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Vytá...'!$C$98:$K$235</definedName>
    <definedName name="_xlnm.Print_Area" localSheetId="8">'05.1.003 - D.1.4.3 - Vytá...'!$C$4:$J$43,'05.1.003 - D.1.4.3 - Vytá...'!$C$49:$J$76,'05.1.003 - D.1.4.3 - Vytá...'!$C$82:$K$235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Sv...'!$C$98:$K$355</definedName>
    <definedName name="_xlnm.Print_Area" localSheetId="29">'12 - SO12 - Lávka přes Sv...'!$C$4:$J$41,'12 - SO12 - Lávka přes Sv...'!$C$47:$J$78,'12 - SO12 - Lávka přes Sv...'!$C$84:$K$355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Kanal...'!$C$106:$K$583</definedName>
    <definedName name="_xlnm.Print_Area" localSheetId="38">'101.11 - IO.01.11 - Kanal...'!$C$4:$J$41,'101.11 - IO.01.11 - Kanal...'!$C$47:$J$86,'101.11 - IO.01.11 - Kanal...'!$C$92:$K$583</definedName>
    <definedName name="_xlnm.Print_Titles" localSheetId="38">'101.11 - IO.01.11 - Kanal...'!$106:$106</definedName>
    <definedName name="_xlnm._FilterDatabase" localSheetId="39" hidden="1">'101.12 - IO.01.12 - Přípo...'!$C$99:$K$310</definedName>
    <definedName name="_xlnm.Print_Area" localSheetId="39">'101.12 - IO.01.12 - Přípo...'!$C$4:$J$41,'101.12 - IO.01.12 - Přípo...'!$C$47:$J$79,'101.12 - IO.01.12 - Přípo...'!$C$85:$K$310</definedName>
    <definedName name="_xlnm.Print_Titles" localSheetId="39">'101.12 - IO.01.12 - Přípo...'!$99:$99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Vsako...'!$C$99:$K$233</definedName>
    <definedName name="_xlnm.Print_Area" localSheetId="45">'101.22 - IO.01.22 - Vsako...'!$C$4:$J$41,'101.22 - IO.01.22 - Vsako...'!$C$47:$J$79,'101.22 - IO.01.22 - Vsako...'!$C$85:$K$233</definedName>
    <definedName name="_xlnm.Print_Titles" localSheetId="45">'101.22 - IO.01.22 - Vsako...'!$99:$99</definedName>
    <definedName name="_xlnm._FilterDatabase" localSheetId="46" hidden="1">'101.23 - IO.01.23 - Odluč...'!$C$99:$K$219</definedName>
    <definedName name="_xlnm.Print_Area" localSheetId="46">'101.23 - IO.01.23 - Odluč...'!$C$4:$J$41,'101.23 - IO.01.23 - Odluč...'!$C$47:$J$79,'101.23 - IO.01.23 - Odluč...'!$C$85:$K$219</definedName>
    <definedName name="_xlnm.Print_Titles" localSheetId="46">'101.23 - IO.01.23 - Odluč...'!$99:$99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Provi...'!$C$92:$K$125</definedName>
    <definedName name="_xlnm.Print_Area" localSheetId="59">'104.21 - IO.04.21 - Provi...'!$C$4:$J$41,'104.21 - IO.04.21 - Provi...'!$C$47:$J$72,'104.21 - IO.04.21 - Provi...'!$C$78:$K$125</definedName>
    <definedName name="_xlnm.Print_Titles" localSheetId="59">'104.21 - IO.04.21 - Provi...'!$92:$92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50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90"/>
  <c r="J18"/>
  <c r="J16"/>
  <c r="J88"/>
  <c r="E7"/>
  <c r="E52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92"/>
  <c r="J18"/>
  <c r="J16"/>
  <c r="J60"/>
  <c r="E7"/>
  <c r="E5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62"/>
  <c r="J24"/>
  <c r="J22"/>
  <c r="E22"/>
  <c r="F94"/>
  <c r="J21"/>
  <c r="J19"/>
  <c r="E19"/>
  <c r="F93"/>
  <c r="J18"/>
  <c r="J16"/>
  <c r="J60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91"/>
  <c r="J18"/>
  <c r="J16"/>
  <c r="J89"/>
  <c r="E7"/>
  <c r="E81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59"/>
  <c r="J19"/>
  <c r="J17"/>
  <c r="E17"/>
  <c r="F90"/>
  <c r="J16"/>
  <c r="J14"/>
  <c r="J56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81"/>
  <c i="60" r="J39"/>
  <c r="J38"/>
  <c i="1" r="AY118"/>
  <c i="60" r="J37"/>
  <c i="1" r="AX118"/>
  <c i="60"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R123"/>
  <c r="R122"/>
  <c r="R121"/>
  <c r="P123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81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85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56"/>
  <c r="E7"/>
  <c r="E75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56"/>
  <c r="E7"/>
  <c r="E75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59"/>
  <c r="J19"/>
  <c r="J17"/>
  <c r="E17"/>
  <c r="F96"/>
  <c r="J16"/>
  <c r="J14"/>
  <c r="J56"/>
  <c r="E7"/>
  <c r="E50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58"/>
  <c r="J22"/>
  <c r="J20"/>
  <c r="E20"/>
  <c r="F101"/>
  <c r="J19"/>
  <c r="J17"/>
  <c r="E17"/>
  <c r="F58"/>
  <c r="J16"/>
  <c r="J14"/>
  <c r="J98"/>
  <c r="E7"/>
  <c r="E92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59"/>
  <c r="J19"/>
  <c r="J17"/>
  <c r="E17"/>
  <c r="F58"/>
  <c r="J16"/>
  <c r="J14"/>
  <c r="J56"/>
  <c r="E7"/>
  <c r="E92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58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98"/>
  <c r="J25"/>
  <c r="J23"/>
  <c r="E23"/>
  <c r="J97"/>
  <c r="J22"/>
  <c r="J20"/>
  <c r="E20"/>
  <c r="F59"/>
  <c r="J19"/>
  <c r="J17"/>
  <c r="E17"/>
  <c r="F97"/>
  <c r="J16"/>
  <c r="J14"/>
  <c r="J56"/>
  <c r="E7"/>
  <c r="E50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59"/>
  <c r="J19"/>
  <c r="J17"/>
  <c r="E17"/>
  <c r="F103"/>
  <c r="J16"/>
  <c r="J14"/>
  <c r="J56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94"/>
  <c r="J16"/>
  <c r="J14"/>
  <c r="J56"/>
  <c r="E7"/>
  <c r="E50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96"/>
  <c r="E7"/>
  <c r="E5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59"/>
  <c r="J25"/>
  <c r="J23"/>
  <c r="E23"/>
  <c r="J58"/>
  <c r="J22"/>
  <c r="J20"/>
  <c r="E20"/>
  <c r="F102"/>
  <c r="J19"/>
  <c r="J17"/>
  <c r="E17"/>
  <c r="F58"/>
  <c r="J16"/>
  <c r="J14"/>
  <c r="J99"/>
  <c r="E7"/>
  <c r="E93"/>
  <c i="47" r="J39"/>
  <c r="J38"/>
  <c i="1" r="AY105"/>
  <c i="47" r="J37"/>
  <c i="1" r="AX105"/>
  <c i="47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59"/>
  <c r="J25"/>
  <c r="J23"/>
  <c r="E23"/>
  <c r="J58"/>
  <c r="J22"/>
  <c r="J20"/>
  <c r="E20"/>
  <c r="F97"/>
  <c r="J19"/>
  <c r="J17"/>
  <c r="E17"/>
  <c r="F58"/>
  <c r="J16"/>
  <c r="J14"/>
  <c r="J56"/>
  <c r="E7"/>
  <c r="E88"/>
  <c i="46" r="J39"/>
  <c r="J38"/>
  <c i="1" r="AY104"/>
  <c i="46" r="J37"/>
  <c i="1" r="AX104"/>
  <c i="46"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59"/>
  <c r="J25"/>
  <c r="J23"/>
  <c r="E23"/>
  <c r="J58"/>
  <c r="J22"/>
  <c r="J20"/>
  <c r="E20"/>
  <c r="F97"/>
  <c r="J19"/>
  <c r="J17"/>
  <c r="E17"/>
  <c r="F96"/>
  <c r="J16"/>
  <c r="J14"/>
  <c r="J56"/>
  <c r="E7"/>
  <c r="E88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58"/>
  <c r="J22"/>
  <c r="J20"/>
  <c r="E20"/>
  <c r="F101"/>
  <c r="J19"/>
  <c r="J17"/>
  <c r="E17"/>
  <c r="F100"/>
  <c r="J16"/>
  <c r="J14"/>
  <c r="J56"/>
  <c r="E7"/>
  <c r="E92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59"/>
  <c r="J25"/>
  <c r="J23"/>
  <c r="E23"/>
  <c r="J99"/>
  <c r="J22"/>
  <c r="J20"/>
  <c r="E20"/>
  <c r="F59"/>
  <c r="J19"/>
  <c r="J17"/>
  <c r="E17"/>
  <c r="F58"/>
  <c r="J16"/>
  <c r="J14"/>
  <c r="J97"/>
  <c r="E7"/>
  <c r="E91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56"/>
  <c r="E7"/>
  <c r="E75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59"/>
  <c r="J25"/>
  <c r="J23"/>
  <c r="E23"/>
  <c r="J58"/>
  <c r="J22"/>
  <c r="J20"/>
  <c r="E20"/>
  <c r="F96"/>
  <c r="J19"/>
  <c r="J17"/>
  <c r="E17"/>
  <c r="F95"/>
  <c r="J16"/>
  <c r="J14"/>
  <c r="J93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99"/>
  <c r="J16"/>
  <c r="J14"/>
  <c r="J97"/>
  <c r="E7"/>
  <c r="E91"/>
  <c i="40" r="J39"/>
  <c r="J38"/>
  <c i="1" r="AY98"/>
  <c i="40" r="J37"/>
  <c i="1" r="AX98"/>
  <c i="40"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94"/>
  <c r="E7"/>
  <c r="E88"/>
  <c i="39" r="J39"/>
  <c r="J38"/>
  <c i="1" r="AY97"/>
  <c i="39" r="J37"/>
  <c i="1" r="AX97"/>
  <c i="39"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59"/>
  <c r="J19"/>
  <c r="J17"/>
  <c r="E17"/>
  <c r="F103"/>
  <c r="J16"/>
  <c r="J14"/>
  <c r="J101"/>
  <c r="E7"/>
  <c r="E95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58"/>
  <c r="J16"/>
  <c r="J14"/>
  <c r="J56"/>
  <c r="E7"/>
  <c r="E50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89"/>
  <c r="E7"/>
  <c r="E83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90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59"/>
  <c r="J19"/>
  <c r="J17"/>
  <c r="E17"/>
  <c r="F93"/>
  <c r="J16"/>
  <c r="J14"/>
  <c r="J91"/>
  <c r="E7"/>
  <c r="E50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92"/>
  <c r="J16"/>
  <c r="J14"/>
  <c r="J56"/>
  <c r="E7"/>
  <c r="E84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58"/>
  <c r="J16"/>
  <c r="J14"/>
  <c r="J89"/>
  <c r="E7"/>
  <c r="E83"/>
  <c i="30" r="J39"/>
  <c r="J38"/>
  <c i="1" r="AY88"/>
  <c i="30" r="J37"/>
  <c i="1" r="AX88"/>
  <c i="30" r="BI345"/>
  <c r="BH345"/>
  <c r="BG345"/>
  <c r="BF345"/>
  <c r="T345"/>
  <c r="R345"/>
  <c r="P345"/>
  <c r="BI336"/>
  <c r="BH336"/>
  <c r="BG336"/>
  <c r="BF336"/>
  <c r="T336"/>
  <c r="R336"/>
  <c r="P336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93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59"/>
  <c r="J25"/>
  <c r="J23"/>
  <c r="E23"/>
  <c r="J95"/>
  <c r="J22"/>
  <c r="J20"/>
  <c r="E20"/>
  <c r="F96"/>
  <c r="J19"/>
  <c r="J17"/>
  <c r="E17"/>
  <c r="F58"/>
  <c r="J16"/>
  <c r="J14"/>
  <c r="J56"/>
  <c r="E7"/>
  <c r="E50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56"/>
  <c r="E7"/>
  <c r="E50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100"/>
  <c r="J27"/>
  <c r="J25"/>
  <c r="E25"/>
  <c r="J99"/>
  <c r="J24"/>
  <c r="J22"/>
  <c r="E22"/>
  <c r="F63"/>
  <c r="J21"/>
  <c r="J19"/>
  <c r="E19"/>
  <c r="F99"/>
  <c r="J18"/>
  <c r="J16"/>
  <c r="J97"/>
  <c r="E7"/>
  <c r="E89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98"/>
  <c r="J24"/>
  <c r="J22"/>
  <c r="E22"/>
  <c r="F63"/>
  <c r="J21"/>
  <c r="J19"/>
  <c r="E19"/>
  <c r="F62"/>
  <c r="J18"/>
  <c r="J16"/>
  <c r="J96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99"/>
  <c r="J21"/>
  <c r="J19"/>
  <c r="E19"/>
  <c r="F98"/>
  <c r="J18"/>
  <c r="J16"/>
  <c r="J60"/>
  <c r="E7"/>
  <c r="E52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81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89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56"/>
  <c r="E7"/>
  <c r="E81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60"/>
  <c r="E7"/>
  <c r="E85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62"/>
  <c r="J24"/>
  <c r="J22"/>
  <c r="E22"/>
  <c r="F63"/>
  <c r="J21"/>
  <c r="J19"/>
  <c r="E19"/>
  <c r="F93"/>
  <c r="J18"/>
  <c r="J16"/>
  <c r="J91"/>
  <c r="E7"/>
  <c r="E83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91"/>
  <c r="J24"/>
  <c r="J22"/>
  <c r="E22"/>
  <c r="F63"/>
  <c r="J21"/>
  <c r="J19"/>
  <c r="E19"/>
  <c r="F91"/>
  <c r="J18"/>
  <c r="J16"/>
  <c r="J89"/>
  <c r="E7"/>
  <c r="E52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62"/>
  <c r="J18"/>
  <c r="J16"/>
  <c r="J86"/>
  <c r="E7"/>
  <c r="E52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62"/>
  <c r="J24"/>
  <c r="J22"/>
  <c r="E22"/>
  <c r="F98"/>
  <c r="J21"/>
  <c r="J19"/>
  <c r="E19"/>
  <c r="F97"/>
  <c r="J18"/>
  <c r="J16"/>
  <c r="J95"/>
  <c r="E7"/>
  <c r="E87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90"/>
  <c r="J27"/>
  <c r="J25"/>
  <c r="E25"/>
  <c r="J89"/>
  <c r="J24"/>
  <c r="J22"/>
  <c r="E22"/>
  <c r="F63"/>
  <c r="J21"/>
  <c r="J19"/>
  <c r="E19"/>
  <c r="F89"/>
  <c r="J18"/>
  <c r="J16"/>
  <c r="J87"/>
  <c r="E7"/>
  <c r="E79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9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62"/>
  <c r="J24"/>
  <c r="J22"/>
  <c r="E22"/>
  <c r="F94"/>
  <c r="J21"/>
  <c r="J19"/>
  <c r="E19"/>
  <c r="F93"/>
  <c r="J18"/>
  <c r="J16"/>
  <c r="J60"/>
  <c r="E7"/>
  <c r="E52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62"/>
  <c r="J18"/>
  <c r="J16"/>
  <c r="J6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63"/>
  <c r="J21"/>
  <c r="J19"/>
  <c r="E19"/>
  <c r="F91"/>
  <c r="J18"/>
  <c r="J16"/>
  <c r="J89"/>
  <c r="E7"/>
  <c r="E81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60"/>
  <c r="E7"/>
  <c r="E85"/>
  <c i="9" r="J41"/>
  <c r="J40"/>
  <c i="1" r="AY65"/>
  <c i="9" r="J39"/>
  <c i="1" r="AX65"/>
  <c i="9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93"/>
  <c r="E7"/>
  <c r="E85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63"/>
  <c r="J21"/>
  <c r="J19"/>
  <c r="E19"/>
  <c r="F88"/>
  <c r="J18"/>
  <c r="J16"/>
  <c r="J60"/>
  <c r="E7"/>
  <c r="E78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63"/>
  <c r="J27"/>
  <c r="J25"/>
  <c r="E25"/>
  <c r="J101"/>
  <c r="J24"/>
  <c r="J22"/>
  <c r="E22"/>
  <c r="F102"/>
  <c r="J21"/>
  <c r="J19"/>
  <c r="E19"/>
  <c r="F62"/>
  <c r="J18"/>
  <c r="J16"/>
  <c r="J99"/>
  <c r="E7"/>
  <c r="E91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104"/>
  <c r="J27"/>
  <c r="J25"/>
  <c r="E25"/>
  <c r="J103"/>
  <c r="J24"/>
  <c r="J22"/>
  <c r="E22"/>
  <c r="F104"/>
  <c r="J21"/>
  <c r="J19"/>
  <c r="E19"/>
  <c r="F62"/>
  <c r="J18"/>
  <c r="J16"/>
  <c r="J101"/>
  <c r="E7"/>
  <c r="E52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3"/>
  <c r="BH2073"/>
  <c r="BG2073"/>
  <c r="BF2073"/>
  <c r="T2073"/>
  <c r="R2073"/>
  <c r="P2073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8"/>
  <c r="BH2038"/>
  <c r="BG2038"/>
  <c r="BF2038"/>
  <c r="T2038"/>
  <c r="R2038"/>
  <c r="P2038"/>
  <c r="BI2035"/>
  <c r="BH2035"/>
  <c r="BG2035"/>
  <c r="BF2035"/>
  <c r="T2035"/>
  <c r="R2035"/>
  <c r="P2035"/>
  <c r="BI2033"/>
  <c r="BH2033"/>
  <c r="BG2033"/>
  <c r="BF2033"/>
  <c r="T2033"/>
  <c r="R2033"/>
  <c r="P2033"/>
  <c r="BI2031"/>
  <c r="BH2031"/>
  <c r="BG2031"/>
  <c r="BF2031"/>
  <c r="T2031"/>
  <c r="R2031"/>
  <c r="P2031"/>
  <c r="BI2021"/>
  <c r="BH2021"/>
  <c r="BG2021"/>
  <c r="BF2021"/>
  <c r="T2021"/>
  <c r="R2021"/>
  <c r="P2021"/>
  <c r="BI2018"/>
  <c r="BH2018"/>
  <c r="BG2018"/>
  <c r="BF2018"/>
  <c r="T2018"/>
  <c r="R2018"/>
  <c r="P2018"/>
  <c r="BI2009"/>
  <c r="BH2009"/>
  <c r="BG2009"/>
  <c r="BF2009"/>
  <c r="T2009"/>
  <c r="R2009"/>
  <c r="P2009"/>
  <c r="BI1995"/>
  <c r="BH1995"/>
  <c r="BG1995"/>
  <c r="BF1995"/>
  <c r="T1995"/>
  <c r="R1995"/>
  <c r="P1995"/>
  <c r="BI1992"/>
  <c r="BH1992"/>
  <c r="BG1992"/>
  <c r="BF1992"/>
  <c r="T1992"/>
  <c r="R1992"/>
  <c r="P1992"/>
  <c r="BI1989"/>
  <c r="BH1989"/>
  <c r="BG1989"/>
  <c r="BF1989"/>
  <c r="T1989"/>
  <c r="R1989"/>
  <c r="P1989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5"/>
  <c r="BH1965"/>
  <c r="BG1965"/>
  <c r="BF1965"/>
  <c r="T1965"/>
  <c r="R1965"/>
  <c r="P1965"/>
  <c r="BI1956"/>
  <c r="BH1956"/>
  <c r="BG1956"/>
  <c r="BF1956"/>
  <c r="T1956"/>
  <c r="R1956"/>
  <c r="P1956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8"/>
  <c r="BH1938"/>
  <c r="BG1938"/>
  <c r="BF1938"/>
  <c r="T1938"/>
  <c r="R1938"/>
  <c r="P1938"/>
  <c r="BI1936"/>
  <c r="BH1936"/>
  <c r="BG1936"/>
  <c r="BF1936"/>
  <c r="T1936"/>
  <c r="R1936"/>
  <c r="P1936"/>
  <c r="BI1933"/>
  <c r="BH1933"/>
  <c r="BG1933"/>
  <c r="BF1933"/>
  <c r="T1933"/>
  <c r="R1933"/>
  <c r="P1933"/>
  <c r="BI1931"/>
  <c r="BH1931"/>
  <c r="BG1931"/>
  <c r="BF1931"/>
  <c r="T1931"/>
  <c r="R1931"/>
  <c r="P1931"/>
  <c r="BI1920"/>
  <c r="BH1920"/>
  <c r="BG1920"/>
  <c r="BF1920"/>
  <c r="T1920"/>
  <c r="R1920"/>
  <c r="P1920"/>
  <c r="BI1918"/>
  <c r="BH1918"/>
  <c r="BG1918"/>
  <c r="BF1918"/>
  <c r="T1918"/>
  <c r="R1918"/>
  <c r="P1918"/>
  <c r="BI1917"/>
  <c r="BH1917"/>
  <c r="BG1917"/>
  <c r="BF1917"/>
  <c r="T1917"/>
  <c r="R1917"/>
  <c r="P1917"/>
  <c r="BI1916"/>
  <c r="BH1916"/>
  <c r="BG1916"/>
  <c r="BF1916"/>
  <c r="T1916"/>
  <c r="R1916"/>
  <c r="P1916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7"/>
  <c r="BH1897"/>
  <c r="BG1897"/>
  <c r="BF1897"/>
  <c r="T1897"/>
  <c r="R1897"/>
  <c r="P1897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5"/>
  <c r="BH1885"/>
  <c r="BG1885"/>
  <c r="BF1885"/>
  <c r="T1885"/>
  <c r="R1885"/>
  <c r="P1885"/>
  <c r="BI1883"/>
  <c r="BH1883"/>
  <c r="BG1883"/>
  <c r="BF1883"/>
  <c r="T1883"/>
  <c r="R1883"/>
  <c r="P1883"/>
  <c r="BI1879"/>
  <c r="BH1879"/>
  <c r="BG1879"/>
  <c r="BF1879"/>
  <c r="T1879"/>
  <c r="R1879"/>
  <c r="P1879"/>
  <c r="BI1873"/>
  <c r="BH1873"/>
  <c r="BG1873"/>
  <c r="BF1873"/>
  <c r="T1873"/>
  <c r="R1873"/>
  <c r="P1873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48"/>
  <c r="BH1848"/>
  <c r="BG1848"/>
  <c r="BF1848"/>
  <c r="T1848"/>
  <c r="R1848"/>
  <c r="P1848"/>
  <c r="BI1841"/>
  <c r="BH1841"/>
  <c r="BG1841"/>
  <c r="BF1841"/>
  <c r="T1841"/>
  <c r="R1841"/>
  <c r="P1841"/>
  <c r="BI1833"/>
  <c r="BH1833"/>
  <c r="BG1833"/>
  <c r="BF1833"/>
  <c r="T1833"/>
  <c r="R1833"/>
  <c r="P1833"/>
  <c r="BI1825"/>
  <c r="BH1825"/>
  <c r="BG1825"/>
  <c r="BF1825"/>
  <c r="T1825"/>
  <c r="R1825"/>
  <c r="P1825"/>
  <c r="BI1815"/>
  <c r="BH1815"/>
  <c r="BG1815"/>
  <c r="BF1815"/>
  <c r="T1815"/>
  <c r="R1815"/>
  <c r="P1815"/>
  <c r="BI1808"/>
  <c r="BH1808"/>
  <c r="BG1808"/>
  <c r="BF1808"/>
  <c r="T1808"/>
  <c r="R1808"/>
  <c r="P1808"/>
  <c r="BI1804"/>
  <c r="BH1804"/>
  <c r="BG1804"/>
  <c r="BF1804"/>
  <c r="T1804"/>
  <c r="R1804"/>
  <c r="P1804"/>
  <c r="BI1802"/>
  <c r="BH1802"/>
  <c r="BG1802"/>
  <c r="BF1802"/>
  <c r="T1802"/>
  <c r="R1802"/>
  <c r="P1802"/>
  <c r="BI1790"/>
  <c r="BH1790"/>
  <c r="BG1790"/>
  <c r="BF1790"/>
  <c r="T1790"/>
  <c r="R1790"/>
  <c r="P1790"/>
  <c r="BI1787"/>
  <c r="BH1787"/>
  <c r="BG1787"/>
  <c r="BF1787"/>
  <c r="T1787"/>
  <c r="R1787"/>
  <c r="P1787"/>
  <c r="BI1784"/>
  <c r="BH1784"/>
  <c r="BG1784"/>
  <c r="BF1784"/>
  <c r="T1784"/>
  <c r="R1784"/>
  <c r="P1784"/>
  <c r="BI1776"/>
  <c r="BH1776"/>
  <c r="BG1776"/>
  <c r="BF1776"/>
  <c r="T1776"/>
  <c r="R1776"/>
  <c r="P1776"/>
  <c r="BI1764"/>
  <c r="BH1764"/>
  <c r="BG1764"/>
  <c r="BF1764"/>
  <c r="T1764"/>
  <c r="R1764"/>
  <c r="P1764"/>
  <c r="BI1754"/>
  <c r="BH1754"/>
  <c r="BG1754"/>
  <c r="BF1754"/>
  <c r="T1754"/>
  <c r="R1754"/>
  <c r="P1754"/>
  <c r="BI1742"/>
  <c r="BH1742"/>
  <c r="BG1742"/>
  <c r="BF1742"/>
  <c r="T1742"/>
  <c r="R1742"/>
  <c r="P1742"/>
  <c r="BI1739"/>
  <c r="BH1739"/>
  <c r="BG1739"/>
  <c r="BF1739"/>
  <c r="T1739"/>
  <c r="R1739"/>
  <c r="P1739"/>
  <c r="BI1717"/>
  <c r="BH1717"/>
  <c r="BG1717"/>
  <c r="BF1717"/>
  <c r="T1717"/>
  <c r="R1717"/>
  <c r="P1717"/>
  <c r="BI1713"/>
  <c r="BH1713"/>
  <c r="BG1713"/>
  <c r="BF1713"/>
  <c r="T1713"/>
  <c r="R1713"/>
  <c r="P1713"/>
  <c r="BI1707"/>
  <c r="BH1707"/>
  <c r="BG1707"/>
  <c r="BF1707"/>
  <c r="T1707"/>
  <c r="R1707"/>
  <c r="P1707"/>
  <c r="BI1704"/>
  <c r="BH1704"/>
  <c r="BG1704"/>
  <c r="BF1704"/>
  <c r="T1704"/>
  <c r="R1704"/>
  <c r="P1704"/>
  <c r="BI1701"/>
  <c r="BH1701"/>
  <c r="BG1701"/>
  <c r="BF1701"/>
  <c r="T1701"/>
  <c r="R1701"/>
  <c r="P1701"/>
  <c r="BI1694"/>
  <c r="BH1694"/>
  <c r="BG1694"/>
  <c r="BF1694"/>
  <c r="T1694"/>
  <c r="R1694"/>
  <c r="P1694"/>
  <c r="BI1691"/>
  <c r="BH1691"/>
  <c r="BG1691"/>
  <c r="BF1691"/>
  <c r="T1691"/>
  <c r="R1691"/>
  <c r="P1691"/>
  <c r="BI1687"/>
  <c r="BH1687"/>
  <c r="BG1687"/>
  <c r="BF1687"/>
  <c r="T1687"/>
  <c r="R1687"/>
  <c r="P1687"/>
  <c r="BI1681"/>
  <c r="BH1681"/>
  <c r="BG1681"/>
  <c r="BF1681"/>
  <c r="T1681"/>
  <c r="R1681"/>
  <c r="P1681"/>
  <c r="BI1674"/>
  <c r="BH1674"/>
  <c r="BG1674"/>
  <c r="BF1674"/>
  <c r="T1674"/>
  <c r="R1674"/>
  <c r="P1674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4"/>
  <c r="BH1654"/>
  <c r="BG1654"/>
  <c r="BF1654"/>
  <c r="T1654"/>
  <c r="R1654"/>
  <c r="P1654"/>
  <c r="BI1652"/>
  <c r="BH1652"/>
  <c r="BG1652"/>
  <c r="BF1652"/>
  <c r="T1652"/>
  <c r="R1652"/>
  <c r="P1652"/>
  <c r="BI1648"/>
  <c r="BH1648"/>
  <c r="BG1648"/>
  <c r="BF1648"/>
  <c r="T1648"/>
  <c r="R1648"/>
  <c r="P1648"/>
  <c r="BI1646"/>
  <c r="BH1646"/>
  <c r="BG1646"/>
  <c r="BF1646"/>
  <c r="T1646"/>
  <c r="R1646"/>
  <c r="P1646"/>
  <c r="BI1636"/>
  <c r="BH1636"/>
  <c r="BG1636"/>
  <c r="BF1636"/>
  <c r="T1636"/>
  <c r="R1636"/>
  <c r="P1636"/>
  <c r="BI1630"/>
  <c r="BH1630"/>
  <c r="BG1630"/>
  <c r="BF1630"/>
  <c r="T1630"/>
  <c r="R1630"/>
  <c r="P1630"/>
  <c r="BI1627"/>
  <c r="BH1627"/>
  <c r="BG1627"/>
  <c r="BF1627"/>
  <c r="T1627"/>
  <c r="R1627"/>
  <c r="P1627"/>
  <c r="BI1621"/>
  <c r="BH1621"/>
  <c r="BG1621"/>
  <c r="BF1621"/>
  <c r="T1621"/>
  <c r="R1621"/>
  <c r="P1621"/>
  <c r="BI1619"/>
  <c r="BH1619"/>
  <c r="BG1619"/>
  <c r="BF1619"/>
  <c r="T1619"/>
  <c r="R1619"/>
  <c r="P1619"/>
  <c r="BI1606"/>
  <c r="BH1606"/>
  <c r="BG1606"/>
  <c r="BF1606"/>
  <c r="T1606"/>
  <c r="R1606"/>
  <c r="P1606"/>
  <c r="BI1604"/>
  <c r="BH1604"/>
  <c r="BG1604"/>
  <c r="BF1604"/>
  <c r="T1604"/>
  <c r="R1604"/>
  <c r="P1604"/>
  <c r="BI1600"/>
  <c r="BH1600"/>
  <c r="BG1600"/>
  <c r="BF1600"/>
  <c r="T1600"/>
  <c r="R1600"/>
  <c r="P1600"/>
  <c r="BI1572"/>
  <c r="BH1572"/>
  <c r="BG1572"/>
  <c r="BF1572"/>
  <c r="T1572"/>
  <c r="R1572"/>
  <c r="P1572"/>
  <c r="BI1563"/>
  <c r="BH1563"/>
  <c r="BG1563"/>
  <c r="BF1563"/>
  <c r="T1563"/>
  <c r="R1563"/>
  <c r="P1563"/>
  <c r="BI1551"/>
  <c r="BH1551"/>
  <c r="BG1551"/>
  <c r="BF1551"/>
  <c r="T1551"/>
  <c r="R1551"/>
  <c r="P1551"/>
  <c r="BI1541"/>
  <c r="BH1541"/>
  <c r="BG1541"/>
  <c r="BF1541"/>
  <c r="T1541"/>
  <c r="R1541"/>
  <c r="P1541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4"/>
  <c r="BH1514"/>
  <c r="BG1514"/>
  <c r="BF1514"/>
  <c r="T1514"/>
  <c r="R1514"/>
  <c r="P1514"/>
  <c r="BI1511"/>
  <c r="BH1511"/>
  <c r="BG1511"/>
  <c r="BF1511"/>
  <c r="T1511"/>
  <c r="R1511"/>
  <c r="P1511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6"/>
  <c r="BH1496"/>
  <c r="BG1496"/>
  <c r="BF1496"/>
  <c r="T1496"/>
  <c r="R1496"/>
  <c r="P1496"/>
  <c r="BI1494"/>
  <c r="BH1494"/>
  <c r="BG1494"/>
  <c r="BF1494"/>
  <c r="T1494"/>
  <c r="R1494"/>
  <c r="P1494"/>
  <c r="BI1479"/>
  <c r="BH1479"/>
  <c r="BG1479"/>
  <c r="BF1479"/>
  <c r="T1479"/>
  <c r="R1479"/>
  <c r="P1479"/>
  <c r="BI1477"/>
  <c r="BH1477"/>
  <c r="BG1477"/>
  <c r="BF1477"/>
  <c r="T1477"/>
  <c r="R1477"/>
  <c r="P1477"/>
  <c r="BI1473"/>
  <c r="BH1473"/>
  <c r="BG1473"/>
  <c r="BF1473"/>
  <c r="T1473"/>
  <c r="R1473"/>
  <c r="P1473"/>
  <c r="BI1469"/>
  <c r="BH1469"/>
  <c r="BG1469"/>
  <c r="BF1469"/>
  <c r="T1469"/>
  <c r="R1469"/>
  <c r="P1469"/>
  <c r="BI1465"/>
  <c r="BH1465"/>
  <c r="BG1465"/>
  <c r="BF1465"/>
  <c r="T1465"/>
  <c r="R1465"/>
  <c r="P1465"/>
  <c r="BI1461"/>
  <c r="BH1461"/>
  <c r="BG1461"/>
  <c r="BF1461"/>
  <c r="T1461"/>
  <c r="R1461"/>
  <c r="P1461"/>
  <c r="BI1457"/>
  <c r="BH1457"/>
  <c r="BG1457"/>
  <c r="BF1457"/>
  <c r="T1457"/>
  <c r="R1457"/>
  <c r="P1457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38"/>
  <c r="BH1438"/>
  <c r="BG1438"/>
  <c r="BF1438"/>
  <c r="T1438"/>
  <c r="R1438"/>
  <c r="P1438"/>
  <c r="BI1431"/>
  <c r="BH1431"/>
  <c r="BG1431"/>
  <c r="BF1431"/>
  <c r="T1431"/>
  <c r="R1431"/>
  <c r="P1431"/>
  <c r="BI1417"/>
  <c r="BH1417"/>
  <c r="BG1417"/>
  <c r="BF1417"/>
  <c r="T1417"/>
  <c r="R1417"/>
  <c r="P1417"/>
  <c r="BI1409"/>
  <c r="BH1409"/>
  <c r="BG1409"/>
  <c r="BF1409"/>
  <c r="T1409"/>
  <c r="R1409"/>
  <c r="P1409"/>
  <c r="BI1401"/>
  <c r="BH1401"/>
  <c r="BG1401"/>
  <c r="BF1401"/>
  <c r="T1401"/>
  <c r="R1401"/>
  <c r="P1401"/>
  <c r="BI1392"/>
  <c r="BH1392"/>
  <c r="BG1392"/>
  <c r="BF1392"/>
  <c r="T1392"/>
  <c r="R1392"/>
  <c r="P1392"/>
  <c r="BI1384"/>
  <c r="BH1384"/>
  <c r="BG1384"/>
  <c r="BF1384"/>
  <c r="T1384"/>
  <c r="R1384"/>
  <c r="P1384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59"/>
  <c r="BH1359"/>
  <c r="BG1359"/>
  <c r="BF1359"/>
  <c r="T1359"/>
  <c r="R1359"/>
  <c r="P1359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2"/>
  <c r="BH1332"/>
  <c r="BG1332"/>
  <c r="BF1332"/>
  <c r="T1332"/>
  <c r="R1332"/>
  <c r="P1332"/>
  <c r="BI1330"/>
  <c r="BH1330"/>
  <c r="BG1330"/>
  <c r="BF1330"/>
  <c r="T1330"/>
  <c r="R1330"/>
  <c r="P1330"/>
  <c r="BI1326"/>
  <c r="BH1326"/>
  <c r="BG1326"/>
  <c r="BF1326"/>
  <c r="T1326"/>
  <c r="R1326"/>
  <c r="P1326"/>
  <c r="BI1324"/>
  <c r="BH1324"/>
  <c r="BG1324"/>
  <c r="BF1324"/>
  <c r="T1324"/>
  <c r="R1324"/>
  <c r="P1324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00"/>
  <c r="BH1300"/>
  <c r="BG1300"/>
  <c r="BF1300"/>
  <c r="T1300"/>
  <c r="R1300"/>
  <c r="P1300"/>
  <c r="BI1297"/>
  <c r="BH1297"/>
  <c r="BG1297"/>
  <c r="BF1297"/>
  <c r="T1297"/>
  <c r="R1297"/>
  <c r="P1297"/>
  <c r="BI1283"/>
  <c r="BH1283"/>
  <c r="BG1283"/>
  <c r="BF1283"/>
  <c r="T1283"/>
  <c r="R1283"/>
  <c r="P1283"/>
  <c r="BI1280"/>
  <c r="BH1280"/>
  <c r="BG1280"/>
  <c r="BF1280"/>
  <c r="T1280"/>
  <c r="R1280"/>
  <c r="P1280"/>
  <c r="BI1266"/>
  <c r="BH1266"/>
  <c r="BG1266"/>
  <c r="BF1266"/>
  <c r="T1266"/>
  <c r="R1266"/>
  <c r="P1266"/>
  <c r="BI1255"/>
  <c r="BH1255"/>
  <c r="BG1255"/>
  <c r="BF1255"/>
  <c r="T1255"/>
  <c r="R1255"/>
  <c r="P1255"/>
  <c r="BI1252"/>
  <c r="BH1252"/>
  <c r="BG1252"/>
  <c r="BF1252"/>
  <c r="T1252"/>
  <c r="R1252"/>
  <c r="P125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81"/>
  <c r="BH1181"/>
  <c r="BG1181"/>
  <c r="BF1181"/>
  <c r="T1181"/>
  <c r="R1181"/>
  <c r="P1181"/>
  <c r="BI1177"/>
  <c r="BH1177"/>
  <c r="BG1177"/>
  <c r="BF1177"/>
  <c r="T1177"/>
  <c r="R1177"/>
  <c r="P1177"/>
  <c r="BI1174"/>
  <c r="BH1174"/>
  <c r="BG1174"/>
  <c r="BF1174"/>
  <c r="T1174"/>
  <c r="R1174"/>
  <c r="P1174"/>
  <c r="BI1166"/>
  <c r="BH1166"/>
  <c r="BG1166"/>
  <c r="BF1166"/>
  <c r="T1166"/>
  <c r="R1166"/>
  <c r="P1166"/>
  <c r="BI1162"/>
  <c r="BH1162"/>
  <c r="BG1162"/>
  <c r="BF1162"/>
  <c r="T1162"/>
  <c r="T1161"/>
  <c r="R1162"/>
  <c r="R1161"/>
  <c r="P1162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19"/>
  <c r="BH1119"/>
  <c r="BG1119"/>
  <c r="BF1119"/>
  <c r="T1119"/>
  <c r="R1119"/>
  <c r="P1119"/>
  <c r="BI1094"/>
  <c r="BH1094"/>
  <c r="BG1094"/>
  <c r="BF1094"/>
  <c r="T1094"/>
  <c r="R1094"/>
  <c r="P1094"/>
  <c r="BI1090"/>
  <c r="BH1090"/>
  <c r="BG1090"/>
  <c r="BF1090"/>
  <c r="T1090"/>
  <c r="R1090"/>
  <c r="P1090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63"/>
  <c r="J27"/>
  <c r="J25"/>
  <c r="E25"/>
  <c r="J123"/>
  <c r="J24"/>
  <c r="J22"/>
  <c r="E22"/>
  <c r="F63"/>
  <c r="J21"/>
  <c r="J19"/>
  <c r="E19"/>
  <c r="F123"/>
  <c r="J18"/>
  <c r="J16"/>
  <c r="J121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50"/>
  <c i="3" r="J41"/>
  <c r="J40"/>
  <c i="1" r="AY58"/>
  <c i="3" r="J39"/>
  <c i="1" r="AX58"/>
  <c i="3" r="BI335"/>
  <c r="BH335"/>
  <c r="BG335"/>
  <c r="BF335"/>
  <c r="T335"/>
  <c r="T327"/>
  <c r="R335"/>
  <c r="P335"/>
  <c r="BI328"/>
  <c r="BH328"/>
  <c r="BG328"/>
  <c r="BF328"/>
  <c r="T328"/>
  <c r="R328"/>
  <c r="P328"/>
  <c r="BI323"/>
  <c r="BH323"/>
  <c r="BG323"/>
  <c r="BF323"/>
  <c r="T323"/>
  <c r="T322"/>
  <c r="T321"/>
  <c r="R323"/>
  <c r="R322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96"/>
  <c r="J24"/>
  <c r="J22"/>
  <c r="E22"/>
  <c r="F97"/>
  <c r="J21"/>
  <c r="J19"/>
  <c r="E19"/>
  <c r="F62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90"/>
  <c r="J18"/>
  <c r="J16"/>
  <c r="J88"/>
  <c r="E7"/>
  <c r="E80"/>
  <c i="1" r="L50"/>
  <c r="AM50"/>
  <c r="AM49"/>
  <c r="L49"/>
  <c r="AM47"/>
  <c r="L47"/>
  <c r="L45"/>
  <c r="L44"/>
  <c i="2" r="BK139"/>
  <c i="1" r="AS56"/>
  <c i="3" r="J103"/>
  <c r="BK107"/>
  <c r="BK305"/>
  <c i="4" r="J140"/>
  <c r="J97"/>
  <c i="5" r="J2133"/>
  <c r="BK2067"/>
  <c r="BK1681"/>
  <c r="BK1527"/>
  <c r="J1326"/>
  <c r="BK1148"/>
  <c r="J966"/>
  <c r="J857"/>
  <c r="J409"/>
  <c r="J183"/>
  <c r="J2382"/>
  <c r="J2341"/>
  <c r="J2250"/>
  <c r="BK2149"/>
  <c r="BK2105"/>
  <c r="BK2068"/>
  <c r="BK2040"/>
  <c r="BK1909"/>
  <c r="J1825"/>
  <c r="J1525"/>
  <c r="BK1401"/>
  <c r="J1132"/>
  <c r="BK966"/>
  <c r="J698"/>
  <c r="BK397"/>
  <c r="J175"/>
  <c r="BK2138"/>
  <c r="J2080"/>
  <c r="BK2047"/>
  <c r="J1920"/>
  <c r="BK1897"/>
  <c r="J1742"/>
  <c r="BK1473"/>
  <c r="J1342"/>
  <c r="BK1297"/>
  <c r="J1144"/>
  <c r="J1143"/>
  <c r="BK1125"/>
  <c r="BK1024"/>
  <c r="J946"/>
  <c r="J862"/>
  <c r="J683"/>
  <c r="J399"/>
  <c r="J342"/>
  <c r="BK2223"/>
  <c r="BK2123"/>
  <c r="BK2108"/>
  <c r="J2068"/>
  <c r="BK2054"/>
  <c r="BK2009"/>
  <c r="BK1912"/>
  <c r="J1873"/>
  <c r="J1776"/>
  <c r="BK1687"/>
  <c r="J1551"/>
  <c r="J1479"/>
  <c r="J1359"/>
  <c r="J1181"/>
  <c r="BK1134"/>
  <c r="J1032"/>
  <c r="BK969"/>
  <c r="BK855"/>
  <c r="BK537"/>
  <c r="J396"/>
  <c r="BK228"/>
  <c r="J155"/>
  <c i="6" r="J492"/>
  <c r="BK389"/>
  <c r="J340"/>
  <c r="BK287"/>
  <c r="BK213"/>
  <c r="J132"/>
  <c r="BK542"/>
  <c r="BK504"/>
  <c r="J445"/>
  <c r="BK340"/>
  <c r="BK304"/>
  <c r="BK231"/>
  <c r="BK158"/>
  <c r="J545"/>
  <c r="BK468"/>
  <c r="J424"/>
  <c r="J349"/>
  <c r="BK256"/>
  <c r="J216"/>
  <c r="J180"/>
  <c r="BK523"/>
  <c r="J468"/>
  <c r="J421"/>
  <c r="BK383"/>
  <c r="BK328"/>
  <c r="J281"/>
  <c r="BK253"/>
  <c r="J176"/>
  <c r="BK125"/>
  <c i="7" r="BK263"/>
  <c r="J203"/>
  <c r="BK150"/>
  <c r="J228"/>
  <c r="BK203"/>
  <c r="BK120"/>
  <c r="J221"/>
  <c r="BK158"/>
  <c r="BK238"/>
  <c r="J154"/>
  <c r="J120"/>
  <c i="8" r="J191"/>
  <c r="BK167"/>
  <c r="BK150"/>
  <c r="BK138"/>
  <c r="J118"/>
  <c r="J95"/>
  <c r="J193"/>
  <c r="J182"/>
  <c r="J168"/>
  <c r="J135"/>
  <c r="J120"/>
  <c r="BK111"/>
  <c r="BK208"/>
  <c r="BK187"/>
  <c r="J166"/>
  <c r="J133"/>
  <c r="J114"/>
  <c r="BK100"/>
  <c r="BK192"/>
  <c r="BK175"/>
  <c r="J153"/>
  <c r="J137"/>
  <c r="J115"/>
  <c i="9" r="BK234"/>
  <c r="BK221"/>
  <c r="J207"/>
  <c r="J188"/>
  <c r="J166"/>
  <c r="J152"/>
  <c r="BK138"/>
  <c r="BK114"/>
  <c r="J228"/>
  <c r="BK216"/>
  <c r="J192"/>
  <c r="BK161"/>
  <c r="J142"/>
  <c r="BK122"/>
  <c r="J104"/>
  <c r="J194"/>
  <c r="BK173"/>
  <c r="BK152"/>
  <c r="J111"/>
  <c r="BK227"/>
  <c r="J196"/>
  <c r="BK178"/>
  <c r="J139"/>
  <c r="J114"/>
  <c i="10" r="J248"/>
  <c r="BK215"/>
  <c r="BK197"/>
  <c r="BK176"/>
  <c r="J163"/>
  <c r="BK150"/>
  <c r="BK137"/>
  <c r="BK124"/>
  <c r="J247"/>
  <c r="J205"/>
  <c r="BK183"/>
  <c r="BK169"/>
  <c r="BK146"/>
  <c r="BK121"/>
  <c r="J258"/>
  <c r="BK234"/>
  <c r="J206"/>
  <c r="J178"/>
  <c r="BK153"/>
  <c r="BK122"/>
  <c r="BK251"/>
  <c r="BK232"/>
  <c r="BK211"/>
  <c r="BK194"/>
  <c r="BK171"/>
  <c r="J150"/>
  <c r="BK117"/>
  <c r="J102"/>
  <c i="11" r="BK132"/>
  <c r="J98"/>
  <c r="J147"/>
  <c r="BK136"/>
  <c r="J123"/>
  <c r="J108"/>
  <c r="J154"/>
  <c r="BK143"/>
  <c r="BK134"/>
  <c r="J131"/>
  <c r="J120"/>
  <c r="J117"/>
  <c r="J109"/>
  <c r="BK113"/>
  <c r="BK108"/>
  <c i="12" r="J125"/>
  <c r="J119"/>
  <c r="BK103"/>
  <c r="J121"/>
  <c r="J103"/>
  <c r="J111"/>
  <c r="BK115"/>
  <c r="BK98"/>
  <c i="13" r="BK151"/>
  <c r="BK132"/>
  <c r="J99"/>
  <c r="J141"/>
  <c r="BK118"/>
  <c r="J100"/>
  <c r="J137"/>
  <c r="BK154"/>
  <c r="BK133"/>
  <c r="BK114"/>
  <c i="14" r="J136"/>
  <c r="BK137"/>
  <c r="J117"/>
  <c r="J98"/>
  <c r="J112"/>
  <c r="BK135"/>
  <c r="J119"/>
  <c r="J106"/>
  <c i="15" r="J98"/>
  <c r="J112"/>
  <c r="J109"/>
  <c i="16" r="J185"/>
  <c r="BK130"/>
  <c r="J105"/>
  <c r="J157"/>
  <c r="BK141"/>
  <c r="J123"/>
  <c r="BK180"/>
  <c r="BK170"/>
  <c r="J146"/>
  <c r="BK128"/>
  <c r="BK108"/>
  <c r="J168"/>
  <c r="J150"/>
  <c r="BK118"/>
  <c i="17" r="J116"/>
  <c r="BK99"/>
  <c r="BK106"/>
  <c r="J120"/>
  <c r="J108"/>
  <c r="J128"/>
  <c r="J96"/>
  <c i="18" r="BK101"/>
  <c r="J108"/>
  <c r="BK117"/>
  <c r="BK98"/>
  <c i="19" r="BK115"/>
  <c r="BK121"/>
  <c r="J101"/>
  <c r="BK109"/>
  <c i="20" r="BK120"/>
  <c r="BK119"/>
  <c r="BK106"/>
  <c i="21" r="BK127"/>
  <c r="J96"/>
  <c i="22" r="BK232"/>
  <c r="J134"/>
  <c r="BK200"/>
  <c r="BK255"/>
  <c r="BK134"/>
  <c r="BK178"/>
  <c i="23" r="BK137"/>
  <c r="J148"/>
  <c r="J137"/>
  <c i="24" r="J151"/>
  <c r="BK148"/>
  <c i="25" r="J130"/>
  <c r="J132"/>
  <c r="J140"/>
  <c r="J121"/>
  <c r="BK138"/>
  <c i="26" r="BK132"/>
  <c r="J132"/>
  <c r="J115"/>
  <c r="BK106"/>
  <c i="27" r="BK112"/>
  <c r="J110"/>
  <c r="BK118"/>
  <c r="J109"/>
  <c i="28" r="BK105"/>
  <c r="BK107"/>
  <c i="29" r="J167"/>
  <c r="J141"/>
  <c r="BK113"/>
  <c r="BK155"/>
  <c r="BK134"/>
  <c r="J105"/>
  <c r="J128"/>
  <c r="BK167"/>
  <c r="J146"/>
  <c r="BK111"/>
  <c i="30" r="BK288"/>
  <c r="J110"/>
  <c r="BK249"/>
  <c r="BK152"/>
  <c r="BK303"/>
  <c r="BK240"/>
  <c r="J102"/>
  <c r="J303"/>
  <c r="BK218"/>
  <c r="J145"/>
  <c i="31" r="J225"/>
  <c r="BK135"/>
  <c r="BK229"/>
  <c r="BK109"/>
  <c r="J208"/>
  <c r="J143"/>
  <c r="BK213"/>
  <c r="BK143"/>
  <c i="32" r="BK131"/>
  <c r="BK103"/>
  <c r="BK111"/>
  <c r="BK119"/>
  <c r="J133"/>
  <c i="33" r="BK140"/>
  <c r="BK122"/>
  <c r="J137"/>
  <c r="BK108"/>
  <c r="BK101"/>
  <c r="BK112"/>
  <c i="34" r="BK125"/>
  <c r="BK129"/>
  <c r="BK111"/>
  <c r="J122"/>
  <c r="BK135"/>
  <c r="BK107"/>
  <c i="35" r="BK201"/>
  <c r="BK171"/>
  <c r="J242"/>
  <c r="BK175"/>
  <c r="J145"/>
  <c r="J223"/>
  <c r="BK98"/>
  <c i="36" r="BK178"/>
  <c r="J221"/>
  <c r="J189"/>
  <c r="BK149"/>
  <c r="J208"/>
  <c r="J142"/>
  <c i="37" r="BK205"/>
  <c r="BK131"/>
  <c r="BK194"/>
  <c r="BK224"/>
  <c r="J148"/>
  <c r="BK204"/>
  <c r="J121"/>
  <c i="38" r="BK181"/>
  <c r="J139"/>
  <c r="J131"/>
  <c r="BK189"/>
  <c r="J154"/>
  <c i="39" r="BK579"/>
  <c r="J520"/>
  <c r="BK465"/>
  <c r="J407"/>
  <c r="BK347"/>
  <c r="J251"/>
  <c r="J167"/>
  <c r="J567"/>
  <c r="BK505"/>
  <c r="BK441"/>
  <c r="BK374"/>
  <c r="BK275"/>
  <c r="BK190"/>
  <c r="BK557"/>
  <c r="BK484"/>
  <c r="BK437"/>
  <c r="BK330"/>
  <c r="BK269"/>
  <c r="J200"/>
  <c r="BK355"/>
  <c r="BK242"/>
  <c r="J207"/>
  <c r="J147"/>
  <c r="BK116"/>
  <c i="40" r="J282"/>
  <c r="J216"/>
  <c r="J182"/>
  <c r="BK131"/>
  <c r="J114"/>
  <c r="BK279"/>
  <c r="BK223"/>
  <c r="J186"/>
  <c r="J249"/>
  <c r="BK128"/>
  <c r="BK258"/>
  <c r="BK161"/>
  <c i="41" r="J271"/>
  <c r="BK210"/>
  <c r="J157"/>
  <c r="BK109"/>
  <c r="BK230"/>
  <c r="BK142"/>
  <c r="BK242"/>
  <c r="J175"/>
  <c r="BK135"/>
  <c i="42" r="J225"/>
  <c r="J154"/>
  <c r="J195"/>
  <c r="J118"/>
  <c r="J234"/>
  <c r="J187"/>
  <c i="43" r="F37"/>
  <c i="1" r="BB101"/>
  <c i="44" r="J292"/>
  <c r="J238"/>
  <c r="BK146"/>
  <c r="BK277"/>
  <c r="BK230"/>
  <c r="BK181"/>
  <c r="BK122"/>
  <c i="45" r="BK478"/>
  <c r="BK361"/>
  <c r="J292"/>
  <c r="J220"/>
  <c r="BK151"/>
  <c r="J526"/>
  <c r="J469"/>
  <c r="BK418"/>
  <c r="J345"/>
  <c r="J301"/>
  <c r="BK217"/>
  <c r="J478"/>
  <c r="BK415"/>
  <c r="J288"/>
  <c r="J170"/>
  <c r="J132"/>
  <c r="BK496"/>
  <c r="BK409"/>
  <c r="BK326"/>
  <c r="J213"/>
  <c r="J125"/>
  <c i="46" r="BK178"/>
  <c r="BK114"/>
  <c r="BK164"/>
  <c r="BK110"/>
  <c r="BK198"/>
  <c r="J103"/>
  <c r="J120"/>
  <c i="47" r="J174"/>
  <c r="BK114"/>
  <c r="J130"/>
  <c r="J199"/>
  <c r="BK103"/>
  <c r="J127"/>
  <c i="48" r="J366"/>
  <c r="J302"/>
  <c r="BK222"/>
  <c r="J114"/>
  <c r="J385"/>
  <c r="J326"/>
  <c r="BK221"/>
  <c r="BK144"/>
  <c r="J111"/>
  <c r="BK329"/>
  <c r="J206"/>
  <c r="BK147"/>
  <c r="BK375"/>
  <c r="BK294"/>
  <c r="J213"/>
  <c r="BK108"/>
  <c i="49" r="BK206"/>
  <c r="BK214"/>
  <c r="J108"/>
  <c r="BK210"/>
  <c r="J262"/>
  <c r="J180"/>
  <c i="50" r="J261"/>
  <c r="BK204"/>
  <c r="BK146"/>
  <c r="J264"/>
  <c r="BK227"/>
  <c r="J142"/>
  <c r="BK184"/>
  <c r="J270"/>
  <c r="BK163"/>
  <c r="J123"/>
  <c i="51" r="J264"/>
  <c r="BK153"/>
  <c r="J316"/>
  <c r="J240"/>
  <c r="J174"/>
  <c r="J291"/>
  <c r="J212"/>
  <c r="BK113"/>
  <c r="BK285"/>
  <c r="J205"/>
  <c r="J156"/>
  <c i="52" r="J186"/>
  <c r="J203"/>
  <c r="J141"/>
  <c r="BK211"/>
  <c r="J163"/>
  <c r="BK117"/>
  <c r="BK172"/>
  <c i="53" r="J148"/>
  <c r="J180"/>
  <c r="J125"/>
  <c r="BK152"/>
  <c i="54" r="J258"/>
  <c r="BK184"/>
  <c r="J316"/>
  <c r="BK231"/>
  <c r="J163"/>
  <c r="BK117"/>
  <c r="BK264"/>
  <c r="BK153"/>
  <c r="J120"/>
  <c r="J278"/>
  <c r="J174"/>
  <c i="55" r="J258"/>
  <c r="BK191"/>
  <c r="J119"/>
  <c r="J246"/>
  <c r="J158"/>
  <c r="J110"/>
  <c r="BK154"/>
  <c r="BK236"/>
  <c r="J144"/>
  <c i="56" r="BK162"/>
  <c r="J208"/>
  <c r="BK106"/>
  <c r="J149"/>
  <c r="BK196"/>
  <c r="BK141"/>
  <c i="58" r="J90"/>
  <c i="59" r="J132"/>
  <c r="BK123"/>
  <c r="BK106"/>
  <c r="BK131"/>
  <c r="J97"/>
  <c r="J105"/>
  <c r="BK127"/>
  <c r="BK104"/>
  <c i="60" r="BK101"/>
  <c r="BK115"/>
  <c i="61" r="J200"/>
  <c r="J162"/>
  <c r="J141"/>
  <c r="J119"/>
  <c r="BK99"/>
  <c r="BK192"/>
  <c r="J169"/>
  <c r="J153"/>
  <c r="J130"/>
  <c r="BK100"/>
  <c r="J192"/>
  <c r="J174"/>
  <c r="J142"/>
  <c r="BK121"/>
  <c r="BK103"/>
  <c r="BK182"/>
  <c r="J167"/>
  <c r="BK149"/>
  <c r="J116"/>
  <c i="62" r="J178"/>
  <c r="BK156"/>
  <c r="J138"/>
  <c r="BK121"/>
  <c r="BK175"/>
  <c r="BK154"/>
  <c r="J125"/>
  <c r="BK178"/>
  <c r="J152"/>
  <c r="BK124"/>
  <c r="BK103"/>
  <c r="J164"/>
  <c r="J141"/>
  <c r="BK102"/>
  <c i="63" r="BK117"/>
  <c r="BK136"/>
  <c r="J138"/>
  <c r="J113"/>
  <c r="BK126"/>
  <c i="64" r="BK129"/>
  <c r="BK108"/>
  <c r="J115"/>
  <c r="BK118"/>
  <c r="J129"/>
  <c r="J99"/>
  <c i="65" r="J115"/>
  <c r="J137"/>
  <c r="J102"/>
  <c r="BK117"/>
  <c r="BK139"/>
  <c r="J120"/>
  <c i="66" r="J125"/>
  <c r="J142"/>
  <c r="BK125"/>
  <c r="BK105"/>
  <c r="BK122"/>
  <c r="BK109"/>
  <c r="BK121"/>
  <c i="67" r="BK125"/>
  <c r="BK101"/>
  <c r="J115"/>
  <c r="J112"/>
  <c r="BK118"/>
  <c r="BK106"/>
  <c i="68" r="J108"/>
  <c r="BK108"/>
  <c r="BK101"/>
  <c r="J104"/>
  <c i="2" r="J139"/>
  <c r="J117"/>
  <c i="3" r="J220"/>
  <c r="J309"/>
  <c r="BK103"/>
  <c r="J107"/>
  <c r="J190"/>
  <c i="5" r="J2232"/>
  <c r="J2126"/>
  <c r="J1701"/>
  <c r="J1572"/>
  <c r="BK1300"/>
  <c r="BK1147"/>
  <c r="BK951"/>
  <c r="J797"/>
  <c r="BK385"/>
  <c r="BK180"/>
  <c r="BK2376"/>
  <c r="BK2329"/>
  <c r="J2227"/>
  <c r="BK2133"/>
  <c r="J2088"/>
  <c r="J2056"/>
  <c r="BK1900"/>
  <c r="BK1802"/>
  <c r="J1500"/>
  <c r="BK1375"/>
  <c r="BK1219"/>
  <c r="J1154"/>
  <c r="J1129"/>
  <c r="BK963"/>
  <c r="J649"/>
  <c r="J358"/>
  <c r="J2205"/>
  <c r="J2107"/>
  <c r="J2041"/>
  <c r="BK1899"/>
  <c r="BK1790"/>
  <c r="BK1630"/>
  <c r="BK1392"/>
  <c r="J1149"/>
  <c i="12" r="J122"/>
  <c r="BK100"/>
  <c r="J114"/>
  <c i="13" r="BK160"/>
  <c r="BK145"/>
  <c r="J123"/>
  <c r="BK159"/>
  <c r="J135"/>
  <c r="J102"/>
  <c r="BK143"/>
  <c r="BK125"/>
  <c r="BK112"/>
  <c r="J143"/>
  <c r="BK126"/>
  <c r="BK106"/>
  <c i="14" r="J123"/>
  <c r="J134"/>
  <c r="BK116"/>
  <c r="J99"/>
  <c r="J113"/>
  <c r="BK99"/>
  <c r="J124"/>
  <c i="15" r="J104"/>
  <c r="BK101"/>
  <c r="J97"/>
  <c r="BK102"/>
  <c i="16" r="BK167"/>
  <c r="BK159"/>
  <c r="J131"/>
  <c r="J107"/>
  <c r="BK161"/>
  <c r="J144"/>
  <c r="BK121"/>
  <c r="BK174"/>
  <c r="J147"/>
  <c r="J137"/>
  <c r="J115"/>
  <c r="BK175"/>
  <c r="BK160"/>
  <c r="J124"/>
  <c r="J110"/>
  <c i="17" r="J125"/>
  <c r="J121"/>
  <c r="BK112"/>
  <c r="BK126"/>
  <c r="J98"/>
  <c r="BK115"/>
  <c r="J101"/>
  <c r="J114"/>
  <c i="18" r="J112"/>
  <c r="BK123"/>
  <c r="BK100"/>
  <c r="J110"/>
  <c r="BK112"/>
  <c i="19" r="BK103"/>
  <c r="BK110"/>
  <c r="BK114"/>
  <c r="J109"/>
  <c i="20" r="BK108"/>
  <c r="J111"/>
  <c i="21" r="BK177"/>
  <c r="J117"/>
  <c r="J108"/>
  <c r="BK108"/>
  <c i="22" r="BK161"/>
  <c r="BK207"/>
  <c r="J207"/>
  <c r="J252"/>
  <c r="BK151"/>
  <c i="23" r="BK107"/>
  <c r="BK150"/>
  <c r="J107"/>
  <c i="24" r="BK96"/>
  <c r="J121"/>
  <c i="25" r="BK144"/>
  <c r="BK117"/>
  <c r="BK134"/>
  <c r="J136"/>
  <c r="J120"/>
  <c r="BK140"/>
  <c i="26" r="J106"/>
  <c r="BK133"/>
  <c r="J105"/>
  <c i="27" r="BK126"/>
  <c r="BK124"/>
  <c r="J130"/>
  <c r="BK116"/>
  <c i="28" r="J107"/>
  <c r="BK118"/>
  <c r="J118"/>
  <c r="J116"/>
  <c i="29" r="J154"/>
  <c r="BK138"/>
  <c r="J104"/>
  <c r="J149"/>
  <c r="BK133"/>
  <c r="BK103"/>
  <c r="BK123"/>
  <c r="BK105"/>
  <c r="BK140"/>
  <c r="J127"/>
  <c i="30" r="BK328"/>
  <c r="J275"/>
  <c r="BK253"/>
  <c r="J313"/>
  <c r="BK242"/>
  <c r="BK114"/>
  <c r="J298"/>
  <c r="BK245"/>
  <c r="BK186"/>
  <c r="BK304"/>
  <c r="BK224"/>
  <c r="BK104"/>
  <c i="31" r="BK204"/>
  <c r="BK104"/>
  <c r="BK160"/>
  <c r="BK235"/>
  <c r="J188"/>
  <c r="J126"/>
  <c r="J217"/>
  <c r="J151"/>
  <c i="32" r="J130"/>
  <c r="J105"/>
  <c r="BK115"/>
  <c r="BK127"/>
  <c r="BK125"/>
  <c i="33" r="BK130"/>
  <c r="J108"/>
  <c r="J126"/>
  <c r="J116"/>
  <c r="BK125"/>
  <c i="34" r="BK126"/>
  <c r="BK137"/>
  <c r="BK120"/>
  <c r="BK133"/>
  <c r="J100"/>
  <c r="J111"/>
  <c i="35" r="J161"/>
  <c r="J177"/>
  <c r="BK240"/>
  <c r="BK173"/>
  <c r="J132"/>
  <c r="BK221"/>
  <c r="BK143"/>
  <c i="36" r="BK208"/>
  <c r="J164"/>
  <c r="J207"/>
  <c r="J178"/>
  <c r="J99"/>
  <c r="BK170"/>
  <c r="J101"/>
  <c i="37" r="J177"/>
  <c r="J104"/>
  <c r="BK156"/>
  <c r="BK197"/>
  <c r="BK162"/>
  <c r="BK210"/>
  <c r="J163"/>
  <c r="BK115"/>
  <c i="38" r="J178"/>
  <c r="J146"/>
  <c r="J188"/>
  <c r="J109"/>
  <c r="J161"/>
  <c r="BK109"/>
  <c i="39" r="BK570"/>
  <c r="BK511"/>
  <c r="BK472"/>
  <c r="J410"/>
  <c r="BK340"/>
  <c r="J272"/>
  <c r="J183"/>
  <c r="BK582"/>
  <c r="BK549"/>
  <c r="BK490"/>
  <c r="J413"/>
  <c r="J343"/>
  <c r="BK239"/>
  <c r="BK193"/>
  <c r="BK564"/>
  <c r="BK520"/>
  <c r="J465"/>
  <c r="BK407"/>
  <c r="J313"/>
  <c r="J287"/>
  <c r="J219"/>
  <c r="BK143"/>
  <c r="J309"/>
  <c i="2" r="BK141"/>
  <c r="BK123"/>
  <c i="3" r="BK190"/>
  <c r="BK270"/>
  <c r="J144"/>
  <c r="J305"/>
  <c r="BK220"/>
  <c r="J280"/>
  <c i="4" r="J109"/>
  <c i="5" r="BK2236"/>
  <c r="BK2074"/>
  <c r="BK1717"/>
  <c r="BK1600"/>
  <c r="BK1450"/>
  <c r="BK1192"/>
  <c r="J1130"/>
  <c r="J886"/>
  <c r="BK701"/>
  <c r="BK353"/>
  <c r="J141"/>
  <c r="BK2355"/>
  <c r="J2294"/>
  <c r="BK2220"/>
  <c r="J2131"/>
  <c r="J2075"/>
  <c r="J2047"/>
  <c r="J1989"/>
  <c r="J1704"/>
  <c r="J1477"/>
  <c r="J1392"/>
  <c r="J1255"/>
  <c r="J1162"/>
  <c r="J1136"/>
  <c r="J1001"/>
  <c r="J701"/>
  <c r="J376"/>
  <c r="J2202"/>
  <c r="J2108"/>
  <c r="BK2077"/>
  <c r="BK2044"/>
  <c r="BK1907"/>
  <c r="J1808"/>
  <c r="BK1627"/>
  <c r="J1457"/>
  <c r="J1300"/>
  <c r="BK1142"/>
  <c r="BK974"/>
  <c r="BK646"/>
  <c r="J387"/>
  <c r="BK2135"/>
  <c r="J2109"/>
  <c r="BK2061"/>
  <c r="BK1938"/>
  <c r="J1717"/>
  <c r="J1527"/>
  <c r="BK1352"/>
  <c r="BK1150"/>
  <c r="J1015"/>
  <c r="BK853"/>
  <c r="BK490"/>
  <c r="BK221"/>
  <c r="BK130"/>
  <c i="6" r="BK430"/>
  <c r="BK331"/>
  <c r="BK204"/>
  <c r="J552"/>
  <c r="J480"/>
  <c r="J295"/>
  <c r="J169"/>
  <c r="J528"/>
  <c r="BK456"/>
  <c r="J433"/>
  <c r="J331"/>
  <c r="J219"/>
  <c r="J534"/>
  <c r="J474"/>
  <c r="J407"/>
  <c r="BK313"/>
  <c i="7" r="BK266"/>
  <c r="J173"/>
  <c r="BK197"/>
  <c r="BK218"/>
  <c r="J123"/>
  <c i="8" r="J174"/>
  <c r="BK145"/>
  <c r="J110"/>
  <c r="BK191"/>
  <c r="J170"/>
  <c r="BK132"/>
  <c r="J103"/>
  <c r="BK197"/>
  <c r="BK137"/>
  <c r="BK103"/>
  <c r="J184"/>
  <c r="J151"/>
  <c i="9" r="BK235"/>
  <c r="BK214"/>
  <c r="J169"/>
  <c r="J145"/>
  <c r="J108"/>
  <c r="J215"/>
  <c r="BK159"/>
  <c r="J123"/>
  <c r="BK202"/>
  <c r="BK172"/>
  <c r="BK133"/>
  <c r="BK108"/>
  <c r="J202"/>
  <c r="J179"/>
  <c r="BK134"/>
  <c r="BK104"/>
  <c i="10" r="BK219"/>
  <c r="BK196"/>
  <c r="BK165"/>
  <c r="J142"/>
  <c r="J121"/>
  <c r="BK230"/>
  <c r="J197"/>
  <c r="J167"/>
  <c r="J133"/>
  <c r="J105"/>
  <c r="J229"/>
  <c r="J208"/>
  <c r="BK181"/>
  <c r="BK145"/>
  <c r="J120"/>
  <c r="BK255"/>
  <c r="J209"/>
  <c r="J168"/>
  <c r="BK131"/>
  <c i="11" r="J143"/>
  <c r="J105"/>
  <c r="J135"/>
  <c r="J112"/>
  <c r="BK147"/>
  <c r="BK126"/>
  <c i="40" r="J138"/>
  <c r="BK276"/>
  <c r="J207"/>
  <c r="BK246"/>
  <c r="BK134"/>
  <c i="41" r="J277"/>
  <c r="J216"/>
  <c r="J149"/>
  <c r="BK112"/>
  <c r="J181"/>
  <c r="BK277"/>
  <c r="BK248"/>
  <c r="J223"/>
  <c r="BK185"/>
  <c r="J122"/>
  <c i="42" r="BK213"/>
  <c r="BK109"/>
  <c r="J172"/>
  <c r="J105"/>
  <c r="BK102"/>
  <c r="BK184"/>
  <c r="BK125"/>
  <c i="44" r="BK292"/>
  <c r="J258"/>
  <c r="J213"/>
  <c r="J160"/>
  <c r="J109"/>
  <c r="BK219"/>
  <c r="J175"/>
  <c r="J271"/>
  <c r="BK242"/>
  <c r="BK185"/>
  <c r="J129"/>
  <c i="45" r="J523"/>
  <c r="J415"/>
  <c r="BK357"/>
  <c r="BK296"/>
  <c r="J192"/>
  <c r="J135"/>
  <c r="BK472"/>
  <c r="J436"/>
  <c r="J366"/>
  <c r="J296"/>
  <c r="BK220"/>
  <c r="BK154"/>
  <c r="BK514"/>
  <c r="BK451"/>
  <c r="BK372"/>
  <c r="BK235"/>
  <c r="J116"/>
  <c r="BK466"/>
  <c r="BK386"/>
  <c r="J263"/>
  <c r="J204"/>
  <c i="46" r="J213"/>
  <c r="J151"/>
  <c r="J110"/>
  <c r="J167"/>
  <c r="BK117"/>
  <c r="J194"/>
  <c r="BK204"/>
  <c i="47" r="BK190"/>
  <c r="J117"/>
  <c r="BK127"/>
  <c r="J208"/>
  <c r="J107"/>
  <c r="J171"/>
  <c i="48" r="BK394"/>
  <c r="J310"/>
  <c r="J245"/>
  <c r="BK153"/>
  <c r="BK382"/>
  <c r="BK332"/>
  <c r="J248"/>
  <c r="BK157"/>
  <c r="J108"/>
  <c r="BK348"/>
  <c r="J273"/>
  <c r="J191"/>
  <c r="BK406"/>
  <c r="BK326"/>
  <c r="BK264"/>
  <c r="BK226"/>
  <c r="J171"/>
  <c i="49" r="J214"/>
  <c r="J135"/>
  <c r="J265"/>
  <c r="BK168"/>
  <c r="J259"/>
  <c r="BK232"/>
  <c r="J161"/>
  <c r="BK259"/>
  <c r="BK165"/>
  <c i="50" r="BK270"/>
  <c r="BK213"/>
  <c r="BK136"/>
  <c r="BK234"/>
  <c r="BK139"/>
  <c r="J207"/>
  <c r="J146"/>
  <c r="BK167"/>
  <c r="J101"/>
  <c i="51" r="J249"/>
  <c r="BK156"/>
  <c r="J319"/>
  <c r="J243"/>
  <c r="BK181"/>
  <c r="J322"/>
  <c r="BK220"/>
  <c r="J153"/>
  <c r="BK291"/>
  <c r="BK201"/>
  <c r="BK110"/>
  <c i="52" r="J183"/>
  <c r="BK236"/>
  <c r="BK186"/>
  <c r="J227"/>
  <c r="J166"/>
  <c r="J111"/>
  <c r="J138"/>
  <c i="53" r="BK130"/>
  <c r="J152"/>
  <c r="J160"/>
  <c r="J184"/>
  <c i="54" r="J313"/>
  <c r="J202"/>
  <c r="J160"/>
  <c r="J288"/>
  <c r="BK234"/>
  <c r="BK156"/>
  <c r="J107"/>
  <c r="J271"/>
  <c r="J217"/>
  <c r="BK134"/>
  <c r="J304"/>
  <c r="BK255"/>
  <c r="J181"/>
  <c r="BK113"/>
  <c i="55" r="BK188"/>
  <c r="BK123"/>
  <c r="BK249"/>
  <c r="BK162"/>
  <c r="BK261"/>
  <c r="BK177"/>
  <c r="J255"/>
  <c r="J205"/>
  <c r="BK119"/>
  <c i="56" r="J145"/>
  <c r="J172"/>
  <c r="J196"/>
  <c r="J131"/>
  <c r="BK110"/>
  <c r="J182"/>
  <c i="57" r="J90"/>
  <c i="58" r="F37"/>
  <c i="1" r="BB116"/>
  <c i="59" r="J103"/>
  <c r="BK116"/>
  <c r="BK125"/>
  <c r="BK107"/>
  <c r="BK96"/>
  <c r="BK120"/>
  <c r="BK98"/>
  <c i="60" r="BK99"/>
  <c r="BK107"/>
  <c i="61" r="J201"/>
  <c r="BK161"/>
  <c r="BK140"/>
  <c r="BK123"/>
  <c r="J100"/>
  <c r="J191"/>
  <c r="BK171"/>
  <c r="BK147"/>
  <c r="J134"/>
  <c r="J101"/>
  <c r="BK193"/>
  <c r="J184"/>
  <c r="J147"/>
  <c r="BK125"/>
  <c r="J108"/>
  <c r="BK196"/>
  <c r="BK168"/>
  <c r="BK157"/>
  <c r="BK130"/>
  <c r="J115"/>
  <c i="62" r="J177"/>
  <c r="J154"/>
  <c r="BK134"/>
  <c r="J112"/>
  <c r="J163"/>
  <c r="BK146"/>
  <c r="BK113"/>
  <c r="J173"/>
  <c r="J148"/>
  <c r="BK123"/>
  <c r="J175"/>
  <c r="BK159"/>
  <c r="BK139"/>
  <c r="J117"/>
  <c r="J104"/>
  <c i="63" r="J104"/>
  <c r="BK115"/>
  <c r="J120"/>
  <c r="BK104"/>
  <c r="J112"/>
  <c i="64" r="BK126"/>
  <c r="J107"/>
  <c r="J113"/>
  <c r="J117"/>
  <c r="BK122"/>
  <c i="65" r="J141"/>
  <c r="BK102"/>
  <c r="BK105"/>
  <c r="BK126"/>
  <c r="BK140"/>
  <c r="J121"/>
  <c r="BK101"/>
  <c i="66" r="J115"/>
  <c r="J143"/>
  <c r="BK127"/>
  <c r="J99"/>
  <c r="J120"/>
  <c r="BK102"/>
  <c r="J116"/>
  <c i="67" r="J123"/>
  <c r="BK98"/>
  <c r="J111"/>
  <c r="J105"/>
  <c r="BK116"/>
  <c r="BK104"/>
  <c i="68" r="J105"/>
  <c r="J113"/>
  <c r="J114"/>
  <c r="BK95"/>
  <c i="2" r="J141"/>
  <c i="1" r="AS122"/>
  <c i="3" r="J209"/>
  <c r="BK283"/>
  <c i="4" r="J128"/>
  <c i="5" r="BK2153"/>
  <c r="BK2104"/>
  <c r="J2078"/>
  <c r="J2051"/>
  <c r="BK2038"/>
  <c r="BK1995"/>
  <c r="J1968"/>
  <c r="BK1949"/>
  <c r="J1933"/>
  <c r="J1908"/>
  <c r="J1904"/>
  <c r="J1883"/>
  <c r="BK1764"/>
  <c r="BK1606"/>
  <c r="J1431"/>
  <c r="J1252"/>
  <c r="J1128"/>
  <c r="BK882"/>
  <c r="BK702"/>
  <c r="J254"/>
  <c r="BK135"/>
  <c r="J2362"/>
  <c r="BK2294"/>
  <c r="J2223"/>
  <c r="BK2120"/>
  <c r="BK2076"/>
  <c r="J2048"/>
  <c r="BK1920"/>
  <c r="J1859"/>
  <c r="J1600"/>
  <c r="BK1431"/>
  <c r="BK1146"/>
  <c r="J1090"/>
  <c r="J840"/>
  <c r="BK405"/>
  <c r="BK191"/>
  <c r="J2155"/>
  <c r="BK2103"/>
  <c r="J2050"/>
  <c r="J1916"/>
  <c r="J1866"/>
  <c r="J1621"/>
  <c r="BK1469"/>
  <c r="BK1314"/>
  <c r="BK1145"/>
  <c r="BK1126"/>
  <c r="BK986"/>
  <c r="J935"/>
  <c r="J836"/>
  <c r="BK649"/>
  <c r="J397"/>
  <c r="J177"/>
  <c r="J2136"/>
  <c r="J2114"/>
  <c r="BK2094"/>
  <c r="BK2063"/>
  <c r="BK2041"/>
  <c r="BK1913"/>
  <c r="J1901"/>
  <c r="BK1804"/>
  <c r="J1694"/>
  <c r="BK1619"/>
  <c r="J1494"/>
  <c r="J1312"/>
  <c r="J1166"/>
  <c r="J1133"/>
  <c r="J1024"/>
  <c r="BK970"/>
  <c r="J870"/>
  <c r="BK674"/>
  <c r="BK335"/>
  <c r="BK196"/>
  <c i="6" r="J541"/>
  <c r="BK486"/>
  <c r="J386"/>
  <c r="BK325"/>
  <c r="J253"/>
  <c r="BK183"/>
  <c r="J128"/>
  <c r="BK541"/>
  <c r="BK501"/>
  <c r="J471"/>
  <c r="J328"/>
  <c r="J260"/>
  <c r="J228"/>
  <c r="BK154"/>
  <c r="BK556"/>
  <c r="BK471"/>
  <c r="BK445"/>
  <c r="J377"/>
  <c r="BK307"/>
  <c r="J269"/>
  <c r="J213"/>
  <c r="J159"/>
  <c r="J504"/>
  <c r="J427"/>
  <c r="J398"/>
  <c r="J371"/>
  <c r="J304"/>
  <c r="BK225"/>
  <c r="J158"/>
  <c i="7" r="J248"/>
  <c r="BK185"/>
  <c r="J256"/>
  <c r="BK215"/>
  <c r="BK164"/>
  <c r="J263"/>
  <c r="BK188"/>
  <c r="BK123"/>
  <c r="J200"/>
  <c r="J127"/>
  <c i="8" r="BK205"/>
  <c r="BK171"/>
  <c r="J155"/>
  <c r="J143"/>
  <c r="J111"/>
  <c r="J206"/>
  <c r="J192"/>
  <c r="BK179"/>
  <c r="BK160"/>
  <c r="J136"/>
  <c r="BK119"/>
  <c r="BK101"/>
  <c r="BK202"/>
  <c r="J175"/>
  <c r="BK143"/>
  <c r="J129"/>
  <c r="J106"/>
  <c r="J207"/>
  <c r="BK186"/>
  <c r="BK174"/>
  <c r="BK154"/>
  <c r="BK139"/>
  <c r="BK106"/>
  <c i="9" r="J222"/>
  <c r="J209"/>
  <c r="BK190"/>
  <c r="J167"/>
  <c r="J153"/>
  <c r="BK140"/>
  <c r="BK111"/>
  <c r="BK225"/>
  <c r="BK217"/>
  <c r="J195"/>
  <c r="BK158"/>
  <c r="BK143"/>
  <c r="J124"/>
  <c r="BK232"/>
  <c r="J205"/>
  <c r="BK193"/>
  <c r="BK174"/>
  <c r="BK149"/>
  <c r="BK124"/>
  <c r="J234"/>
  <c r="BK204"/>
  <c r="BK183"/>
  <c r="J163"/>
  <c r="J131"/>
  <c r="BK109"/>
  <c i="10" r="J226"/>
  <c r="J201"/>
  <c r="J188"/>
  <c r="BK164"/>
  <c r="BK141"/>
  <c r="BK125"/>
  <c r="BK259"/>
  <c r="BK225"/>
  <c r="BK188"/>
  <c r="J172"/>
  <c r="J152"/>
  <c r="BK120"/>
  <c r="BK103"/>
  <c r="BK227"/>
  <c r="BK210"/>
  <c r="J186"/>
  <c r="J147"/>
  <c r="J125"/>
  <c r="J113"/>
  <c r="BK243"/>
  <c r="J227"/>
  <c r="BK208"/>
  <c r="J177"/>
  <c r="J162"/>
  <c r="J130"/>
  <c r="BK108"/>
  <c i="11" r="BK138"/>
  <c r="BK104"/>
  <c r="J146"/>
  <c r="J129"/>
  <c r="BK117"/>
  <c r="BK100"/>
  <c r="BK145"/>
  <c r="J130"/>
  <c r="J125"/>
  <c r="J102"/>
  <c i="12" r="BK114"/>
  <c r="BK119"/>
  <c r="J124"/>
  <c r="BK109"/>
  <c i="13" r="BK144"/>
  <c r="BK158"/>
  <c r="J111"/>
  <c r="BK138"/>
  <c r="BK156"/>
  <c r="J113"/>
  <c i="14" r="BK128"/>
  <c r="BK133"/>
  <c r="BK136"/>
  <c r="J107"/>
  <c i="15" r="BK108"/>
  <c r="BK99"/>
  <c i="16" r="BK150"/>
  <c r="BK169"/>
  <c r="BK136"/>
  <c r="BK179"/>
  <c r="BK148"/>
  <c r="BK186"/>
  <c r="BK119"/>
  <c i="17" r="BK118"/>
  <c r="BK127"/>
  <c r="BK114"/>
  <c r="J94"/>
  <c i="18" r="J98"/>
  <c r="BK104"/>
  <c i="19" r="J104"/>
  <c r="J106"/>
  <c r="BK107"/>
  <c i="20" r="J112"/>
  <c i="21" r="BK123"/>
  <c r="J178"/>
  <c i="22" r="J189"/>
  <c r="J161"/>
  <c r="BK205"/>
  <c r="J140"/>
  <c r="BK125"/>
  <c i="23" r="BK116"/>
  <c r="J150"/>
  <c i="24" r="BK147"/>
  <c r="J118"/>
  <c i="25" r="J129"/>
  <c r="J135"/>
  <c r="BK120"/>
  <c r="BK125"/>
  <c r="J124"/>
  <c i="26" r="BK107"/>
  <c r="J107"/>
  <c r="BK118"/>
  <c i="27" r="BK130"/>
  <c r="J106"/>
  <c r="BK106"/>
  <c i="28" r="J112"/>
  <c r="J125"/>
  <c r="BK126"/>
  <c r="BK115"/>
  <c i="29" r="J153"/>
  <c r="BK126"/>
  <c r="BK159"/>
  <c r="J129"/>
  <c r="J168"/>
  <c r="J126"/>
  <c r="BK152"/>
  <c r="J133"/>
  <c i="30" r="BK280"/>
  <c r="BK132"/>
  <c r="J231"/>
  <c r="J345"/>
  <c r="BK270"/>
  <c r="BK345"/>
  <c r="BK300"/>
  <c r="J215"/>
  <c r="J125"/>
  <c i="31" r="J226"/>
  <c r="J109"/>
  <c r="J174"/>
  <c r="J233"/>
  <c r="BK162"/>
  <c r="BK232"/>
  <c r="BK156"/>
  <c i="32" r="J118"/>
  <c r="BK124"/>
  <c r="BK122"/>
  <c r="BK112"/>
  <c i="33" r="BK123"/>
  <c r="BK135"/>
  <c r="J106"/>
  <c r="BK106"/>
  <c i="34" r="BK127"/>
  <c r="J125"/>
  <c r="J129"/>
  <c r="J101"/>
  <c r="J109"/>
  <c i="35" r="J165"/>
  <c r="BK169"/>
  <c r="BK238"/>
  <c r="J163"/>
  <c r="J238"/>
  <c r="J121"/>
  <c i="36" r="BK207"/>
  <c r="BK101"/>
  <c r="J163"/>
  <c r="BK105"/>
  <c r="BK157"/>
  <c i="37" r="BK216"/>
  <c r="BK133"/>
  <c r="J199"/>
  <c r="J205"/>
  <c r="BK121"/>
  <c r="BK199"/>
  <c i="38" r="J201"/>
  <c r="BK148"/>
  <c r="BK172"/>
  <c r="BK190"/>
  <c r="BK146"/>
  <c i="39" r="J530"/>
  <c r="J481"/>
  <c r="BK404"/>
  <c r="BK343"/>
  <c r="J190"/>
  <c r="J583"/>
  <c r="BK496"/>
  <c r="J437"/>
  <c r="J351"/>
  <c r="BK282"/>
  <c r="J197"/>
  <c r="J570"/>
  <c r="BK487"/>
  <c r="BK433"/>
  <c r="BK351"/>
  <c r="J254"/>
  <c r="J151"/>
  <c r="BK293"/>
  <c r="J186"/>
  <c r="J157"/>
  <c r="BK110"/>
  <c i="40" r="J264"/>
  <c r="BK213"/>
  <c r="J161"/>
  <c r="J307"/>
  <c r="BK264"/>
  <c r="BK204"/>
  <c r="J103"/>
  <c r="BK235"/>
  <c r="J110"/>
  <c r="BK219"/>
  <c r="BK125"/>
  <c i="41" r="J248"/>
  <c r="J160"/>
  <c r="BK106"/>
  <c r="BK192"/>
  <c r="J254"/>
  <c r="BK188"/>
  <c r="J116"/>
  <c i="42" r="J219"/>
  <c r="J112"/>
  <c r="BK191"/>
  <c r="BK219"/>
  <c r="BK143"/>
  <c r="J164"/>
  <c r="J109"/>
  <c i="44" r="J289"/>
  <c r="BK248"/>
  <c r="BK196"/>
  <c r="BK142"/>
  <c r="BK280"/>
  <c r="J185"/>
  <c r="BK106"/>
  <c r="J265"/>
  <c r="BK192"/>
  <c r="BK126"/>
  <c i="45" r="BK529"/>
  <c r="J400"/>
  <c r="J329"/>
  <c r="J254"/>
  <c r="BK186"/>
  <c r="BK113"/>
  <c r="BK499"/>
  <c r="J439"/>
  <c r="BK369"/>
  <c r="J274"/>
  <c r="BK213"/>
  <c r="J151"/>
  <c r="BK505"/>
  <c r="J457"/>
  <c r="J375"/>
  <c r="J257"/>
  <c r="BK160"/>
  <c r="BK125"/>
  <c r="J511"/>
  <c r="BK424"/>
  <c r="J279"/>
  <c r="J227"/>
  <c r="BK148"/>
  <c i="46" r="J190"/>
  <c r="J117"/>
  <c r="BK181"/>
  <c r="J225"/>
  <c r="J222"/>
  <c r="J107"/>
  <c i="47" r="J159"/>
  <c r="J178"/>
  <c r="BK107"/>
  <c r="BK123"/>
  <c r="J182"/>
  <c i="48" r="J406"/>
  <c r="BK360"/>
  <c r="J279"/>
  <c r="J181"/>
  <c r="J421"/>
  <c r="BK379"/>
  <c r="BK298"/>
  <c r="BK185"/>
  <c r="J412"/>
  <c r="J313"/>
  <c r="BK194"/>
  <c r="BK391"/>
  <c r="BK302"/>
  <c r="BK202"/>
  <c i="49" r="BK253"/>
  <c r="J171"/>
  <c r="BK112"/>
  <c r="BK200"/>
  <c r="J238"/>
  <c r="BK180"/>
  <c r="BK135"/>
  <c r="BK241"/>
  <c r="J157"/>
  <c i="50" r="BK240"/>
  <c r="J167"/>
  <c r="BK267"/>
  <c r="J237"/>
  <c r="J223"/>
  <c r="J234"/>
  <c r="J172"/>
  <c r="BK273"/>
  <c r="J136"/>
  <c i="51" r="BK295"/>
  <c r="J260"/>
  <c r="J167"/>
  <c r="BK322"/>
  <c r="BK236"/>
  <c r="BK160"/>
  <c r="BK246"/>
  <c r="BK163"/>
  <c r="BK313"/>
  <c r="BK190"/>
  <c i="52" r="BK239"/>
  <c r="BK134"/>
  <c r="BK183"/>
  <c r="BK230"/>
  <c r="J169"/>
  <c r="J104"/>
  <c r="J127"/>
  <c i="53" r="J103"/>
  <c r="J118"/>
  <c r="BK170"/>
  <c i="54" r="BK328"/>
  <c r="BK213"/>
  <c r="BK107"/>
  <c r="BK228"/>
  <c r="BK124"/>
  <c r="BK243"/>
  <c r="J328"/>
  <c r="J252"/>
  <c r="BK110"/>
  <c i="55" r="BK194"/>
  <c r="BK264"/>
  <c r="J209"/>
  <c r="BK113"/>
  <c r="J140"/>
  <c r="BK239"/>
  <c r="J169"/>
  <c i="56" r="BK199"/>
  <c r="J217"/>
  <c r="BK211"/>
  <c r="J127"/>
  <c r="BK185"/>
  <c r="J153"/>
  <c i="58" r="F39"/>
  <c i="1" r="BD116"/>
  <c i="59" r="J93"/>
  <c r="J117"/>
  <c r="J128"/>
  <c r="BK103"/>
  <c i="60" r="BK123"/>
  <c r="J101"/>
  <c i="61" r="J182"/>
  <c r="J149"/>
  <c r="J114"/>
  <c r="BK208"/>
  <c r="BK194"/>
  <c r="J170"/>
  <c r="BK143"/>
  <c r="BK122"/>
  <c r="J195"/>
  <c r="J156"/>
  <c r="J124"/>
  <c r="J98"/>
  <c r="J163"/>
  <c r="J126"/>
  <c i="62" r="BK158"/>
  <c r="BK170"/>
  <c r="BK143"/>
  <c r="BK112"/>
  <c r="J171"/>
  <c r="J136"/>
  <c r="BK106"/>
  <c r="BK173"/>
  <c r="BK133"/>
  <c r="J105"/>
  <c i="63" r="J116"/>
  <c r="BK135"/>
  <c r="J139"/>
  <c r="J115"/>
  <c r="BK130"/>
  <c i="64" r="BK124"/>
  <c r="J128"/>
  <c r="BK97"/>
  <c r="BK98"/>
  <c r="J97"/>
  <c i="65" r="J103"/>
  <c r="J114"/>
  <c r="J131"/>
  <c r="J116"/>
  <c r="BK131"/>
  <c r="BK109"/>
  <c i="66" r="BK119"/>
  <c r="J140"/>
  <c r="J130"/>
  <c r="BK103"/>
  <c r="BK126"/>
  <c r="BK106"/>
  <c r="J103"/>
  <c i="67" r="BK120"/>
  <c r="J120"/>
  <c r="J98"/>
  <c r="J99"/>
  <c i="68" r="BK98"/>
  <c r="J102"/>
  <c i="2" r="BK127"/>
  <c r="BK117"/>
  <c i="3" r="J291"/>
  <c r="BK179"/>
  <c r="J216"/>
  <c r="BK237"/>
  <c r="BK291"/>
  <c i="4" r="BK109"/>
  <c i="5" r="BK2238"/>
  <c r="J2129"/>
  <c r="BK2062"/>
  <c r="BK1621"/>
  <c r="J1384"/>
  <c r="J1194"/>
  <c r="J1119"/>
  <c r="J901"/>
  <c r="BK713"/>
  <c r="J228"/>
  <c r="J2394"/>
  <c r="J2355"/>
  <c r="J2259"/>
  <c r="BK2232"/>
  <c r="J2134"/>
  <c r="J2073"/>
  <c r="J2046"/>
  <c r="J1912"/>
  <c r="BK1862"/>
  <c r="J1663"/>
  <c r="BK1438"/>
  <c r="J1336"/>
  <c r="BK1123"/>
  <c r="BK935"/>
  <c r="J594"/>
  <c r="J335"/>
  <c r="BK2212"/>
  <c r="J2110"/>
  <c r="J2061"/>
  <c r="J2038"/>
  <c r="BK1903"/>
  <c r="J1787"/>
  <c r="BK1572"/>
  <c r="BK1138"/>
  <c r="J1124"/>
  <c r="J963"/>
  <c r="BK921"/>
  <c r="BK782"/>
  <c r="BK598"/>
  <c r="J353"/>
  <c r="J2130"/>
  <c r="J2121"/>
  <c r="J2105"/>
  <c r="BK2064"/>
  <c r="BK2048"/>
  <c r="BK1946"/>
  <c r="BK1904"/>
  <c r="BK1815"/>
  <c r="J1707"/>
  <c r="BK1636"/>
  <c r="BK1525"/>
  <c r="BK1369"/>
  <c r="BK1320"/>
  <c r="BK1174"/>
  <c r="BK1144"/>
  <c r="J1125"/>
  <c r="J974"/>
  <c r="J891"/>
  <c r="J702"/>
  <c r="BK279"/>
  <c r="J180"/>
  <c i="6" r="BK559"/>
  <c r="J501"/>
  <c r="BK407"/>
  <c r="J346"/>
  <c r="J225"/>
  <c r="BK159"/>
  <c r="J125"/>
  <c r="BK528"/>
  <c r="J477"/>
  <c r="J310"/>
  <c r="BK246"/>
  <c r="J198"/>
  <c r="BK128"/>
  <c r="BK483"/>
  <c r="BK448"/>
  <c r="BK395"/>
  <c r="J325"/>
  <c r="J275"/>
  <c r="BK201"/>
  <c r="J148"/>
  <c r="J530"/>
  <c r="BK480"/>
  <c r="J448"/>
  <c r="J404"/>
  <c r="BK365"/>
  <c r="J287"/>
  <c r="BK266"/>
  <c r="J204"/>
  <c r="BK151"/>
  <c i="7" r="BK252"/>
  <c r="BK191"/>
  <c r="BK259"/>
  <c r="J218"/>
  <c r="BK167"/>
  <c r="BK235"/>
  <c r="J185"/>
  <c r="J252"/>
  <c r="J161"/>
  <c r="BK114"/>
  <c i="8" r="BK181"/>
  <c r="J160"/>
  <c r="BK147"/>
  <c r="BK127"/>
  <c r="BK104"/>
  <c r="J208"/>
  <c r="J185"/>
  <c r="BK163"/>
  <c r="BK146"/>
  <c r="BK124"/>
  <c r="J102"/>
  <c r="BK204"/>
  <c r="BK170"/>
  <c r="J138"/>
  <c r="BK126"/>
  <c r="J107"/>
  <c r="J97"/>
  <c r="J200"/>
  <c r="BK182"/>
  <c r="J164"/>
  <c r="J150"/>
  <c r="J127"/>
  <c i="9" r="J230"/>
  <c r="BK218"/>
  <c r="J204"/>
  <c r="BK170"/>
  <c r="J158"/>
  <c r="J143"/>
  <c r="J119"/>
  <c r="BK105"/>
  <c r="BK219"/>
  <c r="BK194"/>
  <c r="BK167"/>
  <c r="BK146"/>
  <c r="J132"/>
  <c r="BK102"/>
  <c r="J201"/>
  <c r="BK179"/>
  <c r="J161"/>
  <c r="J125"/>
  <c r="J233"/>
  <c r="BK206"/>
  <c r="BK187"/>
  <c r="J156"/>
  <c r="J129"/>
  <c i="10" r="J255"/>
  <c r="J218"/>
  <c r="J200"/>
  <c r="J189"/>
  <c r="BK167"/>
  <c r="J140"/>
  <c r="J101"/>
  <c r="BK239"/>
  <c r="J224"/>
  <c r="BK198"/>
  <c r="J182"/>
  <c r="J166"/>
  <c r="J135"/>
  <c r="BK107"/>
  <c r="BK252"/>
  <c r="BK228"/>
  <c r="J211"/>
  <c r="J194"/>
  <c r="BK161"/>
  <c r="BK140"/>
  <c r="J128"/>
  <c r="J112"/>
  <c r="J245"/>
  <c r="J217"/>
  <c r="J181"/>
  <c r="BK163"/>
  <c r="J144"/>
  <c r="J123"/>
  <c i="11" r="BK135"/>
  <c r="BK106"/>
  <c r="J134"/>
  <c r="BK120"/>
  <c r="BK103"/>
  <c r="BK97"/>
  <c r="J151"/>
  <c r="BK118"/>
  <c r="J97"/>
  <c r="J100"/>
  <c i="12" r="BK122"/>
  <c r="J110"/>
  <c r="J100"/>
  <c r="J117"/>
  <c r="J123"/>
  <c r="J126"/>
  <c r="BK107"/>
  <c i="13" r="BK147"/>
  <c r="BK127"/>
  <c r="J160"/>
  <c r="J138"/>
  <c r="J103"/>
  <c r="BK140"/>
  <c r="BK121"/>
  <c r="J158"/>
  <c r="J139"/>
  <c r="J117"/>
  <c r="BK107"/>
  <c i="14" r="J133"/>
  <c r="BK129"/>
  <c r="J108"/>
  <c r="BK132"/>
  <c r="BK106"/>
  <c r="BK131"/>
  <c r="BK117"/>
  <c r="J100"/>
  <c i="15" r="J114"/>
  <c r="BK106"/>
  <c r="J96"/>
  <c r="J101"/>
  <c i="16" r="BK172"/>
  <c r="BK137"/>
  <c r="BK110"/>
  <c r="BK165"/>
  <c r="BK151"/>
  <c r="J135"/>
  <c r="J113"/>
  <c r="J176"/>
  <c r="BK153"/>
  <c r="BK135"/>
  <c r="J114"/>
  <c r="J172"/>
  <c r="J152"/>
  <c r="BK123"/>
  <c r="J109"/>
  <c i="17" r="BK102"/>
  <c r="BK110"/>
  <c r="BK97"/>
  <c r="J112"/>
  <c r="BK100"/>
  <c r="J113"/>
  <c i="18" r="BK107"/>
  <c r="J113"/>
  <c r="J120"/>
  <c r="BK103"/>
  <c r="J100"/>
  <c i="19" r="BK101"/>
  <c r="BK117"/>
  <c r="J115"/>
  <c r="J123"/>
  <c i="20" r="BK111"/>
  <c r="J110"/>
  <c r="BK102"/>
  <c i="21" r="BK169"/>
  <c r="J169"/>
  <c r="BK163"/>
  <c r="BK98"/>
  <c i="22" r="J151"/>
  <c r="J122"/>
  <c r="BK191"/>
  <c r="J232"/>
  <c r="J119"/>
  <c i="23" r="J147"/>
  <c r="BK156"/>
  <c r="J98"/>
  <c i="24" r="J143"/>
  <c r="BK145"/>
  <c i="25" r="BK146"/>
  <c r="BK127"/>
  <c r="BK105"/>
  <c r="BK106"/>
  <c r="BK124"/>
  <c r="J146"/>
  <c i="26" r="J127"/>
  <c r="BK131"/>
  <c r="BK127"/>
  <c r="BK125"/>
  <c i="27" r="BK133"/>
  <c r="BK127"/>
  <c r="J129"/>
  <c r="J124"/>
  <c i="28" r="J115"/>
  <c r="J119"/>
  <c r="BK119"/>
  <c i="29" r="J155"/>
  <c r="J137"/>
  <c r="J107"/>
  <c r="J148"/>
  <c r="BK128"/>
  <c r="BK165"/>
  <c r="BK121"/>
  <c r="J103"/>
  <c r="J150"/>
  <c r="J135"/>
  <c i="30" r="J323"/>
  <c r="J266"/>
  <c r="J139"/>
  <c r="BK263"/>
  <c r="BK184"/>
  <c r="BK317"/>
  <c r="J253"/>
  <c r="BK139"/>
  <c r="BK314"/>
  <c r="BK247"/>
  <c r="J186"/>
  <c r="J114"/>
  <c i="31" r="BK208"/>
  <c r="J235"/>
  <c r="BK171"/>
  <c r="BK237"/>
  <c r="J195"/>
  <c r="BK133"/>
  <c r="BK233"/>
  <c r="J171"/>
  <c i="32" r="BK134"/>
  <c r="BK114"/>
  <c r="J119"/>
  <c r="J126"/>
  <c r="BK109"/>
  <c r="J103"/>
  <c i="33" r="BK129"/>
  <c r="J112"/>
  <c r="J125"/>
  <c r="J124"/>
  <c r="BK126"/>
  <c i="34" r="BK136"/>
  <c r="BK112"/>
  <c r="J119"/>
  <c r="J132"/>
  <c r="J99"/>
  <c r="J112"/>
  <c i="35" r="J221"/>
  <c r="BK155"/>
  <c r="BK180"/>
  <c r="J111"/>
  <c r="BK217"/>
  <c r="BK159"/>
  <c r="BK236"/>
  <c r="J173"/>
  <c i="36" r="J215"/>
  <c r="J112"/>
  <c r="BK164"/>
  <c r="J129"/>
  <c r="J198"/>
  <c r="BK129"/>
  <c r="J98"/>
  <c i="37" r="BK141"/>
  <c r="J209"/>
  <c r="BK128"/>
  <c r="J185"/>
  <c r="J101"/>
  <c r="J197"/>
  <c r="J99"/>
  <c i="38" r="J175"/>
  <c r="J116"/>
  <c r="J187"/>
  <c r="BK201"/>
  <c r="BK178"/>
  <c r="BK116"/>
  <c i="39" r="BK553"/>
  <c r="J502"/>
  <c r="J422"/>
  <c r="BK370"/>
  <c r="J302"/>
  <c r="J229"/>
  <c r="BK147"/>
  <c r="J553"/>
  <c r="J493"/>
  <c r="BK422"/>
  <c r="J355"/>
  <c r="BK313"/>
  <c r="J210"/>
  <c r="BK567"/>
  <c r="J524"/>
  <c r="J469"/>
  <c r="BK426"/>
  <c r="BK389"/>
  <c r="J293"/>
  <c r="J232"/>
  <c r="J135"/>
  <c r="J299"/>
  <c r="BK219"/>
  <c r="BK183"/>
  <c r="J143"/>
  <c r="BK113"/>
  <c i="40" r="J276"/>
  <c r="BK239"/>
  <c r="BK186"/>
  <c r="BK157"/>
  <c r="J128"/>
  <c r="BK303"/>
  <c r="BK261"/>
  <c r="BK216"/>
  <c r="J142"/>
  <c r="BK297"/>
  <c r="J239"/>
  <c r="BK182"/>
  <c r="J273"/>
  <c r="BK210"/>
  <c r="J131"/>
  <c i="41" r="BK258"/>
  <c r="J200"/>
  <c r="J142"/>
  <c r="J258"/>
  <c r="BK178"/>
  <c r="J280"/>
  <c r="J230"/>
  <c r="J207"/>
  <c r="BK157"/>
  <c r="J109"/>
  <c i="42" r="J175"/>
  <c r="J210"/>
  <c r="J132"/>
  <c r="BK195"/>
  <c r="J147"/>
  <c r="BK210"/>
  <c r="J129"/>
  <c i="43" r="J36"/>
  <c i="1" r="AW101"/>
  <c i="44" r="BK119"/>
  <c r="J242"/>
  <c r="J178"/>
  <c r="BK286"/>
  <c r="J254"/>
  <c r="J210"/>
  <c r="BK135"/>
  <c i="45" r="J517"/>
  <c r="BK427"/>
  <c r="BK375"/>
  <c r="J307"/>
  <c r="J235"/>
  <c r="BK173"/>
  <c r="J454"/>
  <c r="J409"/>
  <c r="BK335"/>
  <c r="BK288"/>
  <c r="J173"/>
  <c r="J541"/>
  <c r="BK502"/>
  <c r="J463"/>
  <c r="J361"/>
  <c r="J217"/>
  <c r="BK139"/>
  <c r="J514"/>
  <c r="BK436"/>
  <c r="BK329"/>
  <c r="BK201"/>
  <c i="46" r="BK225"/>
  <c r="BK137"/>
  <c r="BK194"/>
  <c r="J137"/>
  <c r="BK222"/>
  <c r="J164"/>
  <c i="47" r="J217"/>
  <c r="BK148"/>
  <c r="BK144"/>
  <c r="BK211"/>
  <c r="J120"/>
  <c r="BK167"/>
  <c i="48" r="BK385"/>
  <c r="J317"/>
  <c r="BK252"/>
  <c r="J147"/>
  <c r="BK397"/>
  <c r="J336"/>
  <c r="BK255"/>
  <c r="J164"/>
  <c r="BK415"/>
  <c r="J357"/>
  <c r="BK270"/>
  <c r="BK188"/>
  <c r="J137"/>
  <c r="BK357"/>
  <c r="BK261"/>
  <c r="J222"/>
  <c r="BK141"/>
  <c i="49" r="J218"/>
  <c r="J184"/>
  <c r="BK157"/>
  <c r="BK256"/>
  <c r="J168"/>
  <c r="BK132"/>
  <c r="J194"/>
  <c r="J121"/>
  <c i="50" r="J243"/>
  <c r="BK187"/>
  <c r="BK101"/>
  <c r="BK252"/>
  <c r="J194"/>
  <c r="BK223"/>
  <c r="J149"/>
  <c r="BK104"/>
  <c r="BK180"/>
  <c r="J104"/>
  <c i="51" r="J246"/>
  <c r="BK170"/>
  <c r="BK129"/>
  <c r="J279"/>
  <c r="J229"/>
  <c r="J113"/>
  <c r="BK223"/>
  <c r="BK149"/>
  <c r="BK310"/>
  <c r="BK264"/>
  <c r="BK187"/>
  <c i="52" r="BK242"/>
  <c r="BK195"/>
  <c r="BK104"/>
  <c r="BK189"/>
  <c r="J134"/>
  <c r="J195"/>
  <c r="BK138"/>
  <c r="J156"/>
  <c i="53" r="J138"/>
  <c r="BK163"/>
  <c r="J113"/>
  <c r="BK118"/>
  <c i="54" r="BK334"/>
  <c r="J234"/>
  <c r="BK163"/>
  <c r="J294"/>
  <c r="BK249"/>
  <c r="J187"/>
  <c r="J139"/>
  <c r="BK298"/>
  <c r="J228"/>
  <c r="J130"/>
  <c r="BK294"/>
  <c r="J264"/>
  <c r="J194"/>
  <c r="J117"/>
  <c i="55" r="J185"/>
  <c r="BK110"/>
  <c r="J222"/>
  <c r="BK140"/>
  <c r="J194"/>
  <c r="BK258"/>
  <c r="J197"/>
  <c i="56" r="J175"/>
  <c r="BK220"/>
  <c r="BK134"/>
  <c r="BK182"/>
  <c r="BK113"/>
  <c r="BK178"/>
  <c i="57" r="F37"/>
  <c i="1" r="BB115"/>
  <c i="59" r="BK111"/>
  <c r="J98"/>
  <c r="BK110"/>
  <c r="J109"/>
  <c r="J131"/>
  <c r="J110"/>
  <c i="60" r="J117"/>
  <c r="BK119"/>
  <c i="61" r="J204"/>
  <c r="BK167"/>
  <c r="J150"/>
  <c r="BK126"/>
  <c r="BK110"/>
  <c r="BK201"/>
  <c r="BK180"/>
  <c r="BK165"/>
  <c r="BK141"/>
  <c r="J118"/>
  <c r="BK199"/>
  <c r="BK185"/>
  <c r="BK163"/>
  <c r="BK138"/>
  <c r="BK119"/>
  <c r="BK106"/>
  <c r="BK177"/>
  <c r="BK162"/>
  <c r="BK135"/>
  <c r="J125"/>
  <c r="J103"/>
  <c i="62" r="J160"/>
  <c r="BK141"/>
  <c r="BK126"/>
  <c r="BK97"/>
  <c r="J159"/>
  <c r="BK128"/>
  <c r="J101"/>
  <c r="BK160"/>
  <c r="BK127"/>
  <c r="BK109"/>
  <c r="BK166"/>
  <c r="BK147"/>
  <c r="J129"/>
  <c r="J116"/>
  <c i="63" r="J136"/>
  <c r="BK105"/>
  <c r="BK132"/>
  <c r="J126"/>
  <c r="BK110"/>
  <c r="BK113"/>
  <c r="BK98"/>
  <c i="64" r="J114"/>
  <c r="J118"/>
  <c r="BK128"/>
  <c r="J102"/>
  <c r="J112"/>
  <c i="65" r="J126"/>
  <c r="BK99"/>
  <c r="J107"/>
  <c r="BK124"/>
  <c r="J143"/>
  <c r="J122"/>
  <c i="66" r="BK130"/>
  <c r="J101"/>
  <c r="J132"/>
  <c r="J111"/>
  <c r="BK131"/>
  <c r="J105"/>
  <c r="J102"/>
  <c i="67" r="BK114"/>
  <c r="BK99"/>
  <c r="BK108"/>
  <c r="J102"/>
  <c r="J108"/>
  <c i="68" r="BK112"/>
  <c r="J99"/>
  <c r="J106"/>
  <c r="J107"/>
  <c i="2" r="J152"/>
  <c i="3" r="BK278"/>
  <c r="BK144"/>
  <c r="BK232"/>
  <c r="BK228"/>
  <c r="J317"/>
  <c i="4" r="J131"/>
  <c i="5" r="J2132"/>
  <c r="J2064"/>
  <c r="J1619"/>
  <c r="BK1366"/>
  <c r="BK1181"/>
  <c r="J1123"/>
  <c r="BK862"/>
  <c r="J674"/>
  <c r="J279"/>
  <c r="J162"/>
  <c r="BK2362"/>
  <c r="BK2259"/>
  <c r="J2208"/>
  <c r="J2103"/>
  <c r="J2065"/>
  <c r="J2045"/>
  <c r="BK1917"/>
  <c r="J1833"/>
  <c r="J1461"/>
  <c r="J1349"/>
  <c r="BK1210"/>
  <c r="J1148"/>
  <c r="BK1119"/>
  <c r="J932"/>
  <c r="BK546"/>
  <c r="BK2229"/>
  <c r="BK2111"/>
  <c r="BK2066"/>
  <c r="BK2045"/>
  <c r="BK1918"/>
  <c r="BK1891"/>
  <c r="BK1694"/>
  <c r="BK1503"/>
  <c r="BK1266"/>
  <c i="12" r="BK101"/>
  <c r="BK105"/>
  <c r="BK127"/>
  <c r="J106"/>
  <c i="13" r="BK148"/>
  <c r="J129"/>
  <c r="BK161"/>
  <c r="BK139"/>
  <c r="J114"/>
  <c r="BK99"/>
  <c r="BK135"/>
  <c r="J115"/>
  <c r="J147"/>
  <c r="BK130"/>
  <c r="J110"/>
  <c i="14" r="J132"/>
  <c r="BK126"/>
  <c r="J105"/>
  <c r="J131"/>
  <c r="J103"/>
  <c r="BK130"/>
  <c r="BK118"/>
  <c r="BK112"/>
  <c i="15" r="BK96"/>
  <c r="BK111"/>
  <c r="BK113"/>
  <c r="BK100"/>
  <c i="16" r="J165"/>
  <c r="J156"/>
  <c r="BK120"/>
  <c r="J171"/>
  <c r="BK156"/>
  <c r="J140"/>
  <c r="J125"/>
  <c r="J106"/>
  <c r="BK171"/>
  <c r="J142"/>
  <c r="BK126"/>
  <c r="BK103"/>
  <c r="BK173"/>
  <c r="BK154"/>
  <c r="J132"/>
  <c r="J116"/>
  <c i="17" r="J129"/>
  <c r="BK123"/>
  <c r="J117"/>
  <c r="J100"/>
  <c r="BK105"/>
  <c r="J123"/>
  <c r="J106"/>
  <c r="BK129"/>
  <c r="J97"/>
  <c i="18" r="J102"/>
  <c r="J109"/>
  <c r="J123"/>
  <c r="BK106"/>
  <c r="BK99"/>
  <c i="19" r="J100"/>
  <c r="J103"/>
  <c r="J110"/>
  <c r="BK100"/>
  <c i="20" r="BK114"/>
  <c r="J115"/>
  <c r="J117"/>
  <c i="21" r="J137"/>
  <c r="J179"/>
  <c i="22" r="BK245"/>
  <c r="J255"/>
  <c r="J112"/>
  <c r="J145"/>
  <c r="J200"/>
  <c i="23" r="J154"/>
  <c r="BK98"/>
  <c r="J158"/>
  <c i="24" r="J146"/>
  <c r="J148"/>
  <c r="J125"/>
  <c i="25" r="BK128"/>
  <c r="J138"/>
  <c r="J141"/>
  <c r="BK126"/>
  <c r="BK142"/>
  <c r="J109"/>
  <c i="26" r="BK113"/>
  <c r="BK130"/>
  <c r="J121"/>
  <c r="BK105"/>
  <c i="27" r="BK110"/>
  <c r="J137"/>
  <c r="BK114"/>
  <c i="28" r="BK127"/>
  <c r="J126"/>
  <c r="J102"/>
  <c r="J103"/>
  <c i="29" r="J169"/>
  <c r="BK146"/>
  <c r="BK130"/>
  <c r="BK169"/>
  <c r="BK145"/>
  <c r="BK127"/>
  <c r="J164"/>
  <c r="BK120"/>
  <c r="J161"/>
  <c i="30" r="J304"/>
  <c r="BK227"/>
  <c r="J229"/>
  <c r="BK177"/>
  <c r="BK311"/>
  <c r="BK257"/>
  <c r="J132"/>
  <c r="BK313"/>
  <c r="BK236"/>
  <c r="J161"/>
  <c i="31" r="BK236"/>
  <c r="BK181"/>
  <c r="BK231"/>
  <c r="J141"/>
  <c r="J230"/>
  <c r="J176"/>
  <c r="J104"/>
  <c r="J192"/>
  <c r="J138"/>
  <c i="32" r="J122"/>
  <c r="BK100"/>
  <c r="BK107"/>
  <c r="J121"/>
  <c r="BK132"/>
  <c i="33" r="BK141"/>
  <c r="J120"/>
  <c r="J140"/>
  <c r="BK116"/>
  <c r="BK137"/>
  <c r="J123"/>
  <c i="34" r="BK134"/>
  <c r="BK114"/>
  <c r="BK101"/>
  <c r="J115"/>
  <c r="J127"/>
  <c i="35" r="BK233"/>
  <c r="BK182"/>
  <c r="J101"/>
  <c r="J118"/>
  <c r="J182"/>
  <c r="BK111"/>
  <c r="BK187"/>
  <c r="BK125"/>
  <c i="36" r="BK198"/>
  <c r="BK211"/>
  <c r="BK162"/>
  <c r="BK122"/>
  <c r="J184"/>
  <c r="BK125"/>
  <c i="37" r="BK206"/>
  <c r="J128"/>
  <c r="BK191"/>
  <c r="BK222"/>
  <c r="J167"/>
  <c r="J98"/>
  <c r="J203"/>
  <c r="BK98"/>
  <c i="38" r="BK119"/>
  <c r="BK165"/>
  <c r="J199"/>
  <c r="BK175"/>
  <c r="J122"/>
  <c i="39" r="BK576"/>
  <c r="J527"/>
  <c r="J484"/>
  <c r="J426"/>
  <c r="J389"/>
  <c r="BK306"/>
  <c r="BK254"/>
  <c r="J170"/>
  <c r="J564"/>
  <c r="BK499"/>
  <c r="BK445"/>
  <c r="BK386"/>
  <c r="BK336"/>
  <c r="BK232"/>
  <c r="BK151"/>
  <c r="J549"/>
  <c r="J478"/>
  <c r="BK429"/>
  <c r="BK380"/>
  <c r="BK302"/>
  <c r="BK248"/>
  <c r="BK157"/>
  <c r="J323"/>
  <c i="2" r="J97"/>
  <c r="J101"/>
  <c i="3" r="BK216"/>
  <c r="J313"/>
  <c r="BK224"/>
  <c r="J248"/>
  <c r="J105"/>
  <c r="BK150"/>
  <c i="4" r="J90"/>
  <c i="5" r="BK2131"/>
  <c r="J2069"/>
  <c r="BK1674"/>
  <c r="BK1500"/>
  <c r="J1330"/>
  <c r="J1152"/>
  <c r="J1089"/>
  <c r="BK870"/>
  <c r="J504"/>
  <c r="J213"/>
  <c r="J2397"/>
  <c r="J2333"/>
  <c r="J2246"/>
  <c r="J2153"/>
  <c r="J2094"/>
  <c r="J2054"/>
  <c r="BK2035"/>
  <c r="BK1906"/>
  <c r="J1848"/>
  <c r="BK1551"/>
  <c r="BK1417"/>
  <c r="BK1326"/>
  <c r="J1199"/>
  <c r="BK1139"/>
  <c r="BK1089"/>
  <c r="BK836"/>
  <c r="BK408"/>
  <c r="J132"/>
  <c r="J2124"/>
  <c r="J2079"/>
  <c r="J2040"/>
  <c r="BK1914"/>
  <c r="BK1784"/>
  <c r="BK1531"/>
  <c r="J1347"/>
  <c r="BK1090"/>
  <c r="J938"/>
  <c r="J810"/>
  <c r="BK398"/>
  <c r="BK158"/>
  <c r="BK2115"/>
  <c r="BK2050"/>
  <c r="BK1916"/>
  <c r="BK1825"/>
  <c r="BK1646"/>
  <c r="BK1506"/>
  <c r="BK1280"/>
  <c r="J1074"/>
  <c r="J897"/>
  <c r="BK772"/>
  <c r="J398"/>
  <c r="J191"/>
  <c i="6" r="BK549"/>
  <c r="BK401"/>
  <c r="BK295"/>
  <c r="BK180"/>
  <c r="BK530"/>
  <c r="BK392"/>
  <c r="J234"/>
  <c r="J138"/>
  <c r="J272"/>
  <c r="BK165"/>
  <c r="BK459"/>
  <c r="J392"/>
  <c r="J298"/>
  <c r="BK222"/>
  <c r="J141"/>
  <c i="7" r="BK241"/>
  <c r="BK245"/>
  <c r="BK154"/>
  <c r="J170"/>
  <c r="J197"/>
  <c r="BK107"/>
  <c i="8" r="BK166"/>
  <c r="J128"/>
  <c r="J99"/>
  <c r="J196"/>
  <c r="BK162"/>
  <c r="J123"/>
  <c r="BK94"/>
  <c r="BK153"/>
  <c r="BK115"/>
  <c r="J203"/>
  <c r="J173"/>
  <c r="J126"/>
  <c i="9" r="J223"/>
  <c r="BK191"/>
  <c r="BK154"/>
  <c r="BK136"/>
  <c r="J102"/>
  <c r="J198"/>
  <c r="J154"/>
  <c r="BK119"/>
  <c r="J210"/>
  <c r="J177"/>
  <c r="J140"/>
  <c r="BK112"/>
  <c r="BK210"/>
  <c r="BK165"/>
  <c r="BK132"/>
  <c i="10" r="BK245"/>
  <c r="J203"/>
  <c r="J190"/>
  <c r="J159"/>
  <c r="J134"/>
  <c r="BK102"/>
  <c r="BK206"/>
  <c r="J179"/>
  <c r="J161"/>
  <c r="BK139"/>
  <c r="J108"/>
  <c r="J249"/>
  <c r="J220"/>
  <c r="BK195"/>
  <c r="BK159"/>
  <c r="J137"/>
  <c r="J114"/>
  <c r="BK235"/>
  <c r="J202"/>
  <c r="BK148"/>
  <c r="J110"/>
  <c i="11" r="J118"/>
  <c r="J145"/>
  <c r="BK119"/>
  <c r="BK153"/>
  <c r="BK129"/>
  <c i="40" r="J134"/>
  <c r="J294"/>
  <c r="J227"/>
  <c r="BK114"/>
  <c r="BK242"/>
  <c r="BK166"/>
  <c i="41" r="BK268"/>
  <c r="BK207"/>
  <c r="J167"/>
  <c r="BK116"/>
  <c r="J238"/>
  <c r="BK171"/>
  <c r="BK265"/>
  <c r="J204"/>
  <c r="BK149"/>
  <c r="J106"/>
  <c i="42" r="J199"/>
  <c r="J237"/>
  <c r="BK181"/>
  <c r="BK187"/>
  <c r="BK129"/>
  <c r="BK203"/>
  <c r="J140"/>
  <c i="43" r="F39"/>
  <c i="1" r="BD101"/>
  <c i="44" r="J122"/>
  <c r="BK245"/>
  <c r="BK139"/>
  <c r="J261"/>
  <c r="BK216"/>
  <c r="J142"/>
  <c i="45" r="BK535"/>
  <c r="J442"/>
  <c r="J369"/>
  <c r="J316"/>
  <c r="J239"/>
  <c r="J167"/>
  <c r="J107"/>
  <c r="BK493"/>
  <c r="J421"/>
  <c r="BK341"/>
  <c r="J283"/>
  <c r="J210"/>
  <c r="BK145"/>
  <c r="J499"/>
  <c r="BK445"/>
  <c r="BK353"/>
  <c r="BK135"/>
  <c r="BK517"/>
  <c r="BK433"/>
  <c r="BK338"/>
  <c r="BK274"/>
  <c r="J176"/>
  <c i="46" r="J204"/>
  <c r="BK134"/>
  <c r="BK216"/>
  <c r="BK140"/>
  <c r="J231"/>
  <c r="J186"/>
  <c r="BK130"/>
  <c i="47" r="J151"/>
  <c r="BK171"/>
  <c r="J214"/>
  <c r="BK178"/>
  <c r="BK208"/>
  <c i="48" r="BK409"/>
  <c r="J354"/>
  <c r="BK285"/>
  <c r="BK210"/>
  <c r="BK118"/>
  <c r="J391"/>
  <c r="J320"/>
  <c r="BK229"/>
  <c r="BK167"/>
  <c r="BK114"/>
  <c r="BK363"/>
  <c r="BK291"/>
  <c r="J210"/>
  <c r="J141"/>
  <c r="J369"/>
  <c r="J298"/>
  <c r="BK239"/>
  <c r="J188"/>
  <c i="49" r="J244"/>
  <c r="BK194"/>
  <c r="J125"/>
  <c r="BK247"/>
  <c r="BK142"/>
  <c r="J241"/>
  <c r="J177"/>
  <c r="BK115"/>
  <c r="BK184"/>
  <c r="BK118"/>
  <c i="50" r="J230"/>
  <c r="BK149"/>
  <c r="J273"/>
  <c r="J159"/>
  <c r="BK243"/>
  <c r="BK277"/>
  <c r="BK230"/>
  <c r="J133"/>
  <c i="51" r="J285"/>
  <c r="J208"/>
  <c r="BK126"/>
  <c r="J271"/>
  <c r="BK194"/>
  <c r="J140"/>
  <c r="J236"/>
  <c r="BK133"/>
  <c r="BK316"/>
  <c r="BK271"/>
  <c r="J160"/>
  <c i="52" r="J230"/>
  <c r="BK141"/>
  <c r="BK214"/>
  <c r="BK169"/>
  <c r="J117"/>
  <c r="BK156"/>
  <c r="J214"/>
  <c r="J120"/>
  <c i="53" r="BK122"/>
  <c r="J134"/>
  <c r="J166"/>
  <c r="BK160"/>
  <c i="54" r="J298"/>
  <c r="BK187"/>
  <c r="J307"/>
  <c r="J255"/>
  <c r="BK190"/>
  <c r="J331"/>
  <c r="BK240"/>
  <c r="J149"/>
  <c r="BK325"/>
  <c r="BK282"/>
  <c r="J220"/>
  <c r="BK120"/>
  <c i="55" r="J200"/>
  <c r="BK144"/>
  <c r="J261"/>
  <c r="BK197"/>
  <c r="J123"/>
  <c r="J151"/>
  <c r="BK232"/>
  <c r="BK147"/>
  <c i="56" r="J202"/>
  <c r="BK103"/>
  <c r="J138"/>
  <c r="J185"/>
  <c r="J120"/>
  <c r="BK149"/>
  <c i="58" r="BK90"/>
  <c i="59" r="J125"/>
  <c r="BK115"/>
  <c r="BK105"/>
  <c r="BK128"/>
  <c r="BK124"/>
  <c r="J108"/>
  <c i="60" r="BK117"/>
  <c i="61" r="J193"/>
  <c r="J166"/>
  <c r="BK148"/>
  <c r="BK107"/>
  <c r="J196"/>
  <c r="J178"/>
  <c r="J157"/>
  <c r="J138"/>
  <c r="J121"/>
  <c r="J198"/>
  <c r="J161"/>
  <c r="BK139"/>
  <c r="BK112"/>
  <c r="BK97"/>
  <c r="BK178"/>
  <c r="BK160"/>
  <c r="J133"/>
  <c r="J97"/>
  <c i="62" r="J157"/>
  <c r="J143"/>
  <c r="J120"/>
  <c r="J167"/>
  <c r="J124"/>
  <c r="J98"/>
  <c r="J155"/>
  <c r="BK131"/>
  <c r="BK111"/>
  <c r="BK167"/>
  <c r="BK148"/>
  <c r="BK130"/>
  <c r="J107"/>
  <c i="63" r="J118"/>
  <c r="BK99"/>
  <c r="BK133"/>
  <c r="BK125"/>
  <c r="J111"/>
  <c r="J125"/>
  <c r="J106"/>
  <c i="64" r="J111"/>
  <c r="J121"/>
  <c r="J101"/>
  <c r="BK99"/>
  <c r="J106"/>
  <c i="65" r="BK129"/>
  <c r="J100"/>
  <c r="BK142"/>
  <c r="BK128"/>
  <c r="BK108"/>
  <c r="J124"/>
  <c r="BK114"/>
  <c i="66" r="J128"/>
  <c r="J138"/>
  <c r="J121"/>
  <c r="BK137"/>
  <c r="BK117"/>
  <c r="BK142"/>
  <c r="BK99"/>
  <c i="67" r="J109"/>
  <c r="J96"/>
  <c r="J101"/>
  <c r="BK119"/>
  <c i="68" r="BK113"/>
  <c r="BK116"/>
  <c r="J98"/>
  <c r="BK106"/>
  <c i="2" r="J123"/>
  <c r="J131"/>
  <c i="3" r="BK295"/>
  <c r="BK147"/>
  <c r="BK244"/>
  <c r="BK309"/>
  <c r="J323"/>
  <c r="BK194"/>
  <c i="4" r="BK143"/>
  <c i="5" r="BK2199"/>
  <c r="BK2112"/>
  <c r="BK2102"/>
  <c r="J2053"/>
  <c r="BK2039"/>
  <c r="J2018"/>
  <c r="BK1989"/>
  <c r="J1938"/>
  <c r="J1914"/>
  <c r="J1907"/>
  <c r="BK1901"/>
  <c r="BK1859"/>
  <c r="BK1663"/>
  <c r="BK1477"/>
  <c r="J1297"/>
  <c r="BK1137"/>
  <c r="J953"/>
  <c r="BK760"/>
  <c r="J405"/>
  <c r="BK175"/>
  <c r="BK2369"/>
  <c r="J2329"/>
  <c r="J2241"/>
  <c r="BK2136"/>
  <c r="J2102"/>
  <c r="J2063"/>
  <c r="J2031"/>
  <c r="J1898"/>
  <c r="J1661"/>
  <c r="J1450"/>
  <c r="J1338"/>
  <c r="J1137"/>
  <c r="BK1005"/>
  <c r="BK915"/>
  <c r="BK523"/>
  <c r="J130"/>
  <c r="J2128"/>
  <c r="BK2081"/>
  <c r="J2039"/>
  <c r="J1909"/>
  <c r="J1802"/>
  <c r="J1506"/>
  <c r="BK1336"/>
  <c r="BK1252"/>
  <c r="J1139"/>
  <c r="BK1085"/>
  <c r="BK948"/>
  <c r="J882"/>
  <c r="BK698"/>
  <c r="J490"/>
  <c r="BK363"/>
  <c r="J2168"/>
  <c r="BK2122"/>
  <c r="BK2106"/>
  <c r="BK2065"/>
  <c r="J2049"/>
  <c r="J1952"/>
  <c r="J1903"/>
  <c r="BK1742"/>
  <c r="BK1661"/>
  <c r="J1541"/>
  <c r="J1473"/>
  <c r="J1366"/>
  <c r="J1206"/>
  <c r="J1141"/>
  <c r="J1052"/>
  <c r="BK938"/>
  <c r="J844"/>
  <c r="J713"/>
  <c r="J407"/>
  <c r="BK183"/>
  <c i="6" r="BK534"/>
  <c r="J439"/>
  <c r="BK374"/>
  <c r="BK343"/>
  <c r="J284"/>
  <c r="J189"/>
  <c r="J135"/>
  <c r="BK545"/>
  <c r="BK495"/>
  <c r="J414"/>
  <c r="BK337"/>
  <c r="BK281"/>
  <c r="J172"/>
  <c r="BK132"/>
  <c r="BK465"/>
  <c r="J436"/>
  <c r="J383"/>
  <c r="J316"/>
  <c r="BK249"/>
  <c r="J192"/>
  <c r="BK552"/>
  <c r="BK520"/>
  <c r="J456"/>
  <c r="J411"/>
  <c r="J355"/>
  <c r="BK290"/>
  <c r="BK207"/>
  <c r="BK169"/>
  <c r="BK112"/>
  <c i="7" r="J212"/>
  <c r="J176"/>
  <c r="J238"/>
  <c r="BK176"/>
  <c r="J150"/>
  <c r="BK226"/>
  <c r="BK182"/>
  <c r="BK228"/>
  <c r="J144"/>
  <c r="J117"/>
  <c i="8" r="J190"/>
  <c r="J161"/>
  <c r="BK148"/>
  <c r="BK129"/>
  <c r="BK105"/>
  <c r="J209"/>
  <c r="BK194"/>
  <c r="J183"/>
  <c r="BK164"/>
  <c r="J145"/>
  <c r="J121"/>
  <c r="BK110"/>
  <c r="BK203"/>
  <c r="J165"/>
  <c r="BK131"/>
  <c r="BK113"/>
  <c r="BK99"/>
  <c r="J197"/>
  <c r="J177"/>
  <c r="J152"/>
  <c r="BK128"/>
  <c r="J94"/>
  <c i="9" r="J225"/>
  <c r="BK215"/>
  <c r="J185"/>
  <c r="J165"/>
  <c r="BK147"/>
  <c r="BK130"/>
  <c r="BK113"/>
  <c r="J229"/>
  <c r="BK220"/>
  <c r="J193"/>
  <c r="BK168"/>
  <c r="J149"/>
  <c r="BK129"/>
  <c r="J115"/>
  <c r="BK209"/>
  <c r="J180"/>
  <c r="BK162"/>
  <c r="BK139"/>
  <c r="J113"/>
  <c r="J232"/>
  <c r="BK197"/>
  <c r="J181"/>
  <c r="BK160"/>
  <c r="BK116"/>
  <c i="10" r="J252"/>
  <c r="BK217"/>
  <c r="J198"/>
  <c r="BK168"/>
  <c r="J151"/>
  <c r="BK138"/>
  <c r="BK116"/>
  <c r="J253"/>
  <c r="J222"/>
  <c r="J196"/>
  <c r="BK174"/>
  <c r="J143"/>
  <c r="BK123"/>
  <c r="BK257"/>
  <c r="J235"/>
  <c r="BK214"/>
  <c r="BK192"/>
  <c r="BK166"/>
  <c r="J136"/>
  <c r="J118"/>
  <c r="J107"/>
  <c r="J240"/>
  <c r="BK218"/>
  <c r="BK201"/>
  <c r="J170"/>
  <c r="BK149"/>
  <c r="J126"/>
  <c r="BK101"/>
  <c i="11" r="BK131"/>
  <c r="BK154"/>
  <c r="BK139"/>
  <c r="BK127"/>
  <c r="BK114"/>
  <c r="BK102"/>
  <c r="BK150"/>
  <c r="J139"/>
  <c r="BK123"/>
  <c r="J114"/>
  <c i="12" r="BK123"/>
  <c r="J128"/>
  <c r="BK106"/>
  <c i="13" r="BK152"/>
  <c r="BK103"/>
  <c r="J121"/>
  <c r="J148"/>
  <c r="J108"/>
  <c r="J120"/>
  <c i="14" r="J138"/>
  <c r="J101"/>
  <c r="J129"/>
  <c i="15" r="BK114"/>
  <c r="J100"/>
  <c i="16" r="BK158"/>
  <c r="J117"/>
  <c r="BK152"/>
  <c r="BK109"/>
  <c r="J139"/>
  <c r="BK113"/>
  <c r="J153"/>
  <c i="17" r="J126"/>
  <c r="J111"/>
  <c r="J102"/>
  <c r="J99"/>
  <c i="18" r="J117"/>
  <c r="J103"/>
  <c r="J122"/>
  <c i="19" r="BK123"/>
  <c r="BK119"/>
  <c i="20" r="BK115"/>
  <c r="BK112"/>
  <c i="21" r="J173"/>
  <c r="BK96"/>
  <c i="22" r="J98"/>
  <c r="BK119"/>
  <c r="BK155"/>
  <c r="J210"/>
  <c i="23" r="J127"/>
  <c r="BK155"/>
  <c r="J116"/>
  <c i="24" r="J113"/>
  <c i="25" r="J143"/>
  <c r="J115"/>
  <c r="J105"/>
  <c r="BK118"/>
  <c r="J139"/>
  <c i="26" r="J118"/>
  <c r="BK117"/>
  <c r="J109"/>
  <c i="27" r="J118"/>
  <c r="BK129"/>
  <c r="J127"/>
  <c i="28" r="J131"/>
  <c r="BK121"/>
  <c r="J121"/>
  <c r="BK103"/>
  <c i="29" r="BK142"/>
  <c r="J108"/>
  <c r="BK154"/>
  <c r="BK135"/>
  <c r="J106"/>
  <c r="J116"/>
  <c r="BK163"/>
  <c r="BK144"/>
  <c i="30" r="BK316"/>
  <c r="J247"/>
  <c r="J288"/>
  <c r="BK194"/>
  <c r="J316"/>
  <c r="J242"/>
  <c r="BK315"/>
  <c r="J245"/>
  <c r="J152"/>
  <c i="31" r="BK217"/>
  <c r="BK230"/>
  <c r="BK122"/>
  <c r="BK227"/>
  <c r="J106"/>
  <c r="J167"/>
  <c i="32" r="J125"/>
  <c r="BK130"/>
  <c r="J128"/>
  <c r="J135"/>
  <c i="33" r="BK139"/>
  <c r="J100"/>
  <c r="J117"/>
  <c r="BK100"/>
  <c r="BK120"/>
  <c i="34" r="BK138"/>
  <c r="BK99"/>
  <c r="BK109"/>
  <c r="BK115"/>
  <c i="35" r="BK211"/>
  <c r="BK99"/>
  <c r="BK115"/>
  <c r="BK225"/>
  <c r="J155"/>
  <c r="BK214"/>
  <c i="36" r="BK221"/>
  <c r="J122"/>
  <c r="J201"/>
  <c r="J125"/>
  <c r="BK175"/>
  <c r="BK132"/>
  <c i="37" r="BK174"/>
  <c r="BK99"/>
  <c r="BK101"/>
  <c r="BK150"/>
  <c r="J207"/>
  <c r="J111"/>
  <c i="38" r="BK161"/>
  <c r="J113"/>
  <c r="J102"/>
  <c r="J159"/>
  <c i="39" r="BK583"/>
  <c r="BK514"/>
  <c r="J459"/>
  <c r="J386"/>
  <c r="J275"/>
  <c r="J179"/>
  <c r="J561"/>
  <c r="BK478"/>
  <c r="J416"/>
  <c r="BK323"/>
  <c r="BK226"/>
  <c r="J472"/>
  <c r="BK396"/>
  <c r="J296"/>
  <c r="BK207"/>
  <c r="BK333"/>
  <c r="J248"/>
  <c r="BK179"/>
  <c r="BK139"/>
  <c i="40" r="BK294"/>
  <c r="J255"/>
  <c r="BK150"/>
  <c r="BK103"/>
  <c r="BK249"/>
  <c r="J153"/>
  <c r="BK273"/>
  <c r="J170"/>
  <c r="BK192"/>
  <c i="41" r="BK283"/>
  <c r="BK204"/>
  <c r="J135"/>
  <c r="BK245"/>
  <c r="BK122"/>
  <c r="J245"/>
  <c r="BK200"/>
  <c r="BK139"/>
  <c i="42" r="BK178"/>
  <c r="J228"/>
  <c r="J125"/>
  <c r="J184"/>
  <c r="BK231"/>
  <c r="BK132"/>
  <c i="43" r="F38"/>
  <c i="1" r="BC101"/>
  <c i="44" r="J196"/>
  <c r="BK132"/>
  <c r="J248"/>
  <c r="BK213"/>
  <c r="J164"/>
  <c i="45" r="BK520"/>
  <c r="BK439"/>
  <c r="J382"/>
  <c r="J320"/>
  <c r="J242"/>
  <c r="BK170"/>
  <c r="BK523"/>
  <c r="J466"/>
  <c r="J430"/>
  <c r="J353"/>
  <c r="J304"/>
  <c r="J260"/>
  <c r="BK176"/>
  <c r="BK538"/>
  <c r="J475"/>
  <c r="BK400"/>
  <c r="BK301"/>
  <c r="J180"/>
  <c r="J122"/>
  <c r="BK490"/>
  <c r="BK412"/>
  <c r="J332"/>
  <c r="J250"/>
  <c i="46" r="J210"/>
  <c r="J144"/>
  <c r="BK228"/>
  <c r="BK103"/>
  <c r="J170"/>
  <c r="J216"/>
  <c i="47" r="BK214"/>
  <c r="J144"/>
  <c r="BK137"/>
  <c r="BK159"/>
  <c r="BK202"/>
  <c r="J103"/>
  <c i="48" r="J379"/>
  <c r="BK288"/>
  <c r="BK213"/>
  <c r="BK424"/>
  <c r="BK354"/>
  <c r="J285"/>
  <c r="BK160"/>
  <c r="J388"/>
  <c r="BK279"/>
  <c r="BK164"/>
  <c r="J363"/>
  <c r="BK276"/>
  <c r="BK181"/>
  <c i="49" r="BK225"/>
  <c r="BK128"/>
  <c r="J222"/>
  <c r="BK262"/>
  <c r="BK203"/>
  <c r="J112"/>
  <c r="BK187"/>
  <c i="50" r="J267"/>
  <c r="J227"/>
  <c r="J129"/>
  <c r="BK255"/>
  <c r="J126"/>
  <c r="J219"/>
  <c r="BK120"/>
  <c r="BK207"/>
  <c r="BK126"/>
  <c i="51" r="BK282"/>
  <c r="J223"/>
  <c r="J149"/>
  <c r="J313"/>
  <c r="J226"/>
  <c r="BK137"/>
  <c r="J233"/>
  <c r="J129"/>
  <c r="BK279"/>
  <c r="BK167"/>
  <c i="52" r="BK227"/>
  <c r="J239"/>
  <c r="J192"/>
  <c r="J218"/>
  <c r="BK131"/>
  <c r="BK163"/>
  <c i="53" r="BK145"/>
  <c r="BK157"/>
  <c r="J163"/>
  <c r="J100"/>
  <c i="54" r="BK237"/>
  <c r="J156"/>
  <c r="BK271"/>
  <c r="J184"/>
  <c r="J301"/>
  <c r="BK177"/>
  <c r="BK288"/>
  <c r="J209"/>
  <c i="55" r="J239"/>
  <c r="BK130"/>
  <c r="J236"/>
  <c r="BK151"/>
  <c r="J162"/>
  <c r="J264"/>
  <c r="J219"/>
  <c r="J107"/>
  <c i="56" r="BK127"/>
  <c r="J162"/>
  <c r="BK138"/>
  <c r="J205"/>
  <c r="BK175"/>
  <c i="59" r="J127"/>
  <c r="BK114"/>
  <c r="J95"/>
  <c r="J112"/>
  <c r="BK101"/>
  <c r="J121"/>
  <c r="BK97"/>
  <c i="60" r="J125"/>
  <c i="61" r="BK198"/>
  <c r="BK153"/>
  <c r="J122"/>
  <c r="J199"/>
  <c r="BK173"/>
  <c r="BK146"/>
  <c r="BK113"/>
  <c r="BK205"/>
  <c r="J188"/>
  <c r="J144"/>
  <c r="J107"/>
  <c r="BK187"/>
  <c r="BK158"/>
  <c r="BK131"/>
  <c r="BK96"/>
  <c i="62" r="J128"/>
  <c r="J161"/>
  <c r="J122"/>
  <c r="BK176"/>
  <c r="J151"/>
  <c r="BK119"/>
  <c r="BK177"/>
  <c r="J146"/>
  <c r="BK118"/>
  <c r="BK101"/>
  <c i="63" r="BK107"/>
  <c r="J130"/>
  <c r="J128"/>
  <c r="BK112"/>
  <c r="BK118"/>
  <c i="64" r="BK115"/>
  <c r="J122"/>
  <c r="J125"/>
  <c r="BK121"/>
  <c i="65" r="J139"/>
  <c r="BK136"/>
  <c r="BK103"/>
  <c r="J127"/>
  <c r="BK111"/>
  <c r="BK127"/>
  <c i="66" r="J141"/>
  <c r="J104"/>
  <c r="BK133"/>
  <c r="J122"/>
  <c r="BK132"/>
  <c r="BK101"/>
  <c r="BK114"/>
  <c i="67" r="J113"/>
  <c r="BK113"/>
  <c r="J106"/>
  <c r="BK105"/>
  <c i="68" r="BK102"/>
  <c r="BK104"/>
  <c r="J93"/>
  <c i="2" r="BK134"/>
  <c i="3" r="BK335"/>
  <c r="J224"/>
  <c r="J300"/>
  <c r="BK313"/>
  <c r="BK201"/>
  <c r="J278"/>
  <c i="4" r="BK128"/>
  <c i="5" r="J2216"/>
  <c r="BK2088"/>
  <c r="BK2056"/>
  <c r="J1654"/>
  <c r="BK1465"/>
  <c r="J1280"/>
  <c r="J1142"/>
  <c r="BK946"/>
  <c r="BK810"/>
  <c r="BK399"/>
  <c r="BK166"/>
  <c r="BK2333"/>
  <c r="J2243"/>
  <c r="BK2216"/>
  <c r="J2115"/>
  <c r="BK2079"/>
  <c r="BK2059"/>
  <c r="BK2018"/>
  <c r="J1885"/>
  <c r="J1764"/>
  <c r="J1496"/>
  <c r="J1372"/>
  <c r="J1320"/>
  <c r="J1085"/>
  <c r="J772"/>
  <c r="BK367"/>
  <c r="J2238"/>
  <c r="J2122"/>
  <c r="BK2078"/>
  <c r="J2042"/>
  <c r="J1913"/>
  <c r="J1841"/>
  <c r="BK1648"/>
  <c r="BK1509"/>
  <c r="J1356"/>
  <c r="BK1194"/>
  <c r="BK1131"/>
  <c r="BK1074"/>
  <c r="J951"/>
  <c r="BK891"/>
  <c r="BK844"/>
  <c r="J537"/>
  <c r="J395"/>
  <c r="BK152"/>
  <c r="BK2128"/>
  <c r="BK2113"/>
  <c r="J2076"/>
  <c r="J2062"/>
  <c r="BK2042"/>
  <c r="BK1936"/>
  <c r="BK1902"/>
  <c r="BK1739"/>
  <c r="J1674"/>
  <c r="J1531"/>
  <c r="BK1409"/>
  <c r="J1219"/>
  <c r="BK1154"/>
  <c r="BK1128"/>
  <c r="J1005"/>
  <c r="J915"/>
  <c r="BK738"/>
  <c r="J408"/>
  <c r="J363"/>
  <c r="BK186"/>
  <c r="BK132"/>
  <c i="6" r="J517"/>
  <c r="BK421"/>
  <c r="J365"/>
  <c r="J313"/>
  <c r="J256"/>
  <c r="BK186"/>
  <c r="J151"/>
  <c r="J562"/>
  <c r="BK498"/>
  <c r="BK398"/>
  <c r="BK292"/>
  <c r="J240"/>
  <c r="BK176"/>
  <c r="J112"/>
  <c r="BK462"/>
  <c r="BK439"/>
  <c r="J337"/>
  <c r="J290"/>
  <c r="BK237"/>
  <c r="BK562"/>
  <c r="BK508"/>
  <c r="J462"/>
  <c r="J430"/>
  <c r="J395"/>
  <c r="J352"/>
  <c r="BK301"/>
  <c r="J231"/>
  <c r="BK195"/>
  <c r="J119"/>
  <c i="7" r="J245"/>
  <c r="BK179"/>
  <c r="BK248"/>
  <c r="BK212"/>
  <c r="J158"/>
  <c r="J266"/>
  <c r="BK200"/>
  <c r="J133"/>
  <c r="J206"/>
  <c r="BK130"/>
  <c i="8" r="BK198"/>
  <c r="J172"/>
  <c r="J156"/>
  <c r="J144"/>
  <c r="BK133"/>
  <c r="J108"/>
  <c r="J198"/>
  <c r="BK188"/>
  <c r="BK173"/>
  <c r="BK159"/>
  <c r="J142"/>
  <c r="J122"/>
  <c r="BK114"/>
  <c r="J210"/>
  <c r="BK195"/>
  <c r="J167"/>
  <c r="BK136"/>
  <c r="BK117"/>
  <c r="J105"/>
  <c r="BK196"/>
  <c r="J176"/>
  <c r="BK156"/>
  <c r="BK141"/>
  <c r="BK107"/>
  <c i="9" r="J226"/>
  <c r="J216"/>
  <c r="J172"/>
  <c r="J160"/>
  <c r="J148"/>
  <c r="BK131"/>
  <c r="J112"/>
  <c r="BK224"/>
  <c r="J199"/>
  <c r="J187"/>
  <c r="BK157"/>
  <c r="J138"/>
  <c r="BK120"/>
  <c r="J109"/>
  <c r="BK207"/>
  <c r="BK199"/>
  <c r="BK181"/>
  <c r="BK163"/>
  <c r="J137"/>
  <c r="BK107"/>
  <c r="J214"/>
  <c r="J184"/>
  <c r="J170"/>
  <c r="BK144"/>
  <c r="J120"/>
  <c i="10" r="J256"/>
  <c r="J231"/>
  <c r="BK202"/>
  <c r="J187"/>
  <c r="J158"/>
  <c r="BK147"/>
  <c r="BK132"/>
  <c r="J111"/>
  <c r="BK256"/>
  <c r="J221"/>
  <c r="J195"/>
  <c r="BK177"/>
  <c r="J157"/>
  <c r="J127"/>
  <c r="BK104"/>
  <c r="J237"/>
  <c r="J215"/>
  <c r="BK200"/>
  <c r="BK185"/>
  <c r="J146"/>
  <c r="BK130"/>
  <c r="J115"/>
  <c r="BK249"/>
  <c r="J228"/>
  <c r="J207"/>
  <c r="BK186"/>
  <c r="J165"/>
  <c r="J138"/>
  <c r="BK105"/>
  <c i="11" r="BK141"/>
  <c r="BK115"/>
  <c r="J153"/>
  <c r="J140"/>
  <c r="BK130"/>
  <c r="J115"/>
  <c r="BK146"/>
  <c r="BK140"/>
  <c r="BK124"/>
  <c r="J121"/>
  <c r="J119"/>
  <c r="J111"/>
  <c r="J104"/>
  <c r="BK111"/>
  <c r="BK99"/>
  <c i="12" r="BK121"/>
  <c r="J107"/>
  <c r="J127"/>
  <c r="BK111"/>
  <c r="BK126"/>
  <c r="BK129"/>
  <c r="BK110"/>
  <c i="13" r="J154"/>
  <c r="BK136"/>
  <c r="J112"/>
  <c r="BK157"/>
  <c r="J126"/>
  <c r="BK110"/>
  <c r="J157"/>
  <c r="BK123"/>
  <c r="J105"/>
  <c r="BK141"/>
  <c r="J125"/>
  <c r="BK104"/>
  <c i="14" r="BK105"/>
  <c r="BK119"/>
  <c r="BK100"/>
  <c r="J120"/>
  <c r="BK98"/>
  <c r="BK122"/>
  <c r="J111"/>
  <c i="15" r="BK109"/>
  <c r="BK103"/>
  <c r="BK112"/>
  <c r="BK95"/>
  <c i="16" r="J166"/>
  <c r="BK125"/>
  <c r="J179"/>
  <c r="BK155"/>
  <c r="BK139"/>
  <c r="J120"/>
  <c r="BK105"/>
  <c r="J158"/>
  <c r="J138"/>
  <c r="BK124"/>
  <c r="BK185"/>
  <c r="J161"/>
  <c r="J136"/>
  <c r="BK115"/>
  <c i="17" r="BK113"/>
  <c r="BK130"/>
  <c r="J104"/>
  <c r="BK117"/>
  <c r="BK103"/>
  <c r="BK116"/>
  <c i="18" r="J119"/>
  <c r="BK97"/>
  <c r="J101"/>
  <c r="J115"/>
  <c r="BK116"/>
  <c i="19" r="J119"/>
  <c r="BK124"/>
  <c r="BK104"/>
  <c r="BK111"/>
  <c r="BK106"/>
  <c i="20" r="J102"/>
  <c r="J108"/>
  <c i="21" r="BK178"/>
  <c r="J98"/>
  <c r="J177"/>
  <c r="BK117"/>
  <c i="22" r="BK208"/>
  <c r="J208"/>
  <c r="BK108"/>
  <c r="J149"/>
  <c r="J205"/>
  <c i="23" r="J156"/>
  <c r="BK120"/>
  <c r="J123"/>
  <c i="24" r="BK149"/>
  <c r="BK146"/>
  <c r="BK113"/>
  <c i="25" r="BK137"/>
  <c r="J111"/>
  <c r="J127"/>
  <c r="BK135"/>
  <c r="J117"/>
  <c r="J125"/>
  <c i="26" r="BK115"/>
  <c r="J125"/>
  <c r="BK120"/>
  <c i="27" r="BK135"/>
  <c r="J133"/>
  <c r="BK108"/>
  <c r="BK123"/>
  <c i="28" r="BK122"/>
  <c r="J100"/>
  <c r="BK100"/>
  <c r="J114"/>
  <c i="29" r="J152"/>
  <c r="BK132"/>
  <c r="BK168"/>
  <c r="J144"/>
  <c r="J118"/>
  <c r="J163"/>
  <c r="BK115"/>
  <c r="BK160"/>
  <c r="J142"/>
  <c r="J124"/>
  <c i="30" r="BK298"/>
  <c r="J240"/>
  <c r="J317"/>
  <c r="J236"/>
  <c r="BK110"/>
  <c r="BK291"/>
  <c r="BK215"/>
  <c r="J328"/>
  <c r="BK231"/>
  <c r="BK169"/>
  <c i="31" r="J232"/>
  <c r="BK174"/>
  <c r="BK225"/>
  <c r="BK126"/>
  <c r="J228"/>
  <c r="BK167"/>
  <c r="BK100"/>
  <c r="BK188"/>
  <c r="J122"/>
  <c i="32" r="BK121"/>
  <c r="J129"/>
  <c r="BK135"/>
  <c r="BK126"/>
  <c i="33" r="J132"/>
  <c r="J104"/>
  <c r="J129"/>
  <c r="J139"/>
  <c r="BK132"/>
  <c r="BK102"/>
  <c i="34" r="BK117"/>
  <c r="BK123"/>
  <c r="J135"/>
  <c r="J103"/>
  <c r="J123"/>
  <c i="35" r="J225"/>
  <c r="BK163"/>
  <c r="J98"/>
  <c r="BK121"/>
  <c r="J187"/>
  <c r="J125"/>
  <c r="J211"/>
  <c r="BK129"/>
  <c i="36" r="BK201"/>
  <c r="J132"/>
  <c r="BK203"/>
  <c r="BK168"/>
  <c r="BK98"/>
  <c r="BK163"/>
  <c r="J105"/>
  <c i="37" r="J156"/>
  <c r="J216"/>
  <c r="J162"/>
  <c r="J204"/>
  <c r="BK163"/>
  <c r="J222"/>
  <c r="J181"/>
  <c i="38" r="J191"/>
  <c r="BK154"/>
  <c r="J190"/>
  <c r="BK126"/>
  <c r="BK187"/>
  <c r="J129"/>
  <c i="39" r="BK561"/>
  <c r="J508"/>
  <c r="J456"/>
  <c r="J396"/>
  <c r="J336"/>
  <c r="J269"/>
  <c r="J176"/>
  <c r="J579"/>
  <c r="BK524"/>
  <c r="BK481"/>
  <c r="BK401"/>
  <c r="J327"/>
  <c r="BK222"/>
  <c r="J139"/>
  <c r="BK538"/>
  <c r="BK502"/>
  <c r="BK450"/>
  <c r="J404"/>
  <c r="J306"/>
  <c r="BK245"/>
  <c r="J164"/>
  <c r="BK327"/>
  <c r="BK229"/>
  <c r="BK197"/>
  <c r="BK173"/>
  <c r="BK129"/>
  <c i="40" r="BK300"/>
  <c r="J267"/>
  <c r="J235"/>
  <c r="J166"/>
  <c r="BK117"/>
  <c r="BK291"/>
  <c r="BK255"/>
  <c r="BK207"/>
  <c r="BK121"/>
  <c r="J279"/>
  <c r="J223"/>
  <c r="J150"/>
  <c r="J231"/>
  <c r="BK170"/>
  <c i="41" r="BK280"/>
  <c r="BK226"/>
  <c r="J171"/>
  <c r="J119"/>
  <c r="J242"/>
  <c r="J164"/>
  <c r="BK271"/>
  <c r="BK219"/>
  <c r="BK196"/>
  <c r="BK119"/>
  <c i="42" r="BK206"/>
  <c r="BK140"/>
  <c r="BK175"/>
  <c r="J231"/>
  <c r="J161"/>
  <c r="BK225"/>
  <c r="BK147"/>
  <c i="43" r="J90"/>
  <c i="44" r="BK261"/>
  <c r="BK234"/>
  <c r="BK204"/>
  <c r="J149"/>
  <c r="J126"/>
  <c r="J286"/>
  <c r="BK207"/>
  <c r="BK129"/>
  <c r="BK268"/>
  <c r="J219"/>
  <c r="BK171"/>
  <c r="BK112"/>
  <c i="45" r="J451"/>
  <c r="J386"/>
  <c r="J323"/>
  <c r="J246"/>
  <c r="BK163"/>
  <c r="J538"/>
  <c r="J490"/>
  <c r="J433"/>
  <c r="J357"/>
  <c r="BK269"/>
  <c r="J207"/>
  <c r="J148"/>
  <c r="BK511"/>
  <c r="BK454"/>
  <c r="BK313"/>
  <c r="J163"/>
  <c r="BK107"/>
  <c r="J472"/>
  <c r="BK345"/>
  <c r="BK242"/>
  <c r="BK157"/>
  <c i="46" r="BK182"/>
  <c r="BK127"/>
  <c r="J178"/>
  <c r="BK120"/>
  <c r="BK207"/>
  <c r="BK144"/>
  <c r="J148"/>
  <c i="47" r="BK186"/>
  <c r="J137"/>
  <c r="BK217"/>
  <c r="BK151"/>
  <c r="J196"/>
  <c i="48" r="BK418"/>
  <c r="BK351"/>
  <c r="J267"/>
  <c r="BK174"/>
  <c r="J415"/>
  <c r="BK369"/>
  <c r="J270"/>
  <c r="J194"/>
  <c r="J127"/>
  <c r="BK372"/>
  <c r="J276"/>
  <c r="J226"/>
  <c r="J160"/>
  <c r="BK412"/>
  <c r="BK317"/>
  <c r="J229"/>
  <c r="BK178"/>
  <c i="49" r="J232"/>
  <c r="BK191"/>
  <c r="BK174"/>
  <c r="BK265"/>
  <c r="BK235"/>
  <c r="BK153"/>
  <c r="BK250"/>
  <c r="BK161"/>
  <c r="J105"/>
  <c i="50" r="BK216"/>
  <c r="BK133"/>
  <c r="J240"/>
  <c r="J176"/>
  <c r="J210"/>
  <c r="BK117"/>
  <c r="J204"/>
  <c r="J139"/>
  <c i="51" r="J298"/>
  <c r="J201"/>
  <c r="BK116"/>
  <c r="J256"/>
  <c r="BK184"/>
  <c r="BK256"/>
  <c r="J198"/>
  <c r="BK319"/>
  <c r="BK275"/>
  <c r="J181"/>
  <c i="52" r="BK233"/>
  <c r="J159"/>
  <c r="J233"/>
  <c r="BK176"/>
  <c r="BK120"/>
  <c r="J172"/>
  <c r="BK107"/>
  <c r="J124"/>
  <c i="53" r="BK125"/>
  <c r="J141"/>
  <c r="BK148"/>
  <c r="J187"/>
  <c i="54" r="BK316"/>
  <c r="BK209"/>
  <c r="J143"/>
  <c r="BK274"/>
  <c r="BK202"/>
  <c r="BK146"/>
  <c r="J319"/>
  <c r="J249"/>
  <c r="J146"/>
  <c r="BK307"/>
  <c r="J240"/>
  <c r="BK149"/>
  <c i="55" r="BK225"/>
  <c r="BK158"/>
  <c r="J267"/>
  <c r="BK185"/>
  <c r="BK219"/>
  <c r="J116"/>
  <c r="BK222"/>
  <c r="BK126"/>
  <c i="56" r="J141"/>
  <c r="BK189"/>
  <c r="J214"/>
  <c r="J134"/>
  <c r="BK208"/>
  <c r="J158"/>
  <c i="57" r="BK90"/>
  <c i="58" r="F36"/>
  <c i="1" r="BA116"/>
  <c i="59" r="J119"/>
  <c r="BK130"/>
  <c r="J99"/>
  <c r="J123"/>
  <c r="J101"/>
  <c i="60" r="J96"/>
  <c r="BK96"/>
  <c i="61" r="J180"/>
  <c r="J158"/>
  <c r="BK133"/>
  <c r="BK105"/>
  <c r="BK197"/>
  <c r="J185"/>
  <c r="J159"/>
  <c r="J135"/>
  <c r="BK108"/>
  <c r="J194"/>
  <c r="BK152"/>
  <c r="J146"/>
  <c r="J113"/>
  <c r="J96"/>
  <c r="J173"/>
  <c r="BK159"/>
  <c r="BK132"/>
  <c r="J111"/>
  <c i="62" r="BK171"/>
  <c r="BK150"/>
  <c r="BK132"/>
  <c r="J99"/>
  <c r="J165"/>
  <c r="BK144"/>
  <c r="BK117"/>
  <c r="BK164"/>
  <c r="J132"/>
  <c r="J115"/>
  <c r="J174"/>
  <c r="J156"/>
  <c r="J134"/>
  <c r="J113"/>
  <c i="63" r="BK128"/>
  <c r="J101"/>
  <c r="BK119"/>
  <c r="BK122"/>
  <c r="BK97"/>
  <c r="J107"/>
  <c i="64" r="BK125"/>
  <c r="BK103"/>
  <c r="BK109"/>
  <c r="BK111"/>
  <c r="J124"/>
  <c i="65" r="J140"/>
  <c r="J101"/>
  <c r="BK113"/>
  <c r="J129"/>
  <c r="BK107"/>
  <c r="BK125"/>
  <c r="BK106"/>
  <c i="66" r="J109"/>
  <c r="J139"/>
  <c r="J129"/>
  <c r="BK135"/>
  <c r="BK115"/>
  <c r="BK139"/>
  <c i="67" r="J122"/>
  <c r="J126"/>
  <c r="BK112"/>
  <c r="J104"/>
  <c r="BK115"/>
  <c i="68" r="J116"/>
  <c r="BK94"/>
  <c r="J95"/>
  <c i="2" r="BK101"/>
  <c r="BK109"/>
  <c i="3" r="BK317"/>
  <c r="J194"/>
  <c r="J262"/>
  <c r="BK280"/>
  <c r="J287"/>
  <c i="4" r="BK121"/>
  <c i="5" r="BK2208"/>
  <c r="BK2073"/>
  <c r="J1648"/>
  <c r="J1447"/>
  <c r="J1266"/>
  <c r="J1135"/>
  <c r="J912"/>
  <c r="J726"/>
  <c r="J232"/>
  <c r="BK2397"/>
  <c r="J2348"/>
  <c r="BK2250"/>
  <c r="BK2166"/>
  <c r="BK2114"/>
  <c r="J2074"/>
  <c r="BK2033"/>
  <c r="BK1866"/>
  <c r="J1606"/>
  <c r="J1444"/>
  <c r="J1318"/>
  <c r="BK1201"/>
  <c r="J1138"/>
  <c r="J970"/>
  <c r="J850"/>
  <c r="BK387"/>
  <c r="J138"/>
  <c r="BK2125"/>
  <c r="J2066"/>
  <c r="J1995"/>
  <c r="BK1910"/>
  <c r="BK1754"/>
  <c r="BK1541"/>
  <c r="J1344"/>
  <c r="BK1166"/>
  <c i="12" r="BK125"/>
  <c r="BK130"/>
  <c r="BK108"/>
  <c i="13" r="BK155"/>
  <c r="BK137"/>
  <c r="J109"/>
  <c r="J156"/>
  <c r="BK122"/>
  <c r="J106"/>
  <c r="J142"/>
  <c r="J122"/>
  <c r="J151"/>
  <c r="J140"/>
  <c r="J118"/>
  <c i="14" r="BK138"/>
  <c r="BK104"/>
  <c r="J118"/>
  <c r="J135"/>
  <c r="BK111"/>
  <c r="BK134"/>
  <c r="BK115"/>
  <c r="BK101"/>
  <c i="15" r="J113"/>
  <c r="J105"/>
  <c r="J111"/>
  <c i="16" r="J186"/>
  <c r="J163"/>
  <c r="J155"/>
  <c r="BK111"/>
  <c r="J167"/>
  <c r="BK147"/>
  <c r="J133"/>
  <c r="BK112"/>
  <c r="J178"/>
  <c r="BK157"/>
  <c r="BK133"/>
  <c r="J112"/>
  <c r="J170"/>
  <c r="J151"/>
  <c r="BK122"/>
  <c r="J108"/>
  <c i="17" r="J127"/>
  <c r="BK119"/>
  <c r="J103"/>
  <c r="J118"/>
  <c r="BK96"/>
  <c r="BK111"/>
  <c r="J124"/>
  <c i="18" r="BK122"/>
  <c r="J99"/>
  <c r="J104"/>
  <c r="J116"/>
  <c r="BK120"/>
  <c i="19" r="BK112"/>
  <c r="J111"/>
  <c r="J116"/>
  <c r="J122"/>
  <c i="20" r="BK104"/>
  <c r="BK121"/>
  <c r="BK118"/>
  <c i="21" r="BK179"/>
  <c r="BK173"/>
  <c i="22" r="BK225"/>
  <c r="BK140"/>
  <c r="BK189"/>
  <c r="J178"/>
  <c r="J218"/>
  <c r="J108"/>
  <c i="23" r="BK123"/>
  <c r="BK146"/>
  <c i="24" r="BK151"/>
  <c r="J149"/>
  <c r="J96"/>
  <c i="25" r="J142"/>
  <c r="BK107"/>
  <c r="BK130"/>
  <c r="J134"/>
  <c r="BK115"/>
  <c r="J137"/>
  <c i="26" r="J111"/>
  <c r="J113"/>
  <c r="J117"/>
  <c i="27" r="J134"/>
  <c r="J131"/>
  <c r="BK109"/>
  <c r="BK121"/>
  <c i="28" r="BK111"/>
  <c r="BK124"/>
  <c r="J129"/>
  <c r="BK131"/>
  <c r="J109"/>
  <c i="29" r="J151"/>
  <c r="BK110"/>
  <c r="J157"/>
  <c r="J136"/>
  <c r="BK116"/>
  <c r="J132"/>
  <c r="J113"/>
  <c r="J159"/>
  <c r="J134"/>
  <c r="BK118"/>
  <c i="30" r="J315"/>
  <c r="J263"/>
  <c r="BK125"/>
  <c r="J260"/>
  <c r="BK102"/>
  <c r="BK229"/>
  <c r="BK145"/>
  <c r="J319"/>
  <c r="J249"/>
  <c r="J194"/>
  <c i="31" r="J229"/>
  <c r="J156"/>
  <c r="BK228"/>
  <c r="J118"/>
  <c r="J213"/>
  <c r="J135"/>
  <c r="J231"/>
  <c r="J162"/>
  <c i="32" r="BK133"/>
  <c r="J127"/>
  <c r="J116"/>
  <c r="BK128"/>
  <c i="33" r="J136"/>
  <c r="J127"/>
  <c r="J101"/>
  <c r="J130"/>
  <c r="J141"/>
  <c r="J134"/>
  <c i="34" r="J138"/>
  <c r="J124"/>
  <c r="J137"/>
  <c r="J105"/>
  <c r="J117"/>
  <c i="35" r="BK223"/>
  <c r="BK167"/>
  <c r="J201"/>
  <c r="J151"/>
  <c r="J228"/>
  <c r="BK161"/>
  <c r="J240"/>
  <c r="J175"/>
  <c r="J97"/>
  <c i="36" r="BK184"/>
  <c r="BK99"/>
  <c r="J175"/>
  <c r="J134"/>
  <c r="J203"/>
  <c r="BK134"/>
  <c i="37" r="BK148"/>
  <c r="J210"/>
  <c r="BK179"/>
  <c r="J208"/>
  <c r="BK111"/>
  <c r="J191"/>
  <c i="38" r="J183"/>
  <c r="BK159"/>
  <c r="BK191"/>
  <c r="BK129"/>
  <c r="BK188"/>
  <c r="J148"/>
  <c r="J97"/>
  <c i="39" r="J557"/>
  <c r="J499"/>
  <c r="J462"/>
  <c r="J380"/>
  <c r="BK296"/>
  <c r="J193"/>
  <c r="J113"/>
  <c r="J511"/>
  <c r="BK469"/>
  <c r="BK362"/>
  <c r="BK287"/>
  <c r="BK204"/>
  <c r="J116"/>
  <c r="BK517"/>
  <c r="J453"/>
  <c r="BK419"/>
  <c r="J359"/>
  <c r="BK299"/>
  <c r="J226"/>
  <c r="J129"/>
  <c i="2" r="BK152"/>
  <c r="BK131"/>
  <c i="3" r="J237"/>
  <c r="J109"/>
  <c r="BK328"/>
  <c r="J179"/>
  <c r="J295"/>
  <c i="4" r="BK90"/>
  <c i="5" r="J2212"/>
  <c r="BK2124"/>
  <c r="BK1841"/>
  <c r="J1652"/>
  <c r="J1375"/>
  <c r="J1283"/>
  <c r="J1146"/>
  <c r="J959"/>
  <c r="J853"/>
  <c r="BK406"/>
  <c r="BK248"/>
  <c r="J2392"/>
  <c r="BK2341"/>
  <c r="J2254"/>
  <c r="J2199"/>
  <c r="J2119"/>
  <c r="BK2070"/>
  <c r="J2044"/>
  <c r="J1911"/>
  <c r="J1879"/>
  <c r="BK1654"/>
  <c r="BK1447"/>
  <c r="BK1342"/>
  <c r="BK1206"/>
  <c r="BK1140"/>
  <c r="BK1124"/>
  <c r="BK897"/>
  <c r="J518"/>
  <c r="J173"/>
  <c r="BK2134"/>
  <c r="J2092"/>
  <c r="BK2051"/>
  <c r="BK1933"/>
  <c r="BK1873"/>
  <c r="BK1652"/>
  <c r="BK1494"/>
  <c r="BK1255"/>
  <c r="BK1052"/>
  <c r="BK886"/>
  <c r="J715"/>
  <c r="BK2205"/>
  <c r="J2077"/>
  <c r="BK1956"/>
  <c r="J1900"/>
  <c r="J1691"/>
  <c r="J1469"/>
  <c r="BK1162"/>
  <c r="BK1129"/>
  <c r="BK932"/>
  <c r="BK683"/>
  <c r="J367"/>
  <c r="BK162"/>
  <c i="6" r="J508"/>
  <c r="J368"/>
  <c r="BK272"/>
  <c r="J145"/>
  <c r="BK492"/>
  <c r="BK322"/>
  <c r="J210"/>
  <c r="J401"/>
  <c r="J243"/>
  <c r="BK109"/>
  <c r="BK436"/>
  <c r="BK368"/>
  <c r="BK275"/>
  <c r="BK198"/>
  <c r="BK116"/>
  <c i="7" r="J188"/>
  <c r="BK223"/>
  <c r="BK117"/>
  <c r="BK127"/>
  <c r="J141"/>
  <c i="8" r="J188"/>
  <c r="BK151"/>
  <c r="J141"/>
  <c r="J202"/>
  <c r="J180"/>
  <c r="J139"/>
  <c r="J113"/>
  <c r="BK184"/>
  <c r="J132"/>
  <c r="J109"/>
  <c r="BK193"/>
  <c r="BK157"/>
  <c r="BK108"/>
  <c i="9" r="J219"/>
  <c r="BK184"/>
  <c r="J150"/>
  <c r="J122"/>
  <c r="BK226"/>
  <c r="J191"/>
  <c r="J130"/>
  <c r="BK233"/>
  <c r="J183"/>
  <c r="J151"/>
  <c r="BK127"/>
  <c r="J235"/>
  <c r="BK192"/>
  <c r="BK153"/>
  <c i="10" r="J250"/>
  <c r="J214"/>
  <c r="J185"/>
  <c r="J148"/>
  <c r="BK244"/>
  <c r="J219"/>
  <c r="BK175"/>
  <c r="BK144"/>
  <c r="BK114"/>
  <c r="BK253"/>
  <c r="J225"/>
  <c r="BK205"/>
  <c r="J171"/>
  <c r="J132"/>
  <c r="BK110"/>
  <c r="J230"/>
  <c r="BK182"/>
  <c r="BK155"/>
  <c r="J104"/>
  <c i="11" r="J155"/>
  <c r="J128"/>
  <c r="BK105"/>
  <c r="J142"/>
  <c i="40" r="J200"/>
  <c r="J303"/>
  <c r="J246"/>
  <c r="BK153"/>
  <c r="J297"/>
  <c r="J213"/>
  <c r="J121"/>
  <c i="41" r="BK254"/>
  <c r="J188"/>
  <c r="J139"/>
  <c r="J265"/>
  <c r="J196"/>
  <c r="BK286"/>
  <c r="BK251"/>
  <c r="J192"/>
  <c r="J132"/>
  <c i="42" r="J222"/>
  <c r="J143"/>
  <c r="J206"/>
  <c r="BK122"/>
  <c r="BK164"/>
  <c r="BK228"/>
  <c r="J168"/>
  <c r="J102"/>
  <c i="44" r="J268"/>
  <c r="J226"/>
  <c r="J171"/>
  <c r="J135"/>
  <c r="BK271"/>
  <c r="J181"/>
  <c r="J283"/>
  <c r="BK226"/>
  <c r="BK175"/>
  <c r="J119"/>
  <c i="45" r="J502"/>
  <c r="J378"/>
  <c r="J326"/>
  <c r="BK250"/>
  <c r="J183"/>
  <c r="J532"/>
  <c r="J445"/>
  <c r="BK397"/>
  <c r="BK323"/>
  <c r="BK263"/>
  <c r="BK180"/>
  <c r="BK119"/>
  <c r="BK487"/>
  <c r="J397"/>
  <c r="BK310"/>
  <c r="BK192"/>
  <c r="J535"/>
  <c r="BK475"/>
  <c r="BK421"/>
  <c r="BK283"/>
  <c r="BK210"/>
  <c r="BK110"/>
  <c i="46" r="BK170"/>
  <c r="BK231"/>
  <c r="BK160"/>
  <c r="BK201"/>
  <c r="BK156"/>
  <c i="47" r="BK205"/>
  <c r="J140"/>
  <c r="BK140"/>
  <c r="J193"/>
  <c r="BK117"/>
  <c r="J155"/>
  <c i="48" r="BK403"/>
  <c r="BK345"/>
  <c r="BK273"/>
  <c r="J185"/>
  <c r="J424"/>
  <c r="J360"/>
  <c r="J288"/>
  <c r="J202"/>
  <c r="BK124"/>
  <c r="J403"/>
  <c r="J339"/>
  <c r="J242"/>
  <c r="J153"/>
  <c r="J372"/>
  <c r="BK313"/>
  <c r="J255"/>
  <c r="J198"/>
  <c r="BK111"/>
  <c i="49" r="BK222"/>
  <c r="J174"/>
  <c r="BK108"/>
  <c r="J210"/>
  <c r="BK105"/>
  <c r="J191"/>
  <c r="J139"/>
  <c r="J197"/>
  <c r="BK125"/>
  <c i="50" r="J252"/>
  <c r="J184"/>
  <c r="J108"/>
  <c r="J187"/>
  <c r="J213"/>
  <c r="BK159"/>
  <c r="BK264"/>
  <c r="J152"/>
  <c i="51" r="BK301"/>
  <c r="BK229"/>
  <c r="BK146"/>
  <c r="J310"/>
  <c r="BK233"/>
  <c r="J163"/>
  <c r="J252"/>
  <c r="BK174"/>
  <c r="J110"/>
  <c r="J282"/>
  <c r="BK208"/>
  <c r="BK140"/>
  <c i="52" r="J221"/>
  <c r="BK111"/>
  <c r="BK199"/>
  <c r="BK145"/>
  <c r="BK207"/>
  <c r="J145"/>
  <c r="J199"/>
  <c i="53" r="J174"/>
  <c r="BK184"/>
  <c r="J122"/>
  <c r="BK113"/>
  <c r="BK109"/>
  <c i="54" r="J243"/>
  <c r="BK167"/>
  <c r="J325"/>
  <c r="BK261"/>
  <c r="J205"/>
  <c r="BK143"/>
  <c r="BK313"/>
  <c r="BK252"/>
  <c r="BK170"/>
  <c r="BK127"/>
  <c r="J291"/>
  <c r="J231"/>
  <c r="BK160"/>
  <c i="55" r="J216"/>
  <c r="J154"/>
  <c r="BK107"/>
  <c r="J232"/>
  <c r="J147"/>
  <c r="J229"/>
  <c r="BK166"/>
  <c r="BK246"/>
  <c r="BK181"/>
  <c i="56" r="BK172"/>
  <c r="BK214"/>
  <c r="J110"/>
  <c r="BK169"/>
  <c r="J199"/>
  <c r="J117"/>
  <c i="58" r="F38"/>
  <c i="1" r="BC116"/>
  <c i="59" r="J96"/>
  <c r="J106"/>
  <c r="J124"/>
  <c r="BK102"/>
  <c r="J130"/>
  <c r="J114"/>
  <c i="60" r="J123"/>
  <c r="BK125"/>
  <c r="J99"/>
  <c i="61" r="J181"/>
  <c r="J151"/>
  <c r="BK134"/>
  <c r="BK111"/>
  <c r="J208"/>
  <c r="BK186"/>
  <c r="BK166"/>
  <c r="J145"/>
  <c r="BK128"/>
  <c r="BK206"/>
  <c r="J190"/>
  <c r="BK170"/>
  <c r="BK145"/>
  <c r="J123"/>
  <c r="J105"/>
  <c r="BK188"/>
  <c r="J172"/>
  <c r="J155"/>
  <c r="J127"/>
  <c r="J106"/>
  <c i="62" r="BK169"/>
  <c r="J137"/>
  <c r="J123"/>
  <c r="J176"/>
  <c r="BK152"/>
  <c r="J130"/>
  <c r="J109"/>
  <c r="J166"/>
  <c r="BK137"/>
  <c r="BK120"/>
  <c r="BK105"/>
  <c r="BK151"/>
  <c r="BK135"/>
  <c r="BK115"/>
  <c i="63" r="J131"/>
  <c r="BK106"/>
  <c r="BK137"/>
  <c r="BK101"/>
  <c r="BK116"/>
  <c r="BK139"/>
  <c r="J99"/>
  <c i="64" r="BK116"/>
  <c r="BK123"/>
  <c r="J108"/>
  <c r="J109"/>
  <c r="J126"/>
  <c r="J98"/>
  <c i="65" r="BK116"/>
  <c r="BK134"/>
  <c r="J112"/>
  <c r="J133"/>
  <c r="BK115"/>
  <c r="J99"/>
  <c r="BK118"/>
  <c i="66" r="BK138"/>
  <c r="J108"/>
  <c r="J135"/>
  <c r="J124"/>
  <c r="BK104"/>
  <c r="J133"/>
  <c r="J114"/>
  <c r="BK111"/>
  <c i="67" r="J118"/>
  <c r="J100"/>
  <c r="J114"/>
  <c r="J125"/>
  <c r="BK97"/>
  <c r="BK109"/>
  <c i="68" r="BK110"/>
  <c r="BK97"/>
  <c r="BK105"/>
  <c r="BK111"/>
  <c r="J94"/>
  <c i="2" r="J136"/>
  <c i="3" r="J328"/>
  <c r="BK205"/>
  <c r="BK287"/>
  <c r="BK105"/>
  <c r="J232"/>
  <c r="BK262"/>
  <c i="4" r="BK131"/>
  <c i="5" r="BK2241"/>
  <c r="BK2121"/>
  <c r="BK2107"/>
  <c r="BK2087"/>
  <c r="J2052"/>
  <c r="J2035"/>
  <c r="J2009"/>
  <c r="J1974"/>
  <c r="BK1952"/>
  <c r="J1936"/>
  <c r="BK1911"/>
  <c r="J1905"/>
  <c r="BK1885"/>
  <c r="BK1848"/>
  <c r="J1687"/>
  <c r="J1563"/>
  <c r="BK1312"/>
  <c r="J1145"/>
  <c r="BK918"/>
  <c r="J825"/>
  <c r="BK518"/>
  <c r="J221"/>
  <c r="BK2394"/>
  <c r="BK2348"/>
  <c r="BK2254"/>
  <c r="BK2202"/>
  <c r="J2113"/>
  <c r="BK2071"/>
  <c r="J2043"/>
  <c r="BK1908"/>
  <c r="J1815"/>
  <c r="J1511"/>
  <c r="BK1384"/>
  <c r="J1324"/>
  <c r="J1131"/>
  <c r="J969"/>
  <c r="J714"/>
  <c r="BK342"/>
  <c r="J2220"/>
  <c r="BK2109"/>
  <c r="J2060"/>
  <c r="BK1981"/>
  <c r="J1902"/>
  <c r="BK1707"/>
  <c r="J1529"/>
  <c r="J1369"/>
  <c r="BK1156"/>
  <c r="BK1143"/>
  <c r="BK1094"/>
  <c r="BK959"/>
  <c r="BK901"/>
  <c r="BK797"/>
  <c r="BK594"/>
  <c r="J391"/>
  <c r="BK155"/>
  <c r="BK2129"/>
  <c r="J2112"/>
  <c r="BK2075"/>
  <c r="BK2058"/>
  <c r="BK2021"/>
  <c r="BK1943"/>
  <c r="J1910"/>
  <c r="BK1833"/>
  <c r="J1713"/>
  <c r="J1630"/>
  <c r="BK1514"/>
  <c r="J1417"/>
  <c r="J1212"/>
  <c r="J1156"/>
  <c r="J1126"/>
  <c r="BK1001"/>
  <c r="J918"/>
  <c r="J782"/>
  <c r="J523"/>
  <c r="BK395"/>
  <c r="BK254"/>
  <c r="J152"/>
  <c i="6" r="J495"/>
  <c r="BK404"/>
  <c r="BK352"/>
  <c r="J292"/>
  <c r="J207"/>
  <c r="J154"/>
  <c r="J556"/>
  <c r="J525"/>
  <c r="BK489"/>
  <c r="J389"/>
  <c r="J307"/>
  <c r="BK243"/>
  <c r="BK189"/>
  <c r="BK145"/>
  <c r="J520"/>
  <c r="J459"/>
  <c r="BK427"/>
  <c r="BK346"/>
  <c r="BK284"/>
  <c r="BK240"/>
  <c r="J183"/>
  <c r="J537"/>
  <c r="BK477"/>
  <c r="BK451"/>
  <c r="J418"/>
  <c r="BK377"/>
  <c r="J322"/>
  <c r="J249"/>
  <c r="BK177"/>
  <c r="J122"/>
  <c i="7" r="J226"/>
  <c r="J164"/>
  <c r="BK231"/>
  <c r="J182"/>
  <c r="BK141"/>
  <c r="J209"/>
  <c r="BK137"/>
  <c r="BK209"/>
  <c r="BK133"/>
  <c i="8" r="J195"/>
  <c r="BK176"/>
  <c r="BK158"/>
  <c r="J146"/>
  <c r="J124"/>
  <c r="J100"/>
  <c r="J201"/>
  <c r="J189"/>
  <c r="BK172"/>
  <c r="J158"/>
  <c r="BK134"/>
  <c r="BK112"/>
  <c r="BK210"/>
  <c r="BK189"/>
  <c r="BK168"/>
  <c r="BK135"/>
  <c r="J119"/>
  <c r="J104"/>
  <c r="BK201"/>
  <c r="J181"/>
  <c r="BK161"/>
  <c r="BK144"/>
  <c r="BK109"/>
  <c i="9" r="BK229"/>
  <c r="J217"/>
  <c r="J206"/>
  <c r="BK171"/>
  <c r="J159"/>
  <c r="BK151"/>
  <c r="J134"/>
  <c r="BK117"/>
  <c r="J227"/>
  <c r="BK212"/>
  <c r="BK188"/>
  <c r="BK166"/>
  <c r="BK137"/>
  <c r="BK118"/>
  <c r="BK211"/>
  <c r="J197"/>
  <c r="J178"/>
  <c r="BK155"/>
  <c r="BK128"/>
  <c r="J105"/>
  <c r="J212"/>
  <c r="BK195"/>
  <c r="J173"/>
  <c r="J136"/>
  <c r="BK110"/>
  <c i="10" r="J241"/>
  <c r="J210"/>
  <c r="BK191"/>
  <c r="J175"/>
  <c r="BK157"/>
  <c r="J145"/>
  <c r="BK128"/>
  <c r="BK260"/>
  <c r="BK240"/>
  <c r="BK220"/>
  <c r="BK204"/>
  <c r="BK178"/>
  <c r="BK162"/>
  <c r="BK136"/>
  <c r="J106"/>
  <c r="J251"/>
  <c r="J223"/>
  <c r="BK207"/>
  <c r="J183"/>
  <c r="J160"/>
  <c r="J141"/>
  <c r="J116"/>
  <c r="BK250"/>
  <c r="J234"/>
  <c r="J216"/>
  <c r="BK193"/>
  <c r="J164"/>
  <c r="J139"/>
  <c r="BK115"/>
  <c i="11" r="BK142"/>
  <c r="J110"/>
  <c r="J152"/>
  <c r="J137"/>
  <c r="J124"/>
  <c r="BK109"/>
  <c r="BK152"/>
  <c r="J141"/>
  <c r="BK128"/>
  <c r="BK112"/>
  <c r="BK110"/>
  <c i="12" r="J108"/>
  <c r="BK113"/>
  <c r="J98"/>
  <c r="BK104"/>
  <c i="13" r="J130"/>
  <c r="J149"/>
  <c r="BK108"/>
  <c r="BK128"/>
  <c r="J144"/>
  <c r="J128"/>
  <c i="14" r="J110"/>
  <c r="BK110"/>
  <c r="J104"/>
  <c r="J121"/>
  <c i="15" r="BK97"/>
  <c r="J95"/>
  <c i="16" r="BK183"/>
  <c r="BK129"/>
  <c r="J160"/>
  <c r="J129"/>
  <c r="J175"/>
  <c r="BK132"/>
  <c r="J174"/>
  <c r="J148"/>
  <c i="17" r="BK124"/>
  <c r="BK101"/>
  <c r="J122"/>
  <c r="BK125"/>
  <c i="18" r="J106"/>
  <c r="BK121"/>
  <c r="BK109"/>
  <c i="19" r="BK118"/>
  <c r="J124"/>
  <c i="20" r="J118"/>
  <c i="21" r="J163"/>
  <c r="BK160"/>
  <c i="22" r="BK214"/>
  <c r="BK239"/>
  <c r="J100"/>
  <c r="J245"/>
  <c r="BK98"/>
  <c i="23" r="BK127"/>
  <c r="J120"/>
  <c i="24" r="BK121"/>
  <c r="BK94"/>
  <c i="25" r="J126"/>
  <c r="BK131"/>
  <c r="BK139"/>
  <c r="BK111"/>
  <c i="26" r="J130"/>
  <c r="J128"/>
  <c r="J124"/>
  <c r="J120"/>
  <c i="27" r="J114"/>
  <c r="J121"/>
  <c r="J120"/>
  <c i="28" r="J105"/>
  <c r="J111"/>
  <c r="BK130"/>
  <c i="29" r="BK150"/>
  <c r="BK136"/>
  <c r="J162"/>
  <c r="J139"/>
  <c r="J120"/>
  <c r="J130"/>
  <c r="BK104"/>
  <c r="BK148"/>
  <c r="J123"/>
  <c i="30" r="BK312"/>
  <c r="J218"/>
  <c r="BK256"/>
  <c r="J169"/>
  <c r="J300"/>
  <c r="BK202"/>
  <c r="J311"/>
  <c r="J227"/>
  <c i="31" r="J234"/>
  <c r="BK176"/>
  <c r="BK226"/>
  <c r="J100"/>
  <c r="J204"/>
  <c r="BK141"/>
  <c r="J222"/>
  <c r="BK119"/>
  <c i="32" r="J109"/>
  <c r="J112"/>
  <c r="BK118"/>
  <c r="BK129"/>
  <c i="33" r="BK131"/>
  <c r="J110"/>
  <c r="BK113"/>
  <c r="J135"/>
  <c r="BK124"/>
  <c i="34" r="BK119"/>
  <c r="BK122"/>
  <c r="J134"/>
  <c r="BK124"/>
  <c r="BK103"/>
  <c i="35" r="BK157"/>
  <c r="J190"/>
  <c r="J99"/>
  <c r="J214"/>
  <c r="J143"/>
  <c r="J171"/>
  <c i="36" r="BK210"/>
  <c r="J168"/>
  <c r="BK209"/>
  <c r="J162"/>
  <c r="J219"/>
  <c r="BK116"/>
  <c i="37" r="J150"/>
  <c r="BK124"/>
  <c r="J169"/>
  <c r="J194"/>
  <c r="BK104"/>
  <c r="BK169"/>
  <c i="38" r="J172"/>
  <c r="BK131"/>
  <c r="BK160"/>
  <c r="BK167"/>
  <c r="J126"/>
  <c i="39" r="J573"/>
  <c r="J496"/>
  <c r="J429"/>
  <c r="J377"/>
  <c r="J266"/>
  <c r="BK164"/>
  <c r="J576"/>
  <c r="J517"/>
  <c r="BK392"/>
  <c r="J333"/>
  <c r="J213"/>
  <c r="J132"/>
  <c r="BK541"/>
  <c r="BK508"/>
  <c r="J445"/>
  <c r="J374"/>
  <c r="BK278"/>
  <c r="BK167"/>
  <c r="J318"/>
  <c r="J216"/>
  <c r="BK170"/>
  <c r="J119"/>
  <c i="40" r="BK270"/>
  <c r="J189"/>
  <c r="BK138"/>
  <c r="J300"/>
  <c r="BK227"/>
  <c r="J192"/>
  <c r="BK282"/>
  <c r="J210"/>
  <c r="BK252"/>
  <c r="J157"/>
  <c i="41" r="J261"/>
  <c r="J185"/>
  <c r="J126"/>
  <c r="J234"/>
  <c r="J283"/>
  <c r="J226"/>
  <c r="J129"/>
  <c i="42" r="J203"/>
  <c r="BK199"/>
  <c r="J115"/>
  <c r="BK105"/>
  <c r="BK216"/>
  <c i="43" r="BK90"/>
  <c i="44" r="BK265"/>
  <c r="BK210"/>
  <c r="BK157"/>
  <c r="BK116"/>
  <c r="BK254"/>
  <c r="J280"/>
  <c r="J234"/>
  <c r="J207"/>
  <c r="BK149"/>
  <c r="J106"/>
  <c i="45" r="BK460"/>
  <c r="J372"/>
  <c r="BK304"/>
  <c r="BK204"/>
  <c r="J160"/>
  <c r="J505"/>
  <c r="BK448"/>
  <c r="BK403"/>
  <c r="BK320"/>
  <c r="J201"/>
  <c r="BK116"/>
  <c r="BK481"/>
  <c r="J427"/>
  <c r="J349"/>
  <c r="BK167"/>
  <c r="J529"/>
  <c r="J487"/>
  <c r="J393"/>
  <c r="J269"/>
  <c r="BK207"/>
  <c i="46" r="J207"/>
  <c r="J130"/>
  <c r="J198"/>
  <c r="J123"/>
  <c r="BK210"/>
  <c r="J140"/>
  <c r="J175"/>
  <c i="47" r="BK182"/>
  <c r="J148"/>
  <c r="BK196"/>
  <c r="J114"/>
  <c r="BK130"/>
  <c i="48" r="J342"/>
  <c r="J264"/>
  <c r="J150"/>
  <c r="J400"/>
  <c r="J345"/>
  <c r="J261"/>
  <c r="BK131"/>
  <c r="BK366"/>
  <c r="BK217"/>
  <c r="J131"/>
  <c r="BK310"/>
  <c r="BK242"/>
  <c r="J157"/>
  <c i="49" r="J203"/>
  <c r="BK121"/>
  <c r="J115"/>
  <c r="BK229"/>
  <c r="BK149"/>
  <c r="J200"/>
  <c r="J132"/>
  <c i="50" r="BK194"/>
  <c r="J114"/>
  <c r="J249"/>
  <c r="J156"/>
  <c r="BK201"/>
  <c r="BK108"/>
  <c r="BK172"/>
  <c r="J111"/>
  <c i="51" r="BK240"/>
  <c r="J133"/>
  <c r="J301"/>
  <c r="J187"/>
  <c r="BK298"/>
  <c r="J216"/>
  <c r="J116"/>
  <c r="BK252"/>
  <c r="BK143"/>
  <c i="52" r="J189"/>
  <c r="BK224"/>
  <c r="J148"/>
  <c r="J179"/>
  <c r="BK114"/>
  <c i="53" r="BK187"/>
  <c r="BK174"/>
  <c r="BK180"/>
  <c r="J109"/>
  <c i="54" r="BK310"/>
  <c r="J198"/>
  <c r="J237"/>
  <c r="J153"/>
  <c r="BK267"/>
  <c r="BK139"/>
  <c r="J274"/>
  <c r="J167"/>
  <c i="55" r="BK209"/>
  <c r="BK116"/>
  <c r="J191"/>
  <c r="J130"/>
  <c r="BK216"/>
  <c r="J225"/>
  <c r="BK137"/>
  <c i="56" r="BK153"/>
  <c r="J178"/>
  <c r="J103"/>
  <c r="BK158"/>
  <c r="BK117"/>
  <c i="57" r="F39"/>
  <c i="1" r="BD115"/>
  <c i="59" r="J120"/>
  <c r="BK133"/>
  <c r="BK93"/>
  <c r="BK109"/>
  <c i="60" r="J107"/>
  <c i="61" r="J205"/>
  <c r="J165"/>
  <c r="J132"/>
  <c r="BK109"/>
  <c r="J206"/>
  <c r="BK184"/>
  <c r="J154"/>
  <c r="BK129"/>
  <c r="J99"/>
  <c r="BK191"/>
  <c r="BK151"/>
  <c r="BK114"/>
  <c r="BK176"/>
  <c r="BK150"/>
  <c r="J112"/>
  <c i="62" r="BK174"/>
  <c r="BK98"/>
  <c r="J150"/>
  <c r="BK99"/>
  <c r="BK157"/>
  <c r="J126"/>
  <c r="J102"/>
  <c r="BK136"/>
  <c r="J114"/>
  <c i="63" r="J122"/>
  <c r="J100"/>
  <c r="BK120"/>
  <c r="BK124"/>
  <c r="J105"/>
  <c r="BK102"/>
  <c i="64" r="BK110"/>
  <c r="BK117"/>
  <c r="BK104"/>
  <c r="J103"/>
  <c i="65" r="BK133"/>
  <c r="BK143"/>
  <c r="J111"/>
  <c r="J125"/>
  <c r="J106"/>
  <c r="J117"/>
  <c i="66" r="BK129"/>
  <c r="J98"/>
  <c r="J126"/>
  <c r="BK143"/>
  <c r="J119"/>
  <c r="BK110"/>
  <c r="BK124"/>
  <c i="67" r="J124"/>
  <c r="J97"/>
  <c r="J119"/>
  <c r="BK111"/>
  <c i="68" r="BK115"/>
  <c r="J97"/>
  <c i="2" r="J109"/>
  <c i="3" r="J335"/>
  <c r="BK209"/>
  <c r="J255"/>
  <c r="J283"/>
  <c r="BK109"/>
  <c r="BK248"/>
  <c i="4" r="J121"/>
  <c i="5" r="J2166"/>
  <c r="BK2080"/>
  <c r="J1754"/>
  <c r="BK1604"/>
  <c r="BK1347"/>
  <c r="J1177"/>
  <c r="BK1136"/>
  <c r="BK878"/>
  <c r="J546"/>
  <c r="J306"/>
  <c r="J135"/>
  <c r="J2369"/>
  <c r="J2327"/>
  <c r="BK2168"/>
  <c r="BK2130"/>
  <c r="BK2092"/>
  <c r="BK2052"/>
  <c r="BK1974"/>
  <c r="J1899"/>
  <c r="J1604"/>
  <c r="BK1457"/>
  <c r="J1352"/>
  <c r="J1147"/>
  <c r="J971"/>
  <c r="BK857"/>
  <c r="BK463"/>
  <c r="BK141"/>
  <c r="J2127"/>
  <c r="J2104"/>
  <c r="J2058"/>
  <c r="J1949"/>
  <c r="BK1879"/>
  <c r="BK1701"/>
  <c r="J1514"/>
  <c r="J1438"/>
  <c r="BK1324"/>
  <c r="J1150"/>
  <c r="BK1015"/>
  <c r="J878"/>
  <c r="BK825"/>
  <c r="BK726"/>
  <c r="BK407"/>
  <c r="BK173"/>
  <c r="J2138"/>
  <c r="J2111"/>
  <c r="J2071"/>
  <c r="BK2057"/>
  <c r="BK2031"/>
  <c r="J1917"/>
  <c r="J1897"/>
  <c r="J1790"/>
  <c r="J1627"/>
  <c r="J1509"/>
  <c r="BK1444"/>
  <c r="J1210"/>
  <c r="J1159"/>
  <c r="BK1132"/>
  <c r="J1019"/>
  <c r="J921"/>
  <c r="BK840"/>
  <c r="J463"/>
  <c r="BK391"/>
  <c r="BK205"/>
  <c i="6" r="BK537"/>
  <c r="J442"/>
  <c r="BK358"/>
  <c r="J319"/>
  <c r="J266"/>
  <c r="BK192"/>
  <c r="BK138"/>
  <c r="J549"/>
  <c r="J523"/>
  <c r="J486"/>
  <c r="J380"/>
  <c r="J334"/>
  <c r="BK263"/>
  <c r="BK216"/>
  <c r="BK141"/>
  <c r="BK514"/>
  <c r="BK453"/>
  <c r="BK380"/>
  <c r="BK310"/>
  <c r="J246"/>
  <c r="J186"/>
  <c r="J542"/>
  <c r="J453"/>
  <c r="BK414"/>
  <c r="J374"/>
  <c r="BK319"/>
  <c r="BK269"/>
  <c r="BK210"/>
  <c r="J165"/>
  <c r="J109"/>
  <c i="7" r="J223"/>
  <c r="J167"/>
  <c r="J235"/>
  <c r="J179"/>
  <c r="BK144"/>
  <c r="J191"/>
  <c r="J215"/>
  <c r="J137"/>
  <c i="8" r="BK207"/>
  <c r="J179"/>
  <c r="J157"/>
  <c r="BK142"/>
  <c r="BK122"/>
  <c r="BK98"/>
  <c r="BK200"/>
  <c r="BK190"/>
  <c r="J171"/>
  <c r="BK155"/>
  <c r="J131"/>
  <c r="J117"/>
  <c r="BK95"/>
  <c r="J199"/>
  <c r="BK177"/>
  <c r="J147"/>
  <c r="BK130"/>
  <c r="J112"/>
  <c r="BK102"/>
  <c r="J205"/>
  <c r="BK185"/>
  <c r="J162"/>
  <c r="J130"/>
  <c r="J96"/>
  <c i="9" r="J224"/>
  <c r="J213"/>
  <c r="BK196"/>
  <c r="J168"/>
  <c r="J146"/>
  <c r="BK123"/>
  <c r="J107"/>
  <c r="BK222"/>
  <c r="J211"/>
  <c r="J174"/>
  <c r="BK150"/>
  <c r="BK125"/>
  <c r="J117"/>
  <c r="BK213"/>
  <c r="J203"/>
  <c r="J190"/>
  <c r="BK176"/>
  <c r="BK148"/>
  <c r="BK115"/>
  <c r="BK231"/>
  <c r="BK200"/>
  <c r="BK182"/>
  <c r="J176"/>
  <c r="J133"/>
  <c r="J103"/>
  <c i="10" r="J239"/>
  <c r="J212"/>
  <c r="J192"/>
  <c r="BK170"/>
  <c r="J156"/>
  <c r="BK143"/>
  <c r="BK126"/>
  <c r="J260"/>
  <c r="BK231"/>
  <c r="BK216"/>
  <c r="BK189"/>
  <c r="J173"/>
  <c r="BK142"/>
  <c r="BK113"/>
  <c r="J244"/>
  <c r="BK224"/>
  <c r="BK209"/>
  <c r="BK180"/>
  <c r="BK158"/>
  <c r="BK135"/>
  <c r="J117"/>
  <c r="J109"/>
  <c r="BK241"/>
  <c r="BK226"/>
  <c r="J204"/>
  <c r="BK173"/>
  <c r="J153"/>
  <c r="J129"/>
  <c r="BK109"/>
  <c i="11" r="BK148"/>
  <c r="BK101"/>
  <c r="BK151"/>
  <c r="J138"/>
  <c r="J126"/>
  <c r="J113"/>
  <c r="J101"/>
  <c r="BK149"/>
  <c r="J103"/>
  <c r="J107"/>
  <c i="12" r="BK124"/>
  <c r="J109"/>
  <c r="J99"/>
  <c r="BK116"/>
  <c r="BK128"/>
  <c r="J104"/>
  <c r="J113"/>
  <c i="13" r="J161"/>
  <c r="BK142"/>
  <c r="J107"/>
  <c r="J152"/>
  <c r="BK120"/>
  <c r="BK109"/>
  <c r="BK153"/>
  <c r="BK129"/>
  <c r="BK117"/>
  <c r="BK149"/>
  <c r="J127"/>
  <c r="BK111"/>
  <c r="BK101"/>
  <c i="14" r="J128"/>
  <c r="BK124"/>
  <c r="BK103"/>
  <c r="J130"/>
  <c r="J102"/>
  <c r="J126"/>
  <c r="BK113"/>
  <c i="15" r="J103"/>
  <c r="J106"/>
  <c r="BK98"/>
  <c r="BK105"/>
  <c i="16" r="J180"/>
  <c r="BK144"/>
  <c r="BK116"/>
  <c r="BK168"/>
  <c r="BK146"/>
  <c r="BK131"/>
  <c r="BK107"/>
  <c r="J173"/>
  <c r="J141"/>
  <c r="J118"/>
  <c r="BK176"/>
  <c r="J159"/>
  <c r="J130"/>
  <c r="J111"/>
  <c i="17" r="BK104"/>
  <c r="BK120"/>
  <c r="BK94"/>
  <c r="J110"/>
  <c r="J130"/>
  <c r="J105"/>
  <c i="18" r="BK110"/>
  <c r="J121"/>
  <c r="J97"/>
  <c r="J107"/>
  <c r="BK113"/>
  <c i="19" r="BK108"/>
  <c r="J107"/>
  <c r="J118"/>
  <c r="J114"/>
  <c i="20" r="BK110"/>
  <c r="J120"/>
  <c r="J114"/>
  <c i="21" r="J149"/>
  <c r="J123"/>
  <c r="J127"/>
  <c i="22" r="BK218"/>
  <c r="BK252"/>
  <c r="J167"/>
  <c r="J225"/>
  <c r="BK100"/>
  <c r="J155"/>
  <c i="23" r="BK96"/>
  <c r="J96"/>
  <c r="BK154"/>
  <c i="24" r="J145"/>
  <c r="J94"/>
  <c r="BK143"/>
  <c i="25" r="J122"/>
  <c r="BK136"/>
  <c r="BK143"/>
  <c r="J128"/>
  <c r="BK109"/>
  <c r="J118"/>
  <c i="26" r="BK109"/>
  <c r="BK111"/>
  <c r="J122"/>
  <c i="27" r="BK120"/>
  <c r="J123"/>
  <c r="BK136"/>
  <c r="BK137"/>
  <c i="28" r="BK109"/>
  <c r="J124"/>
  <c r="BK129"/>
  <c r="BK102"/>
  <c i="29" r="J147"/>
  <c r="BK124"/>
  <c r="J160"/>
  <c r="BK137"/>
  <c r="J111"/>
  <c r="BK131"/>
  <c r="BK106"/>
  <c r="BK153"/>
  <c r="J131"/>
  <c i="30" r="J314"/>
  <c r="J257"/>
  <c r="J224"/>
  <c r="J280"/>
  <c r="BK208"/>
  <c r="BK336"/>
  <c r="BK266"/>
  <c r="J177"/>
  <c r="J312"/>
  <c r="BK275"/>
  <c r="J204"/>
  <c i="31" r="J239"/>
  <c r="BK192"/>
  <c r="BK106"/>
  <c r="BK151"/>
  <c r="BK234"/>
  <c r="BK184"/>
  <c r="J119"/>
  <c r="J227"/>
  <c r="J160"/>
  <c i="32" r="J124"/>
  <c r="J134"/>
  <c r="J101"/>
  <c r="J114"/>
  <c r="J115"/>
  <c i="33" r="BK134"/>
  <c r="BK117"/>
  <c r="J133"/>
  <c r="J115"/>
  <c r="J113"/>
  <c r="J122"/>
  <c i="34" r="BK130"/>
  <c r="J136"/>
  <c r="BK100"/>
  <c r="J114"/>
  <c r="BK131"/>
  <c i="35" r="BK242"/>
  <c r="J169"/>
  <c r="BK118"/>
  <c r="J157"/>
  <c r="J236"/>
  <c r="BK165"/>
  <c r="BK97"/>
  <c r="BK177"/>
  <c r="BK145"/>
  <c i="36" r="J209"/>
  <c r="J170"/>
  <c r="J210"/>
  <c r="J157"/>
  <c r="J116"/>
  <c r="BK180"/>
  <c r="BK119"/>
  <c i="37" r="BK167"/>
  <c r="J115"/>
  <c r="BK181"/>
  <c r="BK209"/>
  <c r="J174"/>
  <c r="BK118"/>
  <c r="BK208"/>
  <c r="J161"/>
  <c i="38" r="BK199"/>
  <c r="J165"/>
  <c r="BK97"/>
  <c r="BK113"/>
  <c r="J160"/>
  <c r="BK102"/>
  <c i="39" r="J534"/>
  <c r="J487"/>
  <c r="J433"/>
  <c r="J383"/>
  <c r="J278"/>
  <c r="BK186"/>
  <c r="J110"/>
  <c r="J545"/>
  <c r="BK459"/>
  <c r="BK383"/>
  <c r="J340"/>
  <c r="J236"/>
  <c r="BK200"/>
  <c r="BK119"/>
  <c r="J514"/>
  <c r="BK462"/>
  <c r="BK413"/>
  <c r="J362"/>
  <c r="J282"/>
  <c r="J222"/>
  <c r="BK126"/>
  <c r="BK251"/>
  <c r="BK213"/>
  <c r="BK176"/>
  <c r="J161"/>
  <c r="J122"/>
  <c i="40" r="J291"/>
  <c r="J261"/>
  <c r="J204"/>
  <c r="BK142"/>
  <c r="BK307"/>
  <c r="J270"/>
  <c r="J242"/>
  <c r="J196"/>
  <c r="J106"/>
  <c r="BK267"/>
  <c r="BK200"/>
  <c r="BK106"/>
  <c r="BK189"/>
  <c i="41" r="BK292"/>
  <c r="J251"/>
  <c r="BK181"/>
  <c r="BK132"/>
  <c r="J289"/>
  <c r="BK213"/>
  <c r="BK289"/>
  <c r="BK261"/>
  <c r="J213"/>
  <c r="BK164"/>
  <c r="BK126"/>
  <c i="42" r="J181"/>
  <c r="BK234"/>
  <c r="BK161"/>
  <c r="J178"/>
  <c r="BK115"/>
  <c r="BK172"/>
  <c r="BK112"/>
  <c i="44" r="J274"/>
  <c r="J251"/>
  <c r="J216"/>
  <c r="J188"/>
  <c r="BK164"/>
  <c r="J139"/>
  <c r="BK258"/>
  <c r="BK188"/>
  <c r="J245"/>
  <c r="J200"/>
  <c r="J157"/>
  <c i="45" r="BK526"/>
  <c r="J403"/>
  <c r="BK332"/>
  <c r="BK257"/>
  <c r="BK189"/>
  <c r="J119"/>
  <c r="J520"/>
  <c r="BK442"/>
  <c r="BK378"/>
  <c r="J310"/>
  <c r="BK254"/>
  <c r="J189"/>
  <c r="BK122"/>
  <c r="J493"/>
  <c r="BK430"/>
  <c r="BK393"/>
  <c r="BK246"/>
  <c r="J154"/>
  <c r="BK532"/>
  <c r="BK484"/>
  <c r="J389"/>
  <c r="J313"/>
  <c r="BK183"/>
  <c i="46" r="J201"/>
  <c r="J156"/>
  <c r="BK219"/>
  <c r="BK148"/>
  <c r="J228"/>
  <c r="BK190"/>
  <c r="J182"/>
  <c i="47" r="J202"/>
  <c r="BK163"/>
  <c r="BK174"/>
  <c r="BK120"/>
  <c r="J186"/>
  <c r="J205"/>
  <c i="48" r="BK400"/>
  <c r="J332"/>
  <c r="J282"/>
  <c r="BK198"/>
  <c r="BK421"/>
  <c r="J351"/>
  <c r="J291"/>
  <c r="BK171"/>
  <c r="J121"/>
  <c r="J394"/>
  <c r="J294"/>
  <c r="BK245"/>
  <c r="J178"/>
  <c r="BK336"/>
  <c r="BK306"/>
  <c r="J252"/>
  <c r="BK191"/>
  <c i="49" r="BK238"/>
  <c r="J229"/>
  <c r="BK139"/>
  <c r="J247"/>
  <c r="BK197"/>
  <c r="J142"/>
  <c r="J225"/>
  <c r="J149"/>
  <c i="50" r="BK237"/>
  <c r="J180"/>
  <c r="J120"/>
  <c r="BK261"/>
  <c r="BK219"/>
  <c r="BK114"/>
  <c r="J163"/>
  <c r="J246"/>
  <c r="BK129"/>
  <c i="51" r="J288"/>
  <c r="BK226"/>
  <c r="J143"/>
  <c r="BK307"/>
  <c r="BK198"/>
  <c r="J146"/>
  <c r="BK243"/>
  <c r="J170"/>
  <c r="J126"/>
  <c r="J304"/>
  <c r="J220"/>
  <c r="J137"/>
  <c i="52" r="J224"/>
  <c r="J114"/>
  <c r="BK218"/>
  <c r="BK152"/>
  <c r="J236"/>
  <c r="J152"/>
  <c r="J207"/>
  <c r="J107"/>
  <c i="53" r="BK106"/>
  <c r="J145"/>
  <c r="J170"/>
  <c r="BK103"/>
  <c i="54" r="BK301"/>
  <c r="J190"/>
  <c r="J110"/>
  <c r="BK258"/>
  <c r="BK217"/>
  <c r="J177"/>
  <c r="J334"/>
  <c r="J282"/>
  <c r="BK194"/>
  <c r="J322"/>
  <c r="J285"/>
  <c r="J224"/>
  <c r="J127"/>
  <c i="55" r="BK205"/>
  <c r="J133"/>
  <c r="BK255"/>
  <c r="BK200"/>
  <c r="J126"/>
  <c r="BK169"/>
  <c r="J249"/>
  <c r="J177"/>
  <c i="56" r="BK205"/>
  <c r="J106"/>
  <c r="J166"/>
  <c r="BK192"/>
  <c r="BK124"/>
  <c r="J113"/>
  <c i="57" r="F36"/>
  <c i="1" r="BA115"/>
  <c i="59" r="J116"/>
  <c r="J104"/>
  <c r="J113"/>
  <c r="BK113"/>
  <c r="J133"/>
  <c r="BK119"/>
  <c r="BK94"/>
  <c i="60" r="J111"/>
  <c r="J104"/>
  <c i="61" r="J186"/>
  <c r="J152"/>
  <c r="J139"/>
  <c r="BK115"/>
  <c r="J207"/>
  <c r="BK190"/>
  <c r="BK172"/>
  <c r="BK144"/>
  <c r="BK127"/>
  <c r="BK204"/>
  <c r="J189"/>
  <c r="J148"/>
  <c r="J131"/>
  <c r="J110"/>
  <c r="BK195"/>
  <c r="J171"/>
  <c r="BK156"/>
  <c r="J129"/>
  <c r="BK98"/>
  <c i="62" r="BK163"/>
  <c r="J135"/>
  <c r="BK116"/>
  <c r="BK168"/>
  <c r="J131"/>
  <c r="J111"/>
  <c r="J170"/>
  <c r="J147"/>
  <c r="BK122"/>
  <c r="J97"/>
  <c r="J158"/>
  <c r="BK138"/>
  <c r="J119"/>
  <c r="J106"/>
  <c i="63" r="J109"/>
  <c r="J98"/>
  <c r="J102"/>
  <c r="J117"/>
  <c r="J135"/>
  <c r="BK100"/>
  <c i="64" r="J119"/>
  <c r="BK127"/>
  <c r="BK102"/>
  <c r="BK107"/>
  <c r="BK119"/>
  <c i="65" r="J136"/>
  <c r="BK112"/>
  <c r="BK130"/>
  <c r="J134"/>
  <c r="J109"/>
  <c r="J128"/>
  <c r="J113"/>
  <c i="66" r="J118"/>
  <c r="J136"/>
  <c r="J117"/>
  <c r="BK140"/>
  <c r="BK118"/>
  <c r="BK100"/>
  <c r="J112"/>
  <c i="67" r="J103"/>
  <c r="BK122"/>
  <c r="J121"/>
  <c r="BK124"/>
  <c r="BK100"/>
  <c i="68" r="J101"/>
  <c r="BK114"/>
  <c r="J115"/>
  <c r="J100"/>
  <c i="2" r="J134"/>
  <c i="1" r="AS82"/>
  <c i="3" r="J150"/>
  <c r="J205"/>
  <c r="J270"/>
  <c i="4" r="BK140"/>
  <c i="5" r="J2081"/>
  <c r="BK1665"/>
  <c r="BK1496"/>
  <c r="BK1332"/>
  <c r="BK1141"/>
  <c r="BK971"/>
  <c r="J855"/>
  <c r="J436"/>
  <c r="J205"/>
  <c r="BK2392"/>
  <c r="J2338"/>
  <c r="BK2243"/>
  <c r="J2125"/>
  <c r="BK2083"/>
  <c r="BK2049"/>
  <c r="BK1965"/>
  <c r="BK1893"/>
  <c r="J1665"/>
  <c r="J1409"/>
  <c r="J1332"/>
  <c r="J1174"/>
  <c r="BK1133"/>
  <c r="J1011"/>
  <c r="BK715"/>
  <c r="BK436"/>
  <c r="J248"/>
  <c r="J2149"/>
  <c r="J2083"/>
  <c r="J2057"/>
  <c r="J1946"/>
  <c r="J1862"/>
  <c r="J1739"/>
  <c r="J1465"/>
  <c r="BK1318"/>
  <c i="12" r="J105"/>
  <c r="J115"/>
  <c r="J116"/>
  <c r="BK99"/>
  <c i="13" r="J153"/>
  <c r="J133"/>
  <c r="J104"/>
  <c r="J145"/>
  <c r="BK119"/>
  <c r="J155"/>
  <c r="J134"/>
  <c r="BK100"/>
  <c r="J132"/>
  <c r="BK115"/>
  <c r="BK102"/>
  <c i="14" r="BK107"/>
  <c r="BK123"/>
  <c r="BK102"/>
  <c r="J122"/>
  <c r="J137"/>
  <c r="BK120"/>
  <c r="BK108"/>
  <c i="15" r="J99"/>
  <c r="BK107"/>
  <c r="J102"/>
  <c r="J107"/>
  <c i="16" r="BK178"/>
  <c r="BK142"/>
  <c r="J128"/>
  <c r="J183"/>
  <c r="J154"/>
  <c r="BK138"/>
  <c r="BK114"/>
  <c r="J181"/>
  <c r="BK164"/>
  <c r="BK140"/>
  <c r="J121"/>
  <c r="BK181"/>
  <c r="BK163"/>
  <c r="BK145"/>
  <c r="BK117"/>
  <c r="J103"/>
  <c i="17" r="BK128"/>
  <c r="BK122"/>
  <c r="J115"/>
  <c r="BK98"/>
  <c r="J107"/>
  <c r="J119"/>
  <c r="J109"/>
  <c r="J95"/>
  <c r="BK95"/>
  <c i="18" r="BK108"/>
  <c r="BK115"/>
  <c r="BK119"/>
  <c r="BK102"/>
  <c i="19" r="BK116"/>
  <c r="BK122"/>
  <c r="J121"/>
  <c r="J108"/>
  <c i="20" r="BK117"/>
  <c r="J121"/>
  <c r="J104"/>
  <c i="21" r="J160"/>
  <c r="BK149"/>
  <c r="BK137"/>
  <c i="22" r="BK210"/>
  <c r="J214"/>
  <c r="BK145"/>
  <c r="J125"/>
  <c r="BK122"/>
  <c i="23" r="BK148"/>
  <c r="BK158"/>
  <c r="J146"/>
  <c i="24" r="J144"/>
  <c r="BK125"/>
  <c r="BK144"/>
  <c i="25" r="J131"/>
  <c r="J144"/>
  <c r="J113"/>
  <c r="BK122"/>
  <c r="J107"/>
  <c r="BK121"/>
  <c i="26" r="BK122"/>
  <c r="BK128"/>
  <c r="BK121"/>
  <c i="27" r="J116"/>
  <c r="J112"/>
  <c r="J126"/>
  <c r="J108"/>
  <c i="28" r="J130"/>
  <c r="BK112"/>
  <c r="BK125"/>
  <c r="J122"/>
  <c i="29" r="J165"/>
  <c r="J140"/>
  <c r="J121"/>
  <c r="BK161"/>
  <c r="BK141"/>
  <c r="J110"/>
  <c r="BK129"/>
  <c r="BK170"/>
  <c r="BK151"/>
  <c r="BK149"/>
  <c r="J145"/>
  <c i="30" r="J291"/>
  <c r="BK161"/>
  <c r="J277"/>
  <c r="J202"/>
  <c r="BK323"/>
  <c r="J272"/>
  <c r="BK204"/>
  <c r="J336"/>
  <c r="BK277"/>
  <c r="J208"/>
  <c r="BK142"/>
  <c i="31" r="BK222"/>
  <c r="J133"/>
  <c r="BK195"/>
  <c r="BK98"/>
  <c r="BK200"/>
  <c r="BK146"/>
  <c r="J237"/>
  <c r="J184"/>
  <c r="BK118"/>
  <c i="32" r="BK116"/>
  <c r="J131"/>
  <c r="BK99"/>
  <c r="J107"/>
  <c r="BK105"/>
  <c i="33" r="BK133"/>
  <c r="BK115"/>
  <c r="BK136"/>
  <c r="BK110"/>
  <c r="J102"/>
  <c r="BK119"/>
  <c i="34" r="J120"/>
  <c r="J130"/>
  <c r="J116"/>
  <c r="J126"/>
  <c r="J133"/>
  <c r="BK105"/>
  <c i="35" r="J217"/>
  <c r="J129"/>
  <c r="J167"/>
  <c r="BK101"/>
  <c r="BK190"/>
  <c r="BK151"/>
  <c r="J233"/>
  <c r="J159"/>
  <c i="36" r="J211"/>
  <c r="J119"/>
  <c r="J195"/>
  <c r="BK151"/>
  <c r="BK215"/>
  <c r="J151"/>
  <c r="BK112"/>
  <c i="37" r="BK161"/>
  <c r="BK207"/>
  <c r="J118"/>
  <c r="J179"/>
  <c r="J124"/>
  <c r="J206"/>
  <c r="J133"/>
  <c i="38" r="BK195"/>
  <c r="J167"/>
  <c r="J99"/>
  <c r="J119"/>
  <c r="J181"/>
  <c r="BK139"/>
  <c i="39" r="J582"/>
  <c r="J538"/>
  <c r="BK493"/>
  <c r="J450"/>
  <c r="J401"/>
  <c r="BK359"/>
  <c r="J242"/>
  <c r="BK161"/>
  <c r="BK573"/>
  <c r="BK530"/>
  <c r="J419"/>
  <c r="BK377"/>
  <c r="BK318"/>
  <c r="BK216"/>
  <c r="BK135"/>
  <c r="BK534"/>
  <c r="J490"/>
  <c r="J441"/>
  <c r="J392"/>
  <c r="BK266"/>
  <c r="J204"/>
  <c r="J347"/>
  <c r="BK272"/>
  <c i="2" r="BK136"/>
  <c i="1" r="AS67"/>
  <c i="3" r="J244"/>
  <c i="4" r="BK97"/>
  <c i="5" r="BK2155"/>
  <c r="J2086"/>
  <c r="BK1776"/>
  <c r="J1636"/>
  <c r="BK1349"/>
  <c r="BK1199"/>
  <c r="J1140"/>
  <c r="BK942"/>
  <c r="J738"/>
  <c r="BK396"/>
  <c r="BK177"/>
  <c r="J2376"/>
  <c r="BK2327"/>
  <c r="J2236"/>
  <c r="J2135"/>
  <c r="BK2086"/>
  <c r="BK2060"/>
  <c r="J1956"/>
  <c r="J1894"/>
  <c r="BK1808"/>
  <c r="J1503"/>
  <c r="BK1359"/>
  <c r="BK1212"/>
  <c r="BK1149"/>
  <c r="BK1130"/>
  <c r="J948"/>
  <c r="J598"/>
  <c r="BK306"/>
  <c r="BK2227"/>
  <c r="BK2119"/>
  <c r="J2059"/>
  <c r="J1992"/>
  <c r="BK1898"/>
  <c r="BK1704"/>
  <c r="BK1511"/>
  <c r="BK1330"/>
  <c r="J1201"/>
  <c r="BK1019"/>
  <c r="J860"/>
  <c r="BK504"/>
  <c r="J196"/>
  <c r="BK2127"/>
  <c r="BK2069"/>
  <c r="J2033"/>
  <c r="BK1905"/>
  <c r="BK1787"/>
  <c r="BK1563"/>
  <c r="J1401"/>
  <c r="J1192"/>
  <c r="BK1135"/>
  <c r="J986"/>
  <c i="6" r="J489"/>
  <c r="BK355"/>
  <c r="BK228"/>
  <c r="BK122"/>
  <c r="J511"/>
  <c r="J361"/>
  <c r="J278"/>
  <c r="J559"/>
  <c r="BK474"/>
  <c r="BK442"/>
  <c r="J358"/>
  <c r="J301"/>
  <c r="J195"/>
  <c r="BK517"/>
  <c r="BK424"/>
  <c r="BK349"/>
  <c r="BK260"/>
  <c r="BK172"/>
  <c i="7" r="BK256"/>
  <c r="BK170"/>
  <c r="BK206"/>
  <c r="J231"/>
  <c r="J114"/>
  <c i="8" r="J194"/>
  <c r="J159"/>
  <c r="BK123"/>
  <c r="BK96"/>
  <c r="J186"/>
  <c r="J154"/>
  <c r="BK118"/>
  <c r="BK206"/>
  <c r="J169"/>
  <c r="BK125"/>
  <c r="J98"/>
  <c r="J178"/>
  <c r="J140"/>
  <c i="9" r="BK228"/>
  <c r="BK205"/>
  <c r="J162"/>
  <c r="J116"/>
  <c r="J221"/>
  <c r="BK169"/>
  <c r="BK145"/>
  <c r="J106"/>
  <c r="BK198"/>
  <c r="BK156"/>
  <c r="J118"/>
  <c r="BK230"/>
  <c r="BK185"/>
  <c r="BK142"/>
  <c r="J127"/>
  <c i="10" r="BK237"/>
  <c r="BK199"/>
  <c r="J169"/>
  <c r="BK152"/>
  <c r="BK127"/>
  <c r="BK258"/>
  <c r="BK223"/>
  <c r="J191"/>
  <c r="J155"/>
  <c r="J122"/>
  <c r="J259"/>
  <c r="J236"/>
  <c r="BK212"/>
  <c r="BK187"/>
  <c r="BK151"/>
  <c r="BK129"/>
  <c r="BK247"/>
  <c r="BK222"/>
  <c r="J174"/>
  <c r="J124"/>
  <c i="11" r="J136"/>
  <c r="J150"/>
  <c r="BK125"/>
  <c r="BK98"/>
  <c r="BK137"/>
  <c i="40" r="BK174"/>
  <c r="BK110"/>
  <c r="J258"/>
  <c r="BK196"/>
  <c r="BK285"/>
  <c r="J178"/>
  <c i="41" r="J286"/>
  <c r="BK234"/>
  <c r="J178"/>
  <c r="BK129"/>
  <c r="J292"/>
  <c r="BK223"/>
  <c r="J146"/>
  <c r="BK238"/>
  <c r="J210"/>
  <c r="BK167"/>
  <c r="J112"/>
  <c i="42" r="BK168"/>
  <c r="J213"/>
  <c r="J150"/>
  <c r="J216"/>
  <c r="BK150"/>
  <c r="BK222"/>
  <c r="BK118"/>
  <c i="44" r="BK283"/>
  <c r="BK238"/>
  <c r="BK200"/>
  <c r="J146"/>
  <c r="BK289"/>
  <c r="J192"/>
  <c r="J112"/>
  <c r="BK251"/>
  <c r="J204"/>
  <c r="BK160"/>
  <c r="BK109"/>
  <c i="45" r="BK469"/>
  <c r="BK389"/>
  <c r="J335"/>
  <c r="BK260"/>
  <c r="BK224"/>
  <c r="J157"/>
  <c r="BK508"/>
  <c r="BK457"/>
  <c r="BK406"/>
  <c r="BK349"/>
  <c r="BK307"/>
  <c r="J231"/>
  <c r="J110"/>
  <c r="J460"/>
  <c r="J424"/>
  <c r="BK279"/>
  <c r="J129"/>
  <c r="J508"/>
  <c r="J406"/>
  <c r="BK316"/>
  <c r="BK239"/>
  <c r="BK129"/>
  <c i="46" r="BK186"/>
  <c r="BK123"/>
  <c r="BK175"/>
  <c r="J127"/>
  <c r="J219"/>
  <c r="BK167"/>
  <c r="BK151"/>
  <c i="47" r="J167"/>
  <c r="J190"/>
  <c r="J110"/>
  <c r="BK155"/>
  <c r="BK199"/>
  <c r="BK110"/>
  <c i="48" r="J375"/>
  <c r="BK323"/>
  <c r="BK258"/>
  <c r="J144"/>
  <c r="J409"/>
  <c r="J348"/>
  <c r="BK267"/>
  <c r="J174"/>
  <c r="BK137"/>
  <c r="J382"/>
  <c r="J306"/>
  <c r="J239"/>
  <c r="J167"/>
  <c r="J418"/>
  <c r="BK339"/>
  <c r="BK282"/>
  <c r="J217"/>
  <c r="J124"/>
  <c i="49" r="J235"/>
  <c r="J187"/>
  <c r="J118"/>
  <c r="BK218"/>
  <c r="J128"/>
  <c r="J206"/>
  <c r="J146"/>
  <c r="BK244"/>
  <c r="J153"/>
  <c i="50" r="J258"/>
  <c r="J201"/>
  <c r="BK123"/>
  <c r="J216"/>
  <c r="J277"/>
  <c r="BK176"/>
  <c r="BK111"/>
  <c r="BK197"/>
  <c r="J117"/>
  <c i="51" r="J275"/>
  <c r="BK177"/>
  <c r="J119"/>
  <c r="J295"/>
  <c r="BK212"/>
  <c r="J268"/>
  <c r="BK205"/>
  <c r="BK119"/>
  <c r="J307"/>
  <c r="BK249"/>
  <c r="J184"/>
  <c i="52" r="J242"/>
  <c r="BK192"/>
  <c r="BK221"/>
  <c r="BK179"/>
  <c r="J131"/>
  <c r="J176"/>
  <c r="BK127"/>
  <c r="BK159"/>
  <c i="53" r="BK141"/>
  <c r="BK166"/>
  <c r="BK100"/>
  <c r="J106"/>
  <c i="54" r="BK331"/>
  <c r="BK224"/>
  <c r="J113"/>
  <c r="BK278"/>
  <c r="BK220"/>
  <c r="J170"/>
  <c r="J134"/>
  <c r="BK285"/>
  <c r="BK181"/>
  <c r="BK319"/>
  <c r="J267"/>
  <c r="BK205"/>
  <c r="BK130"/>
  <c i="55" r="J243"/>
  <c r="J181"/>
  <c r="J113"/>
  <c r="BK213"/>
  <c r="J137"/>
  <c r="J213"/>
  <c r="BK267"/>
  <c r="BK229"/>
  <c r="BK133"/>
  <c i="56" r="J124"/>
  <c r="J192"/>
  <c r="BK217"/>
  <c r="BK145"/>
  <c r="J211"/>
  <c r="BK166"/>
  <c i="57" r="F38"/>
  <c i="1" r="BC115"/>
  <c i="59" r="BK108"/>
  <c r="J94"/>
  <c r="BK95"/>
  <c r="BK112"/>
  <c r="BK132"/>
  <c r="J102"/>
  <c i="60" r="J115"/>
  <c r="BK104"/>
  <c i="61" r="BK207"/>
  <c r="J168"/>
  <c r="BK155"/>
  <c r="J128"/>
  <c r="BK116"/>
  <c r="BK203"/>
  <c r="BK181"/>
  <c r="J164"/>
  <c r="BK142"/>
  <c r="J109"/>
  <c r="J203"/>
  <c r="J187"/>
  <c r="BK154"/>
  <c r="BK137"/>
  <c r="BK118"/>
  <c r="J104"/>
  <c r="BK174"/>
  <c r="BK164"/>
  <c r="J143"/>
  <c r="BK124"/>
  <c r="BK101"/>
  <c i="62" r="BK162"/>
  <c r="J139"/>
  <c r="BK129"/>
  <c r="J103"/>
  <c r="BK155"/>
  <c r="BK142"/>
  <c r="BK100"/>
  <c r="BK161"/>
  <c r="J133"/>
  <c r="J118"/>
  <c r="J100"/>
  <c r="BK165"/>
  <c r="J142"/>
  <c r="J121"/>
  <c i="63" r="J137"/>
  <c r="BK111"/>
  <c r="J124"/>
  <c r="J133"/>
  <c r="J114"/>
  <c r="BK131"/>
  <c r="BK109"/>
  <c i="64" r="J123"/>
  <c r="BK101"/>
  <c r="J116"/>
  <c r="J127"/>
  <c r="BK106"/>
  <c r="BK114"/>
  <c i="65" r="BK137"/>
  <c r="J138"/>
  <c r="BK120"/>
  <c r="BK141"/>
  <c r="J118"/>
  <c r="BK100"/>
  <c r="J130"/>
  <c r="J108"/>
  <c i="66" r="BK120"/>
  <c r="J100"/>
  <c r="J131"/>
  <c r="J106"/>
  <c r="J127"/>
  <c r="BK108"/>
  <c r="BK128"/>
  <c i="67" r="BK126"/>
  <c r="BK107"/>
  <c r="BK121"/>
  <c r="J116"/>
  <c r="BK103"/>
  <c r="J107"/>
  <c i="68" r="BK100"/>
  <c r="BK107"/>
  <c r="BK93"/>
  <c r="BK99"/>
  <c i="2" r="J127"/>
  <c r="BK97"/>
  <c i="3" r="J228"/>
  <c r="BK323"/>
  <c r="J201"/>
  <c r="BK255"/>
  <c r="J147"/>
  <c r="BK300"/>
  <c i="4" r="J143"/>
  <c i="5" r="J2229"/>
  <c r="J2120"/>
  <c r="J2106"/>
  <c r="J2055"/>
  <c r="BK2046"/>
  <c r="J2021"/>
  <c r="BK1992"/>
  <c r="J1965"/>
  <c r="J1943"/>
  <c r="J1918"/>
  <c r="J1906"/>
  <c r="J1891"/>
  <c r="J1804"/>
  <c r="J1646"/>
  <c r="BK1338"/>
  <c r="BK1159"/>
  <c r="J1094"/>
  <c r="BK860"/>
  <c r="BK358"/>
  <c r="J186"/>
  <c r="BK2382"/>
  <c r="BK2338"/>
  <c r="BK2246"/>
  <c r="BK2132"/>
  <c r="J2087"/>
  <c r="BK2053"/>
  <c r="J1981"/>
  <c r="BK1883"/>
  <c r="BK1713"/>
  <c r="BK1479"/>
  <c r="BK1356"/>
  <c r="J1314"/>
  <c r="J1127"/>
  <c r="BK953"/>
  <c r="J646"/>
  <c r="J385"/>
  <c r="J166"/>
  <c r="J2123"/>
  <c r="J2067"/>
  <c r="BK2043"/>
  <c r="BK1931"/>
  <c r="J1893"/>
  <c r="BK1691"/>
  <c r="BK1461"/>
  <c r="BK1283"/>
  <c r="J1134"/>
  <c r="BK1032"/>
  <c r="J942"/>
  <c r="BK850"/>
  <c r="J760"/>
  <c r="J406"/>
  <c r="BK232"/>
  <c r="BK138"/>
  <c r="BK2126"/>
  <c r="BK2110"/>
  <c r="J2070"/>
  <c r="BK2055"/>
  <c r="BK1968"/>
  <c r="J1931"/>
  <c r="BK1894"/>
  <c r="J1784"/>
  <c r="J1681"/>
  <c r="BK1529"/>
  <c r="BK1372"/>
  <c r="BK1344"/>
  <c r="BK1177"/>
  <c r="BK1152"/>
  <c r="BK1127"/>
  <c r="BK1011"/>
  <c r="BK912"/>
  <c r="BK714"/>
  <c r="BK409"/>
  <c r="BK376"/>
  <c r="BK213"/>
  <c r="J158"/>
  <c i="6" r="BK511"/>
  <c r="BK411"/>
  <c r="BK361"/>
  <c r="BK316"/>
  <c r="J222"/>
  <c r="J177"/>
  <c r="J116"/>
  <c r="J514"/>
  <c r="J483"/>
  <c r="BK371"/>
  <c r="BK298"/>
  <c r="J237"/>
  <c r="BK219"/>
  <c r="BK119"/>
  <c r="J498"/>
  <c r="J451"/>
  <c r="BK418"/>
  <c r="BK334"/>
  <c r="BK278"/>
  <c r="BK234"/>
  <c r="BK135"/>
  <c r="BK525"/>
  <c r="J465"/>
  <c r="BK433"/>
  <c r="BK386"/>
  <c r="J343"/>
  <c r="J263"/>
  <c r="J201"/>
  <c r="BK148"/>
  <c i="7" r="J259"/>
  <c r="J194"/>
  <c r="J107"/>
  <c r="BK221"/>
  <c r="BK161"/>
  <c r="J110"/>
  <c r="BK194"/>
  <c r="J130"/>
  <c r="J241"/>
  <c r="BK173"/>
  <c r="BK110"/>
  <c i="8" r="BK180"/>
  <c r="BK165"/>
  <c r="J149"/>
  <c r="BK140"/>
  <c r="BK121"/>
  <c r="BK97"/>
  <c r="BK199"/>
  <c r="J187"/>
  <c r="BK169"/>
  <c r="BK152"/>
  <c r="J125"/>
  <c r="BK116"/>
  <c r="BK209"/>
  <c r="BK178"/>
  <c r="BK149"/>
  <c r="J134"/>
  <c r="J116"/>
  <c r="J101"/>
  <c r="J204"/>
  <c r="BK183"/>
  <c r="J163"/>
  <c r="J148"/>
  <c r="BK120"/>
  <c i="9" r="J231"/>
  <c r="J220"/>
  <c r="BK201"/>
  <c r="BK180"/>
  <c r="J157"/>
  <c r="J144"/>
  <c r="J121"/>
  <c r="BK106"/>
  <c r="BK223"/>
  <c r="BK203"/>
  <c r="J182"/>
  <c r="J155"/>
  <c r="BK141"/>
  <c r="BK121"/>
  <c r="BK103"/>
  <c r="J200"/>
  <c r="J189"/>
  <c r="J171"/>
  <c r="J141"/>
  <c r="J110"/>
  <c r="J218"/>
  <c r="BK189"/>
  <c r="BK177"/>
  <c r="J147"/>
  <c r="J128"/>
  <c i="10" r="J257"/>
  <c r="BK236"/>
  <c r="BK213"/>
  <c r="J193"/>
  <c r="J180"/>
  <c r="BK160"/>
  <c r="J149"/>
  <c r="BK133"/>
  <c r="BK106"/>
  <c r="J232"/>
  <c r="J213"/>
  <c r="BK190"/>
  <c r="J176"/>
  <c r="BK156"/>
  <c r="BK134"/>
  <c r="BK112"/>
  <c r="J243"/>
  <c r="BK221"/>
  <c r="J199"/>
  <c r="BK179"/>
  <c r="J154"/>
  <c r="J131"/>
  <c r="BK111"/>
  <c r="BK248"/>
  <c r="BK229"/>
  <c r="BK203"/>
  <c r="BK172"/>
  <c r="BK154"/>
  <c r="BK118"/>
  <c r="J103"/>
  <c i="11" r="J133"/>
  <c r="J99"/>
  <c r="J149"/>
  <c r="J132"/>
  <c r="BK121"/>
  <c r="J106"/>
  <c r="BK155"/>
  <c r="J148"/>
  <c r="BK133"/>
  <c r="J127"/>
  <c r="BK107"/>
  <c i="12" r="J129"/>
  <c r="J101"/>
  <c r="J130"/>
  <c r="BK117"/>
  <c i="13" r="J159"/>
  <c r="BK113"/>
  <c r="J136"/>
  <c r="J101"/>
  <c r="J119"/>
  <c r="BK134"/>
  <c r="BK105"/>
  <c i="14" r="BK121"/>
  <c r="J115"/>
  <c r="J116"/>
  <c i="15" r="J108"/>
  <c r="BK104"/>
  <c i="16" r="J164"/>
  <c r="BK106"/>
  <c r="J145"/>
  <c r="J119"/>
  <c r="J169"/>
  <c r="J122"/>
  <c r="BK166"/>
  <c r="J126"/>
  <c i="17" r="BK121"/>
  <c r="BK108"/>
  <c r="BK107"/>
  <c r="BK109"/>
  <c i="18" r="J114"/>
  <c r="BK114"/>
  <c i="19" r="J117"/>
  <c r="J112"/>
  <c i="20" r="J106"/>
  <c r="J119"/>
  <c i="21" r="J120"/>
  <c r="BK120"/>
  <c i="22" r="BK149"/>
  <c r="J191"/>
  <c r="J239"/>
  <c r="BK112"/>
  <c r="BK167"/>
  <c i="23" r="J155"/>
  <c r="BK147"/>
  <c i="24" r="J147"/>
  <c r="BK118"/>
  <c i="25" r="BK132"/>
  <c r="J106"/>
  <c r="BK129"/>
  <c r="BK141"/>
  <c r="BK113"/>
  <c i="26" r="J133"/>
  <c r="J131"/>
  <c r="BK124"/>
  <c i="27" r="J136"/>
  <c r="BK134"/>
  <c r="BK131"/>
  <c r="J135"/>
  <c i="28" r="J127"/>
  <c r="BK116"/>
  <c r="BK114"/>
  <c i="29" r="BK164"/>
  <c r="BK139"/>
  <c r="J170"/>
  <c r="BK147"/>
  <c r="J115"/>
  <c r="BK162"/>
  <c r="BK107"/>
  <c r="BK157"/>
  <c r="J138"/>
  <c r="BK108"/>
  <c i="30" r="BK260"/>
  <c r="BK319"/>
  <c r="BK272"/>
  <c r="J104"/>
  <c r="J256"/>
  <c r="J142"/>
  <c r="J270"/>
  <c r="J184"/>
  <c i="31" r="BK239"/>
  <c r="BK138"/>
  <c r="J146"/>
  <c r="J236"/>
  <c r="J181"/>
  <c r="J98"/>
  <c r="J200"/>
  <c i="32" r="J132"/>
  <c r="J99"/>
  <c r="J100"/>
  <c r="J111"/>
  <c r="BK101"/>
  <c i="33" r="J119"/>
  <c r="BK127"/>
  <c r="J131"/>
  <c r="BK104"/>
  <c i="34" r="J131"/>
  <c r="J107"/>
  <c r="BK116"/>
  <c r="BK132"/>
  <c i="35" r="BK228"/>
  <c r="BK126"/>
  <c r="J126"/>
  <c r="J180"/>
  <c r="J115"/>
  <c r="BK132"/>
  <c i="36" r="BK195"/>
  <c r="BK219"/>
  <c r="J180"/>
  <c r="BK142"/>
  <c r="BK189"/>
  <c r="J149"/>
  <c i="37" r="BK203"/>
  <c r="BK185"/>
  <c r="J131"/>
  <c r="BK177"/>
  <c r="J224"/>
  <c r="J141"/>
  <c i="38" r="J189"/>
  <c r="J195"/>
  <c r="BK122"/>
  <c r="BK183"/>
  <c r="BK99"/>
  <c i="39" r="BK545"/>
  <c r="J505"/>
  <c r="BK416"/>
  <c r="J330"/>
  <c r="J245"/>
  <c r="BK122"/>
  <c r="J541"/>
  <c r="BK453"/>
  <c r="J370"/>
  <c r="J173"/>
  <c r="BK527"/>
  <c r="BK456"/>
  <c r="BK410"/>
  <c r="BK309"/>
  <c r="J239"/>
  <c r="BK132"/>
  <c r="BK236"/>
  <c r="BK210"/>
  <c r="J126"/>
  <c i="40" r="J288"/>
  <c r="BK231"/>
  <c r="BK178"/>
  <c r="J125"/>
  <c r="J285"/>
  <c r="J219"/>
  <c r="J117"/>
  <c r="J252"/>
  <c r="BK288"/>
  <c r="J174"/>
  <c i="41" r="BK274"/>
  <c r="J219"/>
  <c r="BK146"/>
  <c r="J268"/>
  <c r="BK175"/>
  <c r="J274"/>
  <c r="BK216"/>
  <c r="BK160"/>
  <c i="42" r="BK237"/>
  <c r="BK158"/>
  <c r="J158"/>
  <c r="BK154"/>
  <c r="J191"/>
  <c r="J122"/>
  <c i="44" r="J277"/>
  <c r="J230"/>
  <c r="BK167"/>
  <c r="J132"/>
  <c r="BK223"/>
  <c r="J167"/>
  <c r="BK274"/>
  <c r="J223"/>
  <c r="BK178"/>
  <c r="J116"/>
  <c i="45" r="J481"/>
  <c r="J418"/>
  <c r="J341"/>
  <c r="J266"/>
  <c r="BK231"/>
  <c r="J139"/>
  <c r="J484"/>
  <c r="J412"/>
  <c r="J338"/>
  <c r="BK292"/>
  <c r="BK227"/>
  <c r="BK132"/>
  <c r="J496"/>
  <c r="J448"/>
  <c r="BK366"/>
  <c r="J224"/>
  <c r="J145"/>
  <c r="BK541"/>
  <c r="BK463"/>
  <c r="BK382"/>
  <c r="BK266"/>
  <c r="J186"/>
  <c r="J113"/>
  <c i="46" r="J181"/>
  <c r="BK107"/>
  <c r="J134"/>
  <c r="J114"/>
  <c r="J160"/>
  <c r="BK213"/>
  <c i="47" r="BK193"/>
  <c r="BK134"/>
  <c r="J123"/>
  <c r="J134"/>
  <c r="J211"/>
  <c r="J163"/>
  <c i="48" r="J397"/>
  <c r="BK320"/>
  <c r="BK248"/>
  <c r="BK127"/>
  <c r="BK388"/>
  <c r="J329"/>
  <c r="BK206"/>
  <c r="J118"/>
  <c r="BK342"/>
  <c r="J258"/>
  <c r="BK150"/>
  <c r="J323"/>
  <c r="J221"/>
  <c r="BK121"/>
  <c i="49" r="BK177"/>
  <c r="J256"/>
  <c r="BK146"/>
  <c r="J250"/>
  <c r="J165"/>
  <c r="J253"/>
  <c r="BK171"/>
  <c i="50" r="J255"/>
  <c r="BK210"/>
  <c r="BK142"/>
  <c r="BK258"/>
  <c r="J197"/>
  <c r="BK246"/>
  <c r="BK152"/>
  <c r="BK249"/>
  <c r="BK156"/>
  <c i="51" r="BK304"/>
  <c r="J194"/>
  <c r="BK123"/>
  <c r="BK268"/>
  <c r="J177"/>
  <c r="BK260"/>
  <c r="J190"/>
  <c r="BK288"/>
  <c r="BK216"/>
  <c r="J123"/>
  <c i="52" r="BK166"/>
  <c r="J211"/>
  <c r="BK124"/>
  <c r="BK148"/>
  <c r="BK203"/>
  <c i="53" r="BK134"/>
  <c r="J130"/>
  <c r="BK138"/>
  <c r="J157"/>
  <c i="54" r="BK291"/>
  <c r="BK174"/>
  <c r="BK304"/>
  <c r="J213"/>
  <c r="BK322"/>
  <c r="BK198"/>
  <c r="J310"/>
  <c r="J261"/>
  <c r="J124"/>
  <c i="55" r="BK173"/>
  <c r="BK252"/>
  <c r="J166"/>
  <c r="BK243"/>
  <c r="J173"/>
  <c r="J252"/>
  <c r="J188"/>
  <c i="56" r="J169"/>
  <c r="BK202"/>
  <c r="BK131"/>
  <c r="J189"/>
  <c r="J220"/>
  <c r="BK120"/>
  <c i="59" r="BK121"/>
  <c r="J107"/>
  <c r="BK99"/>
  <c r="J115"/>
  <c r="J111"/>
  <c r="BK117"/>
  <c i="60" r="J119"/>
  <c r="BK111"/>
  <c i="61" r="J177"/>
  <c r="J137"/>
  <c r="J102"/>
  <c r="BK189"/>
  <c r="J160"/>
  <c r="BK136"/>
  <c r="BK104"/>
  <c r="BK200"/>
  <c r="J176"/>
  <c r="J136"/>
  <c r="J197"/>
  <c r="BK169"/>
  <c r="J140"/>
  <c r="BK102"/>
  <c i="62" r="J168"/>
  <c r="BK104"/>
  <c r="J127"/>
  <c r="BK107"/>
  <c r="J162"/>
  <c r="J144"/>
  <c r="BK114"/>
  <c r="J169"/>
  <c r="BK125"/>
  <c i="63" r="J132"/>
  <c r="J97"/>
  <c r="BK114"/>
  <c r="J119"/>
  <c r="BK138"/>
  <c r="J110"/>
  <c i="64" r="J104"/>
  <c r="BK112"/>
  <c r="J110"/>
  <c r="BK113"/>
  <c i="65" r="BK121"/>
  <c r="BK122"/>
  <c r="BK138"/>
  <c r="J123"/>
  <c r="J142"/>
  <c r="BK123"/>
  <c r="J105"/>
  <c i="66" r="J110"/>
  <c r="J137"/>
  <c r="BK112"/>
  <c r="BK136"/>
  <c r="BK116"/>
  <c r="BK141"/>
  <c r="BK98"/>
  <c i="67" r="BK102"/>
  <c r="BK96"/>
  <c r="BK123"/>
  <c i="68" r="J111"/>
  <c r="J112"/>
  <c r="J110"/>
  <c i="3" l="1" r="P327"/>
  <c r="P321"/>
  <c r="R327"/>
  <c r="R321"/>
  <c i="2" r="R96"/>
  <c r="R95"/>
  <c r="R94"/>
  <c r="R133"/>
  <c i="3" r="R104"/>
  <c r="BK143"/>
  <c r="J143"/>
  <c r="J71"/>
  <c r="T236"/>
  <c r="P269"/>
  <c i="4" r="P89"/>
  <c r="P88"/>
  <c r="P87"/>
  <c i="1" r="AU59"/>
  <c i="5" r="R131"/>
  <c r="R190"/>
  <c r="T227"/>
  <c r="P352"/>
  <c r="R394"/>
  <c r="T545"/>
  <c r="T700"/>
  <c r="T781"/>
  <c r="BK843"/>
  <c r="J843"/>
  <c r="J78"/>
  <c r="R1118"/>
  <c r="R1151"/>
  <c r="R1165"/>
  <c r="BK1254"/>
  <c r="J1254"/>
  <c r="J84"/>
  <c r="P1351"/>
  <c r="P1505"/>
  <c r="P1513"/>
  <c r="R1712"/>
  <c r="P1896"/>
  <c r="P1967"/>
  <c r="R2020"/>
  <c r="P2037"/>
  <c r="P2072"/>
  <c r="T2082"/>
  <c r="T2101"/>
  <c r="P2118"/>
  <c r="BK2137"/>
  <c r="J2137"/>
  <c r="J97"/>
  <c r="R2201"/>
  <c r="R2207"/>
  <c r="P2245"/>
  <c r="T2258"/>
  <c r="BK2340"/>
  <c r="J2340"/>
  <c r="J102"/>
  <c r="T2381"/>
  <c i="6" r="R108"/>
  <c r="P115"/>
  <c r="P131"/>
  <c r="P144"/>
  <c r="BK157"/>
  <c r="J157"/>
  <c r="J72"/>
  <c r="R175"/>
  <c r="BK291"/>
  <c r="J291"/>
  <c r="J76"/>
  <c r="BK452"/>
  <c r="J452"/>
  <c r="J77"/>
  <c r="BK524"/>
  <c r="J524"/>
  <c r="J78"/>
  <c r="P533"/>
  <c r="T540"/>
  <c r="R548"/>
  <c r="R555"/>
  <c i="7" r="BK106"/>
  <c r="J106"/>
  <c r="J68"/>
  <c r="BK113"/>
  <c r="J113"/>
  <c r="J69"/>
  <c r="BK126"/>
  <c r="J126"/>
  <c r="J70"/>
  <c r="BK140"/>
  <c r="J140"/>
  <c r="J71"/>
  <c r="P157"/>
  <c r="R222"/>
  <c r="R227"/>
  <c r="R234"/>
  <c r="P244"/>
  <c r="R255"/>
  <c r="P262"/>
  <c i="8" r="P93"/>
  <c r="P92"/>
  <c i="1" r="AU64"/>
  <c i="9" r="P101"/>
  <c r="BK126"/>
  <c r="J126"/>
  <c r="J70"/>
  <c r="BK135"/>
  <c r="J135"/>
  <c r="J71"/>
  <c r="P164"/>
  <c r="P175"/>
  <c r="R186"/>
  <c r="T208"/>
  <c i="10" r="T100"/>
  <c r="P119"/>
  <c r="P184"/>
  <c r="R233"/>
  <c r="R238"/>
  <c r="T242"/>
  <c r="T246"/>
  <c r="T254"/>
  <c i="11" r="T96"/>
  <c r="R116"/>
  <c r="BK122"/>
  <c r="J122"/>
  <c r="J70"/>
  <c r="BK144"/>
  <c r="J144"/>
  <c r="J71"/>
  <c i="12" r="R97"/>
  <c r="R102"/>
  <c r="BK112"/>
  <c r="J112"/>
  <c r="J70"/>
  <c r="BK120"/>
  <c r="J120"/>
  <c r="J72"/>
  <c i="13" r="R98"/>
  <c r="T116"/>
  <c r="P124"/>
  <c r="BK131"/>
  <c r="J131"/>
  <c r="J71"/>
  <c r="R146"/>
  <c r="R150"/>
  <c i="14" r="P97"/>
  <c r="P109"/>
  <c r="T109"/>
  <c r="T114"/>
  <c r="P127"/>
  <c i="15" r="P94"/>
  <c r="P93"/>
  <c i="1" r="AU72"/>
  <c i="15" r="BK110"/>
  <c r="J110"/>
  <c r="J69"/>
  <c r="P110"/>
  <c i="16" r="P104"/>
  <c r="BK127"/>
  <c r="J127"/>
  <c r="J70"/>
  <c r="T127"/>
  <c r="R134"/>
  <c r="P143"/>
  <c r="T143"/>
  <c r="R162"/>
  <c r="R177"/>
  <c r="T184"/>
  <c i="17" r="R93"/>
  <c r="R92"/>
  <c i="18" r="T96"/>
  <c r="BK111"/>
  <c r="J111"/>
  <c r="J70"/>
  <c r="P118"/>
  <c i="25" r="P104"/>
  <c r="BK116"/>
  <c r="J116"/>
  <c r="J74"/>
  <c r="R116"/>
  <c r="P119"/>
  <c r="P123"/>
  <c r="T123"/>
  <c r="R133"/>
  <c i="26" r="BK104"/>
  <c r="J104"/>
  <c r="J69"/>
  <c r="T104"/>
  <c r="BK116"/>
  <c r="J116"/>
  <c r="J74"/>
  <c r="T116"/>
  <c r="R119"/>
  <c r="P123"/>
  <c r="BK126"/>
  <c r="J126"/>
  <c r="J77"/>
  <c r="BK129"/>
  <c r="J129"/>
  <c r="J78"/>
  <c r="T129"/>
  <c i="27" r="T107"/>
  <c r="BK119"/>
  <c r="J119"/>
  <c r="J75"/>
  <c r="T119"/>
  <c r="P122"/>
  <c r="P125"/>
  <c r="T125"/>
  <c r="R128"/>
  <c r="P132"/>
  <c i="28" r="BK101"/>
  <c r="J101"/>
  <c r="J66"/>
  <c r="T101"/>
  <c r="R110"/>
  <c r="P113"/>
  <c r="BK117"/>
  <c r="J117"/>
  <c r="J72"/>
  <c r="T117"/>
  <c r="R120"/>
  <c r="P123"/>
  <c r="BK128"/>
  <c r="J128"/>
  <c r="J75"/>
  <c r="T128"/>
  <c i="29" r="P102"/>
  <c r="BK109"/>
  <c r="J109"/>
  <c r="J67"/>
  <c r="T109"/>
  <c r="BK114"/>
  <c r="J114"/>
  <c r="J69"/>
  <c r="T114"/>
  <c r="T119"/>
  <c r="P122"/>
  <c r="P125"/>
  <c r="BK143"/>
  <c r="J143"/>
  <c r="J74"/>
  <c r="P143"/>
  <c r="P158"/>
  <c r="BK166"/>
  <c r="J166"/>
  <c r="J77"/>
  <c r="T166"/>
  <c i="30" r="R103"/>
  <c r="T217"/>
  <c r="BK252"/>
  <c r="J252"/>
  <c r="J71"/>
  <c r="BK310"/>
  <c r="J310"/>
  <c r="J72"/>
  <c r="P327"/>
  <c r="P326"/>
  <c i="31" r="T99"/>
  <c r="P125"/>
  <c r="BK150"/>
  <c r="J150"/>
  <c r="J68"/>
  <c r="R166"/>
  <c r="BK180"/>
  <c r="J180"/>
  <c r="J70"/>
  <c r="T224"/>
  <c i="32" r="R98"/>
  <c r="T110"/>
  <c r="T113"/>
  <c r="T117"/>
  <c r="T120"/>
  <c r="T123"/>
  <c i="33" r="BK99"/>
  <c r="J99"/>
  <c r="J65"/>
  <c r="P111"/>
  <c r="R118"/>
  <c r="BK121"/>
  <c r="J121"/>
  <c r="J73"/>
  <c r="P128"/>
  <c r="BK138"/>
  <c r="J138"/>
  <c r="J75"/>
  <c i="34" r="BK98"/>
  <c r="J98"/>
  <c r="J65"/>
  <c r="R110"/>
  <c r="R113"/>
  <c r="R118"/>
  <c r="R121"/>
  <c r="R128"/>
  <c i="35" r="BK96"/>
  <c r="J96"/>
  <c r="J65"/>
  <c r="T100"/>
  <c r="P150"/>
  <c r="T189"/>
  <c r="T213"/>
  <c r="T227"/>
  <c i="36" r="P97"/>
  <c r="R100"/>
  <c r="P128"/>
  <c r="BK156"/>
  <c r="J156"/>
  <c r="J68"/>
  <c r="R174"/>
  <c r="BK197"/>
  <c r="J197"/>
  <c r="J71"/>
  <c r="P206"/>
  <c i="37" r="P97"/>
  <c r="R100"/>
  <c r="R127"/>
  <c r="BK155"/>
  <c r="J155"/>
  <c r="J68"/>
  <c r="T173"/>
  <c r="BK193"/>
  <c r="J193"/>
  <c r="J71"/>
  <c r="R202"/>
  <c i="38" r="P98"/>
  <c r="BK125"/>
  <c r="J125"/>
  <c r="J67"/>
  <c r="P153"/>
  <c r="R171"/>
  <c r="T177"/>
  <c r="R186"/>
  <c i="39" r="T109"/>
  <c r="P150"/>
  <c r="R160"/>
  <c r="BK203"/>
  <c r="J203"/>
  <c r="J68"/>
  <c r="BK235"/>
  <c r="J235"/>
  <c r="J69"/>
  <c r="BK281"/>
  <c r="J281"/>
  <c r="J70"/>
  <c r="BK292"/>
  <c r="J292"/>
  <c r="J71"/>
  <c r="R305"/>
  <c r="R312"/>
  <c r="P326"/>
  <c r="P339"/>
  <c r="R350"/>
  <c r="P358"/>
  <c r="T373"/>
  <c r="T425"/>
  <c r="T444"/>
  <c r="BK468"/>
  <c r="J468"/>
  <c r="J85"/>
  <c i="40" r="R102"/>
  <c r="BK109"/>
  <c r="J109"/>
  <c r="J66"/>
  <c r="BK124"/>
  <c r="J124"/>
  <c r="J67"/>
  <c r="P137"/>
  <c r="P156"/>
  <c r="P169"/>
  <c r="T185"/>
  <c r="T195"/>
  <c r="BK238"/>
  <c r="J238"/>
  <c r="J78"/>
  <c i="41" r="T105"/>
  <c r="T125"/>
  <c r="R138"/>
  <c r="T145"/>
  <c r="T163"/>
  <c r="T174"/>
  <c r="R184"/>
  <c r="P203"/>
  <c r="R222"/>
  <c r="BK237"/>
  <c r="J237"/>
  <c r="J80"/>
  <c r="BK257"/>
  <c r="J257"/>
  <c r="J81"/>
  <c i="42" r="T101"/>
  <c r="T108"/>
  <c r="T121"/>
  <c r="T128"/>
  <c r="R146"/>
  <c r="P157"/>
  <c r="BK171"/>
  <c r="J171"/>
  <c r="J73"/>
  <c r="T202"/>
  <c i="44" r="P105"/>
  <c r="T125"/>
  <c r="T138"/>
  <c r="P145"/>
  <c r="R163"/>
  <c r="R174"/>
  <c r="T184"/>
  <c r="R203"/>
  <c r="P222"/>
  <c r="P237"/>
  <c r="R257"/>
  <c i="45" r="BK106"/>
  <c r="J106"/>
  <c r="J65"/>
  <c r="T144"/>
  <c r="T166"/>
  <c r="R179"/>
  <c r="P216"/>
  <c r="BK223"/>
  <c r="J223"/>
  <c r="J71"/>
  <c r="R230"/>
  <c r="R238"/>
  <c r="BK253"/>
  <c r="J253"/>
  <c r="J76"/>
  <c r="R295"/>
  <c r="T344"/>
  <c r="P360"/>
  <c r="R385"/>
  <c i="46" r="BK113"/>
  <c r="J113"/>
  <c r="J67"/>
  <c r="T113"/>
  <c r="R126"/>
  <c r="T133"/>
  <c r="T147"/>
  <c r="T163"/>
  <c r="T174"/>
  <c r="P197"/>
  <c i="47" r="BK113"/>
  <c r="J113"/>
  <c r="J67"/>
  <c r="BK126"/>
  <c r="J126"/>
  <c r="J68"/>
  <c r="T126"/>
  <c r="R133"/>
  <c r="T166"/>
  <c r="P189"/>
  <c i="48" r="BK107"/>
  <c r="J107"/>
  <c r="J65"/>
  <c r="BK130"/>
  <c r="J130"/>
  <c r="J66"/>
  <c r="P140"/>
  <c r="BK156"/>
  <c r="J156"/>
  <c r="J68"/>
  <c r="R163"/>
  <c r="R177"/>
  <c r="T184"/>
  <c r="R209"/>
  <c r="P220"/>
  <c r="P251"/>
  <c r="R297"/>
  <c r="R309"/>
  <c r="P316"/>
  <c r="P335"/>
  <c i="49" r="BK111"/>
  <c r="J111"/>
  <c r="J66"/>
  <c r="R111"/>
  <c r="R131"/>
  <c r="T145"/>
  <c r="P164"/>
  <c r="BK183"/>
  <c r="J183"/>
  <c r="J74"/>
  <c r="BK190"/>
  <c r="J190"/>
  <c r="J75"/>
  <c r="T221"/>
  <c r="P228"/>
  <c i="50" r="BK107"/>
  <c r="J107"/>
  <c r="J66"/>
  <c r="R107"/>
  <c r="R132"/>
  <c r="T145"/>
  <c r="R175"/>
  <c r="R183"/>
  <c r="R200"/>
  <c r="P226"/>
  <c r="T233"/>
  <c i="51" r="P109"/>
  <c r="P136"/>
  <c r="BK152"/>
  <c r="J152"/>
  <c r="J68"/>
  <c r="P159"/>
  <c r="T173"/>
  <c r="P180"/>
  <c r="P197"/>
  <c r="P204"/>
  <c r="BK219"/>
  <c r="J219"/>
  <c r="J77"/>
  <c r="BK232"/>
  <c r="J232"/>
  <c r="J78"/>
  <c r="P239"/>
  <c r="BK267"/>
  <c r="J267"/>
  <c r="J83"/>
  <c r="P274"/>
  <c r="P294"/>
  <c i="52" r="R103"/>
  <c r="T110"/>
  <c r="T123"/>
  <c r="R130"/>
  <c r="P144"/>
  <c r="P155"/>
  <c r="BK162"/>
  <c r="J162"/>
  <c r="J72"/>
  <c r="BK175"/>
  <c r="J175"/>
  <c r="J73"/>
  <c r="BK182"/>
  <c r="J182"/>
  <c r="J74"/>
  <c r="P210"/>
  <c r="T217"/>
  <c i="53" r="R99"/>
  <c r="P117"/>
  <c r="R129"/>
  <c r="R137"/>
  <c r="T156"/>
  <c r="R183"/>
  <c i="54" r="P106"/>
  <c r="R133"/>
  <c r="P142"/>
  <c r="P152"/>
  <c r="R159"/>
  <c r="P173"/>
  <c r="P180"/>
  <c r="BK201"/>
  <c r="J201"/>
  <c r="J74"/>
  <c r="P216"/>
  <c r="R227"/>
  <c r="P270"/>
  <c r="P277"/>
  <c r="BK297"/>
  <c r="J297"/>
  <c r="J82"/>
  <c i="55" r="BK106"/>
  <c r="J106"/>
  <c r="J65"/>
  <c r="P122"/>
  <c r="R129"/>
  <c r="BK136"/>
  <c r="J136"/>
  <c r="J68"/>
  <c r="P150"/>
  <c r="R165"/>
  <c r="BK184"/>
  <c r="J184"/>
  <c r="J76"/>
  <c r="P212"/>
  <c r="BK235"/>
  <c r="J235"/>
  <c r="J81"/>
  <c r="R242"/>
  <c i="56" r="P102"/>
  <c r="P109"/>
  <c r="T116"/>
  <c r="R123"/>
  <c r="P137"/>
  <c r="R165"/>
  <c r="P188"/>
  <c r="P195"/>
  <c i="59" r="BK92"/>
  <c r="J92"/>
  <c r="J64"/>
  <c r="BK100"/>
  <c r="J100"/>
  <c r="J65"/>
  <c r="BK118"/>
  <c r="J118"/>
  <c r="J66"/>
  <c r="BK122"/>
  <c r="J122"/>
  <c r="J67"/>
  <c r="BK126"/>
  <c r="J126"/>
  <c r="J68"/>
  <c r="BK129"/>
  <c r="J129"/>
  <c r="J69"/>
  <c i="60" r="R95"/>
  <c r="T114"/>
  <c i="61" r="BK95"/>
  <c r="J95"/>
  <c r="J65"/>
  <c r="R117"/>
  <c r="P120"/>
  <c r="P175"/>
  <c r="P179"/>
  <c r="R183"/>
  <c r="P202"/>
  <c i="62" r="BK96"/>
  <c r="J96"/>
  <c r="J65"/>
  <c r="BK110"/>
  <c r="J110"/>
  <c r="J67"/>
  <c r="BK140"/>
  <c r="J140"/>
  <c r="J68"/>
  <c r="R140"/>
  <c r="P145"/>
  <c r="T149"/>
  <c r="T153"/>
  <c r="R172"/>
  <c i="63" r="T96"/>
  <c r="T103"/>
  <c r="T108"/>
  <c r="BK123"/>
  <c r="J123"/>
  <c r="J69"/>
  <c r="P129"/>
  <c r="BK134"/>
  <c r="J134"/>
  <c r="J72"/>
  <c i="64" r="BK96"/>
  <c r="J96"/>
  <c r="J68"/>
  <c r="P100"/>
  <c r="P105"/>
  <c r="P120"/>
  <c i="65" r="P98"/>
  <c r="R104"/>
  <c r="R110"/>
  <c r="P119"/>
  <c r="P132"/>
  <c r="P135"/>
  <c i="66" r="R97"/>
  <c r="P107"/>
  <c r="P113"/>
  <c r="BK123"/>
  <c r="J123"/>
  <c r="J71"/>
  <c r="P134"/>
  <c i="67" r="BK110"/>
  <c r="J110"/>
  <c r="J69"/>
  <c i="2" r="P96"/>
  <c r="BK133"/>
  <c r="J133"/>
  <c r="J70"/>
  <c i="3" r="T104"/>
  <c r="R143"/>
  <c r="BK236"/>
  <c r="J236"/>
  <c r="J72"/>
  <c r="BK269"/>
  <c r="J269"/>
  <c r="J73"/>
  <c i="4" r="BK89"/>
  <c r="J89"/>
  <c r="J65"/>
  <c i="5" r="P131"/>
  <c r="P190"/>
  <c r="P227"/>
  <c r="T352"/>
  <c r="P394"/>
  <c r="R545"/>
  <c r="BK700"/>
  <c r="J700"/>
  <c r="J76"/>
  <c r="BK781"/>
  <c r="J781"/>
  <c r="J77"/>
  <c r="T843"/>
  <c r="BK1118"/>
  <c r="J1118"/>
  <c r="J79"/>
  <c r="BK1151"/>
  <c r="J1151"/>
  <c r="J80"/>
  <c r="BK1165"/>
  <c r="J1165"/>
  <c r="J83"/>
  <c r="R1254"/>
  <c r="T1351"/>
  <c r="T1513"/>
  <c r="T1712"/>
  <c r="T1896"/>
  <c r="BK1967"/>
  <c r="J1967"/>
  <c r="J90"/>
  <c r="BK2020"/>
  <c r="J2020"/>
  <c r="J91"/>
  <c r="R2037"/>
  <c r="R2072"/>
  <c r="R2082"/>
  <c r="P2101"/>
  <c r="R2118"/>
  <c r="P2137"/>
  <c r="BK2201"/>
  <c r="J2201"/>
  <c r="J98"/>
  <c r="T2207"/>
  <c r="R2245"/>
  <c r="BK2258"/>
  <c r="J2258"/>
  <c r="J101"/>
  <c r="R2340"/>
  <c r="P2381"/>
  <c i="6" r="BK108"/>
  <c r="J108"/>
  <c r="J68"/>
  <c r="BK115"/>
  <c r="J115"/>
  <c r="J69"/>
  <c r="BK131"/>
  <c r="J131"/>
  <c r="J70"/>
  <c r="BK144"/>
  <c r="J144"/>
  <c r="J71"/>
  <c r="R157"/>
  <c r="P168"/>
  <c r="T168"/>
  <c r="BK175"/>
  <c r="J175"/>
  <c r="J75"/>
  <c r="R291"/>
  <c r="R452"/>
  <c r="T524"/>
  <c r="R533"/>
  <c r="BK540"/>
  <c r="J540"/>
  <c r="J81"/>
  <c r="BK548"/>
  <c r="J548"/>
  <c r="J82"/>
  <c r="T555"/>
  <c i="7" r="R106"/>
  <c r="P113"/>
  <c r="T126"/>
  <c r="P140"/>
  <c r="BK157"/>
  <c r="J157"/>
  <c r="J74"/>
  <c r="BK222"/>
  <c r="J222"/>
  <c r="J75"/>
  <c r="T222"/>
  <c r="T227"/>
  <c r="T234"/>
  <c r="T244"/>
  <c r="BK255"/>
  <c r="J255"/>
  <c r="J80"/>
  <c r="BK262"/>
  <c r="J262"/>
  <c r="J81"/>
  <c i="8" r="T93"/>
  <c r="T92"/>
  <c i="9" r="BK101"/>
  <c r="J101"/>
  <c r="J69"/>
  <c r="T126"/>
  <c r="R135"/>
  <c r="R164"/>
  <c r="BK175"/>
  <c r="J175"/>
  <c r="J73"/>
  <c r="T186"/>
  <c r="BK208"/>
  <c r="J208"/>
  <c r="J75"/>
  <c i="10" r="R100"/>
  <c r="T119"/>
  <c r="R184"/>
  <c r="P233"/>
  <c r="P238"/>
  <c r="P242"/>
  <c r="BK246"/>
  <c r="J246"/>
  <c r="J74"/>
  <c r="BK254"/>
  <c r="J254"/>
  <c r="J75"/>
  <c i="11" r="P96"/>
  <c r="P116"/>
  <c r="P122"/>
  <c r="R144"/>
  <c i="12" r="T97"/>
  <c r="T102"/>
  <c r="P112"/>
  <c r="T120"/>
  <c i="13" r="T98"/>
  <c r="P116"/>
  <c r="R124"/>
  <c r="T131"/>
  <c r="T146"/>
  <c r="P150"/>
  <c i="14" r="T97"/>
  <c r="R109"/>
  <c r="P114"/>
  <c r="BK127"/>
  <c r="J127"/>
  <c r="J72"/>
  <c r="T127"/>
  <c i="15" r="BK94"/>
  <c r="J94"/>
  <c r="J68"/>
  <c r="R94"/>
  <c r="R93"/>
  <c r="R110"/>
  <c i="16" r="BK104"/>
  <c r="J104"/>
  <c r="J69"/>
  <c r="T104"/>
  <c r="R127"/>
  <c r="P134"/>
  <c r="BK143"/>
  <c r="J143"/>
  <c r="J72"/>
  <c r="BK149"/>
  <c r="J149"/>
  <c r="J73"/>
  <c r="R149"/>
  <c r="BK162"/>
  <c r="J162"/>
  <c r="J74"/>
  <c r="T162"/>
  <c r="T177"/>
  <c r="BK184"/>
  <c r="J184"/>
  <c r="J77"/>
  <c r="P184"/>
  <c i="17" r="T93"/>
  <c r="T92"/>
  <c i="18" r="P96"/>
  <c r="BK105"/>
  <c r="J105"/>
  <c r="J69"/>
  <c r="R105"/>
  <c r="P111"/>
  <c r="T111"/>
  <c r="R118"/>
  <c i="19" r="R99"/>
  <c r="P102"/>
  <c r="BK105"/>
  <c r="J105"/>
  <c r="J71"/>
  <c r="T105"/>
  <c r="T113"/>
  <c r="T120"/>
  <c i="20" r="BK113"/>
  <c r="J113"/>
  <c r="J74"/>
  <c r="T113"/>
  <c r="T116"/>
  <c i="21" r="P97"/>
  <c r="P126"/>
  <c r="P162"/>
  <c r="T176"/>
  <c r="T175"/>
  <c i="22" r="P99"/>
  <c r="R139"/>
  <c r="P160"/>
  <c r="R204"/>
  <c r="P217"/>
  <c r="P216"/>
  <c i="23" r="T97"/>
  <c r="R136"/>
  <c r="T153"/>
  <c r="T152"/>
  <c i="24" r="R95"/>
  <c r="R92"/>
  <c r="R91"/>
  <c r="R142"/>
  <c i="30" r="BK103"/>
  <c r="J103"/>
  <c r="J66"/>
  <c r="R217"/>
  <c r="R252"/>
  <c r="R310"/>
  <c r="T327"/>
  <c r="T326"/>
  <c i="31" r="P99"/>
  <c r="R125"/>
  <c r="P150"/>
  <c r="BK166"/>
  <c r="J166"/>
  <c r="J69"/>
  <c r="T180"/>
  <c r="R224"/>
  <c i="32" r="BK98"/>
  <c r="J98"/>
  <c r="J65"/>
  <c r="T98"/>
  <c r="T97"/>
  <c r="T96"/>
  <c r="BK110"/>
  <c r="J110"/>
  <c r="J70"/>
  <c r="R113"/>
  <c r="R117"/>
  <c r="R120"/>
  <c r="P123"/>
  <c i="33" r="T99"/>
  <c r="T111"/>
  <c r="R114"/>
  <c r="P118"/>
  <c r="P121"/>
  <c r="BK128"/>
  <c r="J128"/>
  <c r="J74"/>
  <c r="P138"/>
  <c i="34" r="T98"/>
  <c r="P110"/>
  <c r="BK113"/>
  <c r="J113"/>
  <c r="J71"/>
  <c r="BK118"/>
  <c r="J118"/>
  <c r="J72"/>
  <c r="BK121"/>
  <c r="J121"/>
  <c r="J73"/>
  <c r="BK128"/>
  <c r="J128"/>
  <c r="J74"/>
  <c i="35" r="P96"/>
  <c r="P100"/>
  <c r="R150"/>
  <c r="BK189"/>
  <c r="J189"/>
  <c r="J68"/>
  <c r="P213"/>
  <c r="BK227"/>
  <c r="J227"/>
  <c r="J70"/>
  <c i="36" r="R97"/>
  <c r="P100"/>
  <c r="T128"/>
  <c r="T156"/>
  <c r="T174"/>
  <c r="T197"/>
  <c r="R206"/>
  <c i="37" r="BK97"/>
  <c r="J97"/>
  <c r="J65"/>
  <c r="BK100"/>
  <c r="J100"/>
  <c r="J66"/>
  <c r="BK127"/>
  <c r="J127"/>
  <c r="J67"/>
  <c r="P155"/>
  <c r="BK173"/>
  <c r="J173"/>
  <c r="J69"/>
  <c r="P193"/>
  <c r="BK202"/>
  <c r="J202"/>
  <c r="J72"/>
  <c i="38" r="BK98"/>
  <c r="J98"/>
  <c r="J66"/>
  <c r="T125"/>
  <c r="R153"/>
  <c r="BK171"/>
  <c r="J171"/>
  <c r="J69"/>
  <c r="BK177"/>
  <c r="J177"/>
  <c r="J70"/>
  <c r="P186"/>
  <c i="39" r="P109"/>
  <c r="T150"/>
  <c r="T160"/>
  <c r="R203"/>
  <c r="R235"/>
  <c r="R281"/>
  <c r="R292"/>
  <c r="P305"/>
  <c r="T312"/>
  <c r="R326"/>
  <c r="R339"/>
  <c r="BK350"/>
  <c r="J350"/>
  <c r="J77"/>
  <c r="BK358"/>
  <c r="J358"/>
  <c r="J78"/>
  <c r="R373"/>
  <c r="R425"/>
  <c r="P444"/>
  <c r="P468"/>
  <c i="40" r="P102"/>
  <c r="T109"/>
  <c r="T124"/>
  <c r="R137"/>
  <c r="T156"/>
  <c r="T169"/>
  <c r="BK185"/>
  <c r="J185"/>
  <c r="J73"/>
  <c r="R195"/>
  <c r="P238"/>
  <c i="41" r="BK105"/>
  <c r="J105"/>
  <c r="J65"/>
  <c r="P125"/>
  <c r="BK138"/>
  <c r="J138"/>
  <c r="J67"/>
  <c r="P145"/>
  <c r="P163"/>
  <c r="BK174"/>
  <c r="J174"/>
  <c r="J71"/>
  <c r="T184"/>
  <c r="T203"/>
  <c r="T222"/>
  <c r="P237"/>
  <c r="R257"/>
  <c i="42" r="R101"/>
  <c r="P108"/>
  <c r="BK121"/>
  <c r="J121"/>
  <c r="J67"/>
  <c r="P128"/>
  <c r="T146"/>
  <c r="T157"/>
  <c r="T171"/>
  <c r="R202"/>
  <c i="44" r="BK105"/>
  <c r="J105"/>
  <c r="J65"/>
  <c r="P125"/>
  <c r="BK138"/>
  <c r="J138"/>
  <c r="J67"/>
  <c r="T145"/>
  <c r="T163"/>
  <c r="T174"/>
  <c r="R184"/>
  <c r="P203"/>
  <c r="BK222"/>
  <c r="J222"/>
  <c r="J77"/>
  <c r="BK237"/>
  <c r="J237"/>
  <c r="J80"/>
  <c r="T257"/>
  <c i="45" r="P106"/>
  <c r="BK144"/>
  <c r="J144"/>
  <c r="J67"/>
  <c r="R166"/>
  <c r="P179"/>
  <c r="BK216"/>
  <c r="J216"/>
  <c r="J70"/>
  <c r="T223"/>
  <c r="T230"/>
  <c r="T238"/>
  <c r="P253"/>
  <c r="T295"/>
  <c r="P344"/>
  <c r="R360"/>
  <c r="BK385"/>
  <c r="J385"/>
  <c r="J82"/>
  <c i="46" r="P106"/>
  <c r="P113"/>
  <c r="BK126"/>
  <c r="J126"/>
  <c r="J68"/>
  <c r="T126"/>
  <c r="R133"/>
  <c r="R147"/>
  <c r="R163"/>
  <c r="R174"/>
  <c r="R197"/>
  <c i="47" r="P106"/>
  <c r="P113"/>
  <c r="P126"/>
  <c r="P133"/>
  <c r="P147"/>
  <c r="P166"/>
  <c r="T189"/>
  <c i="48" r="T107"/>
  <c r="T130"/>
  <c r="R140"/>
  <c r="T156"/>
  <c r="BK163"/>
  <c r="J163"/>
  <c r="J69"/>
  <c r="T177"/>
  <c r="BK184"/>
  <c r="J184"/>
  <c r="J71"/>
  <c r="P209"/>
  <c r="BK220"/>
  <c r="J220"/>
  <c r="J77"/>
  <c r="R251"/>
  <c r="BK297"/>
  <c r="J297"/>
  <c r="J79"/>
  <c r="BK309"/>
  <c r="J309"/>
  <c r="J81"/>
  <c r="T316"/>
  <c r="R335"/>
  <c i="49" r="P104"/>
  <c r="P111"/>
  <c r="BK124"/>
  <c r="J124"/>
  <c r="J67"/>
  <c r="BK131"/>
  <c r="J131"/>
  <c r="J68"/>
  <c r="P145"/>
  <c r="T164"/>
  <c r="T183"/>
  <c r="T190"/>
  <c r="R221"/>
  <c r="BK228"/>
  <c r="J228"/>
  <c r="J80"/>
  <c i="50" r="T100"/>
  <c r="P107"/>
  <c r="BK132"/>
  <c r="J132"/>
  <c r="J67"/>
  <c r="BK145"/>
  <c r="J145"/>
  <c r="J68"/>
  <c r="BK162"/>
  <c r="J162"/>
  <c r="J69"/>
  <c r="T162"/>
  <c r="T175"/>
  <c r="T183"/>
  <c r="T200"/>
  <c r="BK233"/>
  <c r="J233"/>
  <c r="J76"/>
  <c i="51" r="R109"/>
  <c r="R136"/>
  <c r="R152"/>
  <c r="R159"/>
  <c r="BK180"/>
  <c r="J180"/>
  <c r="J71"/>
  <c r="T180"/>
  <c r="BK197"/>
  <c r="J197"/>
  <c r="J73"/>
  <c r="BK204"/>
  <c r="J204"/>
  <c r="J74"/>
  <c r="R219"/>
  <c r="R232"/>
  <c r="T232"/>
  <c r="R239"/>
  <c r="P267"/>
  <c r="BK274"/>
  <c r="J274"/>
  <c r="J84"/>
  <c r="R294"/>
  <c i="52" r="P103"/>
  <c r="R110"/>
  <c r="P123"/>
  <c r="BK130"/>
  <c r="J130"/>
  <c r="J68"/>
  <c r="BK144"/>
  <c r="J144"/>
  <c r="J69"/>
  <c r="T155"/>
  <c r="T162"/>
  <c r="T175"/>
  <c r="R182"/>
  <c r="BK210"/>
  <c r="J210"/>
  <c r="J78"/>
  <c r="R217"/>
  <c i="53" r="BK99"/>
  <c r="J99"/>
  <c r="J65"/>
  <c r="BK117"/>
  <c r="J117"/>
  <c r="J67"/>
  <c r="BK129"/>
  <c r="J129"/>
  <c r="J68"/>
  <c r="BK137"/>
  <c r="J137"/>
  <c r="J69"/>
  <c r="P156"/>
  <c r="T183"/>
  <c i="54" r="T106"/>
  <c r="T133"/>
  <c r="R142"/>
  <c r="R152"/>
  <c r="P159"/>
  <c r="R173"/>
  <c r="R180"/>
  <c r="R201"/>
  <c r="R216"/>
  <c r="P227"/>
  <c r="R270"/>
  <c r="BK277"/>
  <c r="J277"/>
  <c r="J81"/>
  <c r="P297"/>
  <c i="55" r="R106"/>
  <c r="T122"/>
  <c r="T129"/>
  <c r="T136"/>
  <c r="T150"/>
  <c r="T165"/>
  <c r="T184"/>
  <c r="R212"/>
  <c r="P235"/>
  <c r="P242"/>
  <c i="56" r="BK102"/>
  <c r="J102"/>
  <c r="J65"/>
  <c r="BK109"/>
  <c r="J109"/>
  <c r="J66"/>
  <c r="BK116"/>
  <c r="J116"/>
  <c r="J67"/>
  <c r="T123"/>
  <c r="T137"/>
  <c r="P165"/>
  <c r="P156"/>
  <c r="R188"/>
  <c r="R195"/>
  <c i="59" r="R92"/>
  <c r="P100"/>
  <c r="P118"/>
  <c r="P122"/>
  <c r="R126"/>
  <c r="R129"/>
  <c i="60" r="P95"/>
  <c r="P94"/>
  <c r="P93"/>
  <c i="1" r="AU118"/>
  <c i="60" r="P114"/>
  <c i="61" r="R95"/>
  <c r="BK117"/>
  <c r="J117"/>
  <c r="J66"/>
  <c r="BK120"/>
  <c r="J120"/>
  <c r="J67"/>
  <c r="BK175"/>
  <c r="J175"/>
  <c r="J68"/>
  <c r="BK179"/>
  <c r="J179"/>
  <c r="J69"/>
  <c r="T183"/>
  <c r="R202"/>
  <c i="62" r="R96"/>
  <c r="P110"/>
  <c r="BK145"/>
  <c r="J145"/>
  <c r="J69"/>
  <c r="T145"/>
  <c r="P149"/>
  <c r="BK153"/>
  <c r="J153"/>
  <c r="J71"/>
  <c r="P172"/>
  <c i="63" r="BK96"/>
  <c r="J96"/>
  <c r="J65"/>
  <c r="BK103"/>
  <c r="J103"/>
  <c r="J66"/>
  <c r="P108"/>
  <c r="R123"/>
  <c r="R129"/>
  <c r="P134"/>
  <c i="64" r="R96"/>
  <c r="R100"/>
  <c r="BK105"/>
  <c r="J105"/>
  <c r="J70"/>
  <c r="R120"/>
  <c i="65" r="BK98"/>
  <c r="J98"/>
  <c r="J68"/>
  <c r="P104"/>
  <c r="P110"/>
  <c r="BK119"/>
  <c r="J119"/>
  <c r="J71"/>
  <c r="BK132"/>
  <c r="J132"/>
  <c r="J72"/>
  <c r="BK135"/>
  <c r="J135"/>
  <c r="J73"/>
  <c i="66" r="T97"/>
  <c r="T107"/>
  <c r="T113"/>
  <c r="T123"/>
  <c r="BK134"/>
  <c r="J134"/>
  <c r="J72"/>
  <c i="67" r="R95"/>
  <c r="T95"/>
  <c r="P110"/>
  <c r="R110"/>
  <c r="T110"/>
  <c r="BK117"/>
  <c r="J117"/>
  <c r="J70"/>
  <c r="P117"/>
  <c r="R117"/>
  <c r="T117"/>
  <c i="68" r="BK92"/>
  <c r="J92"/>
  <c r="J65"/>
  <c r="BK96"/>
  <c r="J96"/>
  <c r="J66"/>
  <c r="T96"/>
  <c r="P103"/>
  <c r="T103"/>
  <c r="P109"/>
  <c i="2" r="BK96"/>
  <c r="J96"/>
  <c r="J69"/>
  <c r="P133"/>
  <c i="3" r="BK104"/>
  <c r="J104"/>
  <c r="J70"/>
  <c r="P143"/>
  <c r="R236"/>
  <c r="R269"/>
  <c i="4" r="T89"/>
  <c r="T88"/>
  <c r="T87"/>
  <c i="5" r="BK131"/>
  <c r="J131"/>
  <c r="J70"/>
  <c r="BK190"/>
  <c r="J190"/>
  <c r="J71"/>
  <c r="R227"/>
  <c r="BK352"/>
  <c r="J352"/>
  <c r="J73"/>
  <c r="BK394"/>
  <c r="J394"/>
  <c r="J74"/>
  <c r="P545"/>
  <c r="P700"/>
  <c r="P781"/>
  <c r="R843"/>
  <c r="P1118"/>
  <c r="P1151"/>
  <c r="P1165"/>
  <c r="P1254"/>
  <c r="BK1351"/>
  <c r="J1351"/>
  <c r="J85"/>
  <c r="BK1505"/>
  <c r="J1505"/>
  <c r="J86"/>
  <c r="R1513"/>
  <c r="P1712"/>
  <c r="R1896"/>
  <c r="T1967"/>
  <c r="P2020"/>
  <c r="BK2037"/>
  <c r="J2037"/>
  <c r="J92"/>
  <c r="BK2072"/>
  <c r="J2072"/>
  <c r="J93"/>
  <c r="BK2082"/>
  <c r="J2082"/>
  <c r="J94"/>
  <c r="BK2101"/>
  <c r="J2101"/>
  <c r="J95"/>
  <c r="BK2118"/>
  <c r="J2118"/>
  <c r="J96"/>
  <c r="R2137"/>
  <c r="P2201"/>
  <c r="BK2207"/>
  <c r="J2207"/>
  <c r="J99"/>
  <c r="T2245"/>
  <c r="R2258"/>
  <c r="T2340"/>
  <c r="BK2381"/>
  <c r="J2381"/>
  <c r="J103"/>
  <c i="6" r="P108"/>
  <c r="T115"/>
  <c r="T131"/>
  <c r="R144"/>
  <c r="P157"/>
  <c r="R168"/>
  <c r="P175"/>
  <c r="T291"/>
  <c r="T452"/>
  <c r="R524"/>
  <c r="BK533"/>
  <c r="J533"/>
  <c r="J80"/>
  <c r="R540"/>
  <c r="T548"/>
  <c r="P555"/>
  <c i="7" r="T106"/>
  <c r="T113"/>
  <c r="R126"/>
  <c r="T140"/>
  <c r="R157"/>
  <c r="BK227"/>
  <c r="J227"/>
  <c r="J76"/>
  <c r="BK234"/>
  <c r="J234"/>
  <c r="J77"/>
  <c r="BK244"/>
  <c r="J244"/>
  <c r="J78"/>
  <c r="T255"/>
  <c r="T262"/>
  <c i="8" r="BK93"/>
  <c r="J93"/>
  <c r="J68"/>
  <c i="9" r="T101"/>
  <c r="R126"/>
  <c r="T135"/>
  <c r="T164"/>
  <c r="T175"/>
  <c r="P186"/>
  <c r="P208"/>
  <c i="10" r="BK100"/>
  <c r="J100"/>
  <c r="J68"/>
  <c r="R119"/>
  <c r="BK184"/>
  <c r="J184"/>
  <c r="J70"/>
  <c r="BK233"/>
  <c r="J233"/>
  <c r="J71"/>
  <c r="BK238"/>
  <c r="J238"/>
  <c r="J72"/>
  <c r="BK242"/>
  <c r="J242"/>
  <c r="J73"/>
  <c r="R246"/>
  <c r="R254"/>
  <c i="11" r="BK96"/>
  <c r="J96"/>
  <c r="J68"/>
  <c r="BK116"/>
  <c r="J116"/>
  <c r="J69"/>
  <c r="R122"/>
  <c r="P144"/>
  <c i="12" r="P97"/>
  <c r="BK102"/>
  <c r="J102"/>
  <c r="J69"/>
  <c r="T112"/>
  <c r="R120"/>
  <c i="13" r="P98"/>
  <c r="BK116"/>
  <c r="J116"/>
  <c r="J69"/>
  <c r="BK124"/>
  <c r="J124"/>
  <c r="J70"/>
  <c r="P131"/>
  <c r="BK146"/>
  <c r="J146"/>
  <c r="J72"/>
  <c r="BK150"/>
  <c r="J150"/>
  <c r="J73"/>
  <c i="14" r="BK97"/>
  <c r="J97"/>
  <c r="J68"/>
  <c r="R97"/>
  <c r="BK114"/>
  <c r="J114"/>
  <c r="J70"/>
  <c r="R114"/>
  <c r="R127"/>
  <c i="15" r="T94"/>
  <c r="T93"/>
  <c r="T110"/>
  <c i="16" r="R104"/>
  <c r="P127"/>
  <c r="BK134"/>
  <c r="J134"/>
  <c r="J71"/>
  <c r="T134"/>
  <c r="R143"/>
  <c r="P149"/>
  <c r="T149"/>
  <c r="P162"/>
  <c r="BK177"/>
  <c r="J177"/>
  <c r="J75"/>
  <c r="P177"/>
  <c r="R184"/>
  <c i="17" r="BK93"/>
  <c r="J93"/>
  <c r="J68"/>
  <c r="P93"/>
  <c r="P92"/>
  <c i="1" r="AU74"/>
  <c i="18" r="BK96"/>
  <c r="J96"/>
  <c r="J68"/>
  <c r="R96"/>
  <c r="P105"/>
  <c r="T105"/>
  <c r="R111"/>
  <c r="BK118"/>
  <c r="J118"/>
  <c r="J71"/>
  <c r="T118"/>
  <c i="19" r="P99"/>
  <c r="BK102"/>
  <c r="J102"/>
  <c r="J70"/>
  <c r="T102"/>
  <c r="R105"/>
  <c r="P113"/>
  <c r="BK120"/>
  <c r="J120"/>
  <c r="J73"/>
  <c r="R120"/>
  <c i="20" r="BK109"/>
  <c r="J109"/>
  <c r="J73"/>
  <c r="R109"/>
  <c r="P113"/>
  <c r="R113"/>
  <c r="R116"/>
  <c i="21" r="BK97"/>
  <c r="J97"/>
  <c r="J66"/>
  <c r="BK126"/>
  <c r="J126"/>
  <c r="J67"/>
  <c r="R126"/>
  <c r="BK162"/>
  <c r="J162"/>
  <c r="J68"/>
  <c r="T162"/>
  <c r="R176"/>
  <c r="R175"/>
  <c i="22" r="BK99"/>
  <c r="J99"/>
  <c r="J66"/>
  <c r="T99"/>
  <c r="P139"/>
  <c r="T139"/>
  <c r="T160"/>
  <c r="P204"/>
  <c r="BK217"/>
  <c r="J217"/>
  <c r="J72"/>
  <c r="T217"/>
  <c r="T216"/>
  <c i="23" r="BK97"/>
  <c r="J97"/>
  <c r="J66"/>
  <c r="R97"/>
  <c r="R94"/>
  <c r="BK136"/>
  <c r="J136"/>
  <c r="J68"/>
  <c r="BK153"/>
  <c r="J153"/>
  <c r="J71"/>
  <c r="P153"/>
  <c r="P152"/>
  <c i="24" r="P95"/>
  <c r="BK142"/>
  <c r="J142"/>
  <c r="J68"/>
  <c r="T142"/>
  <c i="25" r="BK104"/>
  <c r="J104"/>
  <c r="J69"/>
  <c r="T104"/>
  <c r="T116"/>
  <c r="R119"/>
  <c r="T119"/>
  <c r="BK133"/>
  <c r="J133"/>
  <c r="J77"/>
  <c r="P133"/>
  <c i="26" r="P104"/>
  <c r="R116"/>
  <c r="P119"/>
  <c r="BK123"/>
  <c r="J123"/>
  <c r="J76"/>
  <c r="T123"/>
  <c r="R126"/>
  <c r="P129"/>
  <c i="27" r="BK107"/>
  <c r="J107"/>
  <c r="J70"/>
  <c r="R107"/>
  <c r="R119"/>
  <c r="R122"/>
  <c r="BK125"/>
  <c r="J125"/>
  <c r="J77"/>
  <c r="BK128"/>
  <c r="J128"/>
  <c r="J78"/>
  <c r="BK132"/>
  <c r="J132"/>
  <c r="J79"/>
  <c r="R132"/>
  <c i="28" r="P101"/>
  <c r="P110"/>
  <c r="T110"/>
  <c r="T113"/>
  <c r="R117"/>
  <c r="P120"/>
  <c r="BK123"/>
  <c r="J123"/>
  <c r="J74"/>
  <c r="T123"/>
  <c r="P128"/>
  <c i="29" r="BK102"/>
  <c r="J102"/>
  <c r="J66"/>
  <c r="T102"/>
  <c r="R109"/>
  <c r="P114"/>
  <c r="BK119"/>
  <c r="J119"/>
  <c r="J71"/>
  <c r="R119"/>
  <c r="BK125"/>
  <c r="J125"/>
  <c r="J73"/>
  <c r="R125"/>
  <c r="R143"/>
  <c r="T158"/>
  <c r="P166"/>
  <c i="30" r="P103"/>
  <c r="P100"/>
  <c r="P99"/>
  <c i="1" r="AU88"/>
  <c i="30" r="P217"/>
  <c r="P252"/>
  <c r="P310"/>
  <c r="R327"/>
  <c r="R326"/>
  <c i="31" r="BK99"/>
  <c r="J99"/>
  <c r="J66"/>
  <c r="BK125"/>
  <c r="J125"/>
  <c r="J67"/>
  <c r="R150"/>
  <c r="P166"/>
  <c r="R180"/>
  <c r="BK224"/>
  <c r="J224"/>
  <c r="J72"/>
  <c i="32" r="R110"/>
  <c r="BK113"/>
  <c r="J113"/>
  <c r="J71"/>
  <c r="BK117"/>
  <c r="J117"/>
  <c r="J72"/>
  <c r="BK120"/>
  <c r="J120"/>
  <c r="J73"/>
  <c r="R123"/>
  <c i="33" r="R99"/>
  <c r="BK114"/>
  <c r="J114"/>
  <c r="J71"/>
  <c r="T114"/>
  <c r="T118"/>
  <c r="T121"/>
  <c r="T128"/>
  <c r="T138"/>
  <c i="34" r="R98"/>
  <c r="R97"/>
  <c r="R96"/>
  <c r="BK110"/>
  <c r="J110"/>
  <c r="J70"/>
  <c r="P113"/>
  <c r="P118"/>
  <c r="P121"/>
  <c r="P128"/>
  <c i="35" r="R96"/>
  <c r="BK100"/>
  <c r="T150"/>
  <c r="R189"/>
  <c r="BK213"/>
  <c r="J213"/>
  <c r="J69"/>
  <c r="R227"/>
  <c i="36" r="BK97"/>
  <c r="J97"/>
  <c r="J65"/>
  <c r="BK100"/>
  <c r="J100"/>
  <c r="J66"/>
  <c r="R128"/>
  <c r="R156"/>
  <c r="BK174"/>
  <c r="J174"/>
  <c r="J69"/>
  <c r="P197"/>
  <c r="BK206"/>
  <c r="J206"/>
  <c r="J72"/>
  <c i="37" r="T97"/>
  <c r="P100"/>
  <c r="T127"/>
  <c r="R155"/>
  <c r="P173"/>
  <c r="R193"/>
  <c r="P202"/>
  <c i="38" r="R98"/>
  <c r="R125"/>
  <c r="BK153"/>
  <c r="J153"/>
  <c r="J68"/>
  <c r="P171"/>
  <c r="P177"/>
  <c r="BK186"/>
  <c r="J186"/>
  <c r="J71"/>
  <c i="39" r="R109"/>
  <c r="BK150"/>
  <c r="J150"/>
  <c r="J66"/>
  <c r="BK160"/>
  <c r="J160"/>
  <c r="J67"/>
  <c r="P203"/>
  <c r="P235"/>
  <c r="P281"/>
  <c r="P292"/>
  <c r="BK305"/>
  <c r="J305"/>
  <c r="J72"/>
  <c r="BK312"/>
  <c r="J312"/>
  <c r="J73"/>
  <c r="T326"/>
  <c r="T339"/>
  <c r="T350"/>
  <c r="T358"/>
  <c r="P373"/>
  <c r="P425"/>
  <c r="R444"/>
  <c r="R468"/>
  <c i="40" r="BK102"/>
  <c r="J102"/>
  <c r="J65"/>
  <c r="R109"/>
  <c r="R124"/>
  <c r="BK137"/>
  <c r="J137"/>
  <c r="J68"/>
  <c r="BK156"/>
  <c r="J156"/>
  <c r="J69"/>
  <c r="BK169"/>
  <c r="J169"/>
  <c r="J71"/>
  <c r="P185"/>
  <c r="P195"/>
  <c r="T238"/>
  <c i="41" r="P105"/>
  <c r="BK125"/>
  <c r="J125"/>
  <c r="J66"/>
  <c r="P138"/>
  <c r="BK145"/>
  <c r="J145"/>
  <c r="J68"/>
  <c r="BK163"/>
  <c r="J163"/>
  <c r="J69"/>
  <c r="R174"/>
  <c r="P184"/>
  <c r="BK203"/>
  <c r="J203"/>
  <c r="J76"/>
  <c r="BK222"/>
  <c r="J222"/>
  <c r="J77"/>
  <c r="T237"/>
  <c r="P257"/>
  <c i="42" r="P101"/>
  <c r="BK108"/>
  <c r="J108"/>
  <c r="J66"/>
  <c r="P121"/>
  <c r="R128"/>
  <c r="P146"/>
  <c r="BK157"/>
  <c r="J157"/>
  <c r="J71"/>
  <c r="P171"/>
  <c r="BK202"/>
  <c r="J202"/>
  <c r="J77"/>
  <c i="44" r="R105"/>
  <c r="BK125"/>
  <c r="J125"/>
  <c r="J66"/>
  <c r="P138"/>
  <c r="R145"/>
  <c r="P163"/>
  <c r="BK174"/>
  <c r="J174"/>
  <c r="J71"/>
  <c r="P184"/>
  <c r="BK203"/>
  <c r="J203"/>
  <c r="J76"/>
  <c r="R222"/>
  <c r="R237"/>
  <c r="P257"/>
  <c i="45" r="T106"/>
  <c r="R144"/>
  <c r="P166"/>
  <c r="BK179"/>
  <c r="J179"/>
  <c r="J69"/>
  <c r="R216"/>
  <c r="P223"/>
  <c r="BK230"/>
  <c r="J230"/>
  <c r="J72"/>
  <c r="BK238"/>
  <c r="J238"/>
  <c r="J73"/>
  <c r="T253"/>
  <c r="P295"/>
  <c r="R344"/>
  <c r="T360"/>
  <c r="P385"/>
  <c i="46" r="BK106"/>
  <c r="J106"/>
  <c r="J66"/>
  <c r="T106"/>
  <c r="P133"/>
  <c r="BK147"/>
  <c r="J147"/>
  <c r="J70"/>
  <c r="BK163"/>
  <c r="J163"/>
  <c r="J73"/>
  <c r="BK174"/>
  <c r="J174"/>
  <c r="J74"/>
  <c r="BK197"/>
  <c r="J197"/>
  <c r="J78"/>
  <c i="47" r="R106"/>
  <c r="T113"/>
  <c r="BK133"/>
  <c r="J133"/>
  <c r="J69"/>
  <c r="BK147"/>
  <c r="J147"/>
  <c r="J70"/>
  <c r="T147"/>
  <c r="BK166"/>
  <c r="J166"/>
  <c r="J74"/>
  <c r="BK189"/>
  <c r="J189"/>
  <c r="J78"/>
  <c i="48" r="R107"/>
  <c r="R130"/>
  <c r="T140"/>
  <c r="R156"/>
  <c r="T163"/>
  <c r="P177"/>
  <c r="P184"/>
  <c r="BK209"/>
  <c r="J209"/>
  <c r="J75"/>
  <c r="R220"/>
  <c r="T251"/>
  <c r="T297"/>
  <c r="T309"/>
  <c r="R316"/>
  <c r="BK335"/>
  <c r="J335"/>
  <c r="J83"/>
  <c i="49" r="R104"/>
  <c r="T111"/>
  <c r="T124"/>
  <c r="T131"/>
  <c r="R145"/>
  <c r="BK164"/>
  <c r="J164"/>
  <c r="J73"/>
  <c r="P183"/>
  <c r="R190"/>
  <c r="BK221"/>
  <c r="J221"/>
  <c r="J79"/>
  <c r="R228"/>
  <c i="50" r="P100"/>
  <c r="T107"/>
  <c r="P132"/>
  <c r="P145"/>
  <c r="P162"/>
  <c r="P175"/>
  <c r="P183"/>
  <c r="P200"/>
  <c r="BK226"/>
  <c r="J226"/>
  <c r="J75"/>
  <c r="R226"/>
  <c r="R233"/>
  <c i="51" r="BK109"/>
  <c r="J109"/>
  <c r="J65"/>
  <c r="T136"/>
  <c r="T152"/>
  <c r="T159"/>
  <c r="R173"/>
  <c r="T197"/>
  <c r="T204"/>
  <c r="P219"/>
  <c r="P232"/>
  <c r="T239"/>
  <c r="T267"/>
  <c r="R274"/>
  <c r="BK294"/>
  <c r="J294"/>
  <c r="J85"/>
  <c i="52" r="BK103"/>
  <c r="J103"/>
  <c r="J65"/>
  <c r="BK110"/>
  <c r="J110"/>
  <c r="J66"/>
  <c r="R123"/>
  <c r="T130"/>
  <c r="R144"/>
  <c r="BK155"/>
  <c r="J155"/>
  <c r="J71"/>
  <c r="R162"/>
  <c r="R175"/>
  <c r="P182"/>
  <c r="R210"/>
  <c r="BK217"/>
  <c r="J217"/>
  <c r="J79"/>
  <c i="53" r="T99"/>
  <c r="T117"/>
  <c r="T129"/>
  <c r="P137"/>
  <c r="R156"/>
  <c r="BK183"/>
  <c r="J183"/>
  <c r="J75"/>
  <c i="54" r="BK106"/>
  <c r="J106"/>
  <c r="J65"/>
  <c r="BK133"/>
  <c r="J133"/>
  <c r="J66"/>
  <c r="BK142"/>
  <c r="J142"/>
  <c r="J67"/>
  <c r="BK152"/>
  <c r="J152"/>
  <c r="J68"/>
  <c r="BK159"/>
  <c r="J159"/>
  <c r="J69"/>
  <c r="BK173"/>
  <c r="J173"/>
  <c r="J70"/>
  <c r="BK180"/>
  <c r="J180"/>
  <c r="J71"/>
  <c r="P201"/>
  <c r="BK216"/>
  <c r="J216"/>
  <c r="J77"/>
  <c r="T227"/>
  <c r="BK270"/>
  <c r="J270"/>
  <c r="J80"/>
  <c r="R277"/>
  <c r="T297"/>
  <c i="55" r="P106"/>
  <c r="BK122"/>
  <c r="J122"/>
  <c r="J66"/>
  <c r="P129"/>
  <c r="P136"/>
  <c r="BK150"/>
  <c r="J150"/>
  <c r="J69"/>
  <c r="BK165"/>
  <c r="J165"/>
  <c r="J72"/>
  <c r="P184"/>
  <c r="BK212"/>
  <c r="J212"/>
  <c r="J80"/>
  <c r="R235"/>
  <c r="T242"/>
  <c i="56" r="T102"/>
  <c r="T101"/>
  <c r="T109"/>
  <c r="P116"/>
  <c r="P123"/>
  <c r="BK137"/>
  <c r="J137"/>
  <c r="J69"/>
  <c r="BK165"/>
  <c r="J165"/>
  <c r="J76"/>
  <c r="BK188"/>
  <c r="J188"/>
  <c r="J77"/>
  <c r="T195"/>
  <c i="59" r="T92"/>
  <c r="T100"/>
  <c r="T118"/>
  <c r="T122"/>
  <c r="T126"/>
  <c r="T129"/>
  <c i="60" r="T95"/>
  <c r="T94"/>
  <c r="T93"/>
  <c r="BK114"/>
  <c r="J114"/>
  <c r="J67"/>
  <c i="61" r="T95"/>
  <c r="T117"/>
  <c r="T120"/>
  <c r="T175"/>
  <c r="R179"/>
  <c r="P183"/>
  <c r="T202"/>
  <c i="62" r="T96"/>
  <c r="T110"/>
  <c r="BK149"/>
  <c r="J149"/>
  <c r="J70"/>
  <c r="R149"/>
  <c r="P153"/>
  <c r="BK172"/>
  <c r="J172"/>
  <c r="J72"/>
  <c i="63" r="P96"/>
  <c r="P103"/>
  <c r="BK108"/>
  <c r="J108"/>
  <c r="J67"/>
  <c r="P123"/>
  <c r="BK129"/>
  <c r="J129"/>
  <c r="J71"/>
  <c r="T134"/>
  <c i="64" r="T96"/>
  <c r="T100"/>
  <c r="R105"/>
  <c r="BK120"/>
  <c r="J120"/>
  <c r="J71"/>
  <c i="65" r="T98"/>
  <c r="T104"/>
  <c r="T110"/>
  <c r="T119"/>
  <c r="T132"/>
  <c r="R135"/>
  <c i="66" r="BK97"/>
  <c r="BK107"/>
  <c r="J107"/>
  <c r="J69"/>
  <c r="BK113"/>
  <c r="J113"/>
  <c r="J70"/>
  <c r="R123"/>
  <c r="R134"/>
  <c i="67" r="P95"/>
  <c r="P94"/>
  <c i="1" r="AU126"/>
  <c i="68" r="R92"/>
  <c r="T92"/>
  <c r="P96"/>
  <c r="BK103"/>
  <c r="J103"/>
  <c r="J67"/>
  <c r="BK109"/>
  <c r="J109"/>
  <c r="J68"/>
  <c r="R109"/>
  <c i="2" r="T96"/>
  <c r="T95"/>
  <c r="T94"/>
  <c r="T133"/>
  <c i="3" r="P104"/>
  <c r="T143"/>
  <c r="P236"/>
  <c r="T269"/>
  <c i="4" r="R89"/>
  <c r="R88"/>
  <c r="R87"/>
  <c i="5" r="T131"/>
  <c r="T190"/>
  <c r="BK227"/>
  <c r="J227"/>
  <c r="J72"/>
  <c r="R352"/>
  <c r="T394"/>
  <c r="BK545"/>
  <c r="J545"/>
  <c r="J75"/>
  <c r="R700"/>
  <c r="R781"/>
  <c r="P843"/>
  <c r="T1118"/>
  <c r="T1151"/>
  <c r="T1165"/>
  <c r="T1254"/>
  <c r="R1351"/>
  <c r="R1505"/>
  <c r="T1505"/>
  <c r="BK1513"/>
  <c r="J1513"/>
  <c r="J87"/>
  <c r="BK1712"/>
  <c r="J1712"/>
  <c r="J88"/>
  <c r="BK1896"/>
  <c r="J1896"/>
  <c r="J89"/>
  <c r="R1967"/>
  <c r="T2020"/>
  <c r="T2037"/>
  <c r="T2072"/>
  <c r="P2082"/>
  <c r="R2101"/>
  <c r="T2118"/>
  <c r="T2137"/>
  <c r="T2201"/>
  <c r="P2207"/>
  <c r="BK2245"/>
  <c r="J2245"/>
  <c r="J100"/>
  <c r="P2258"/>
  <c r="P2340"/>
  <c r="R2381"/>
  <c i="6" r="T108"/>
  <c r="R115"/>
  <c r="R131"/>
  <c r="T144"/>
  <c r="T157"/>
  <c r="BK168"/>
  <c r="J168"/>
  <c r="J74"/>
  <c r="T175"/>
  <c r="P291"/>
  <c r="P452"/>
  <c r="P524"/>
  <c r="T533"/>
  <c r="P540"/>
  <c r="P548"/>
  <c r="BK555"/>
  <c r="J555"/>
  <c r="J83"/>
  <c i="7" r="P106"/>
  <c r="R113"/>
  <c r="P126"/>
  <c r="R140"/>
  <c r="T157"/>
  <c r="P222"/>
  <c r="P227"/>
  <c r="P234"/>
  <c r="R244"/>
  <c r="P255"/>
  <c r="R262"/>
  <c i="8" r="R93"/>
  <c r="R92"/>
  <c i="9" r="R101"/>
  <c r="P126"/>
  <c r="P135"/>
  <c r="BK164"/>
  <c r="J164"/>
  <c r="J72"/>
  <c r="R175"/>
  <c r="BK186"/>
  <c r="J186"/>
  <c r="J74"/>
  <c r="R208"/>
  <c i="10" r="P100"/>
  <c r="BK119"/>
  <c r="J119"/>
  <c r="J69"/>
  <c r="T184"/>
  <c r="T233"/>
  <c r="T238"/>
  <c r="R242"/>
  <c r="P246"/>
  <c r="P254"/>
  <c i="11" r="R96"/>
  <c r="R95"/>
  <c r="T116"/>
  <c r="T122"/>
  <c r="T144"/>
  <c i="12" r="BK97"/>
  <c r="J97"/>
  <c r="J68"/>
  <c r="P102"/>
  <c r="R112"/>
  <c r="P120"/>
  <c i="13" r="BK98"/>
  <c r="J98"/>
  <c r="J68"/>
  <c r="R116"/>
  <c r="T124"/>
  <c r="R131"/>
  <c r="P146"/>
  <c r="T150"/>
  <c i="14" r="BK109"/>
  <c r="J109"/>
  <c r="J69"/>
  <c i="19" r="BK99"/>
  <c r="J99"/>
  <c r="J69"/>
  <c r="T99"/>
  <c r="T98"/>
  <c r="T97"/>
  <c r="R102"/>
  <c r="P105"/>
  <c r="BK113"/>
  <c r="J113"/>
  <c r="J72"/>
  <c r="R113"/>
  <c r="P120"/>
  <c i="20" r="P109"/>
  <c r="P100"/>
  <c r="P99"/>
  <c i="1" r="AU77"/>
  <c i="20" r="T109"/>
  <c r="T100"/>
  <c r="T99"/>
  <c r="BK116"/>
  <c r="J116"/>
  <c r="J75"/>
  <c r="P116"/>
  <c i="21" r="R97"/>
  <c r="R94"/>
  <c r="R93"/>
  <c r="T97"/>
  <c r="T126"/>
  <c r="R162"/>
  <c r="BK176"/>
  <c r="J176"/>
  <c r="J71"/>
  <c r="P176"/>
  <c r="P175"/>
  <c i="22" r="R99"/>
  <c r="BK139"/>
  <c r="J139"/>
  <c r="J67"/>
  <c r="BK160"/>
  <c r="J160"/>
  <c r="J68"/>
  <c r="R160"/>
  <c r="BK204"/>
  <c r="J204"/>
  <c r="J69"/>
  <c r="T204"/>
  <c r="R217"/>
  <c r="R216"/>
  <c i="23" r="P97"/>
  <c r="P94"/>
  <c r="P93"/>
  <c i="1" r="AU80"/>
  <c i="23" r="P136"/>
  <c r="T136"/>
  <c r="R153"/>
  <c r="R152"/>
  <c i="24" r="BK95"/>
  <c r="J95"/>
  <c r="J66"/>
  <c r="T95"/>
  <c r="T92"/>
  <c r="T91"/>
  <c r="P142"/>
  <c i="25" r="R104"/>
  <c r="P116"/>
  <c r="BK119"/>
  <c r="J119"/>
  <c r="J75"/>
  <c r="BK123"/>
  <c r="J123"/>
  <c r="J76"/>
  <c r="R123"/>
  <c r="T133"/>
  <c i="26" r="R104"/>
  <c r="P116"/>
  <c r="BK119"/>
  <c r="J119"/>
  <c r="J75"/>
  <c r="T119"/>
  <c r="R123"/>
  <c r="P126"/>
  <c r="T126"/>
  <c r="R129"/>
  <c i="27" r="P107"/>
  <c r="P119"/>
  <c r="BK122"/>
  <c r="J122"/>
  <c r="J76"/>
  <c r="T122"/>
  <c r="R125"/>
  <c r="P128"/>
  <c r="T128"/>
  <c r="T132"/>
  <c i="28" r="R101"/>
  <c r="BK110"/>
  <c r="J110"/>
  <c r="J70"/>
  <c r="BK113"/>
  <c r="J113"/>
  <c r="J71"/>
  <c r="R113"/>
  <c r="P117"/>
  <c r="BK120"/>
  <c r="J120"/>
  <c r="J73"/>
  <c r="T120"/>
  <c r="R123"/>
  <c r="R128"/>
  <c i="29" r="R102"/>
  <c r="P109"/>
  <c r="R114"/>
  <c r="P119"/>
  <c r="BK122"/>
  <c r="J122"/>
  <c r="J72"/>
  <c r="R122"/>
  <c r="T122"/>
  <c r="T125"/>
  <c r="T143"/>
  <c r="BK158"/>
  <c r="J158"/>
  <c r="J76"/>
  <c r="R158"/>
  <c r="R166"/>
  <c i="30" r="T103"/>
  <c r="T100"/>
  <c r="T99"/>
  <c r="BK217"/>
  <c r="J217"/>
  <c r="J70"/>
  <c r="T252"/>
  <c r="T310"/>
  <c r="BK327"/>
  <c r="J327"/>
  <c r="J77"/>
  <c i="31" r="R99"/>
  <c r="R96"/>
  <c r="R95"/>
  <c r="T125"/>
  <c r="T150"/>
  <c r="T166"/>
  <c r="P180"/>
  <c r="P224"/>
  <c i="32" r="P98"/>
  <c r="P110"/>
  <c r="P113"/>
  <c r="P117"/>
  <c r="P120"/>
  <c r="BK123"/>
  <c r="J123"/>
  <c r="J74"/>
  <c i="33" r="P99"/>
  <c r="BK111"/>
  <c r="J111"/>
  <c r="J70"/>
  <c r="R111"/>
  <c r="P114"/>
  <c r="BK118"/>
  <c r="J118"/>
  <c r="J72"/>
  <c r="R121"/>
  <c r="R128"/>
  <c r="R138"/>
  <c i="34" r="P98"/>
  <c r="P97"/>
  <c r="P96"/>
  <c i="1" r="AU92"/>
  <c i="34" r="T110"/>
  <c r="T113"/>
  <c r="T118"/>
  <c r="T121"/>
  <c r="T128"/>
  <c i="35" r="T96"/>
  <c r="T95"/>
  <c r="T94"/>
  <c r="R100"/>
  <c r="R95"/>
  <c r="R94"/>
  <c r="BK150"/>
  <c r="J150"/>
  <c r="J67"/>
  <c r="P189"/>
  <c r="R213"/>
  <c r="P227"/>
  <c i="36" r="T97"/>
  <c r="T100"/>
  <c r="BK128"/>
  <c r="J128"/>
  <c r="J67"/>
  <c r="P156"/>
  <c r="P174"/>
  <c r="R197"/>
  <c r="T206"/>
  <c i="37" r="R97"/>
  <c r="T100"/>
  <c r="P127"/>
  <c r="T155"/>
  <c r="R173"/>
  <c r="T193"/>
  <c r="T202"/>
  <c i="38" r="T98"/>
  <c r="P125"/>
  <c r="T153"/>
  <c r="T171"/>
  <c r="R177"/>
  <c r="T186"/>
  <c i="39" r="BK109"/>
  <c r="J109"/>
  <c r="J65"/>
  <c r="R150"/>
  <c r="P160"/>
  <c r="T203"/>
  <c r="T235"/>
  <c r="T281"/>
  <c r="T292"/>
  <c r="T305"/>
  <c r="P312"/>
  <c r="BK326"/>
  <c r="J326"/>
  <c r="J74"/>
  <c r="BK339"/>
  <c r="J339"/>
  <c r="J75"/>
  <c r="P350"/>
  <c r="R358"/>
  <c r="BK373"/>
  <c r="J373"/>
  <c r="J79"/>
  <c r="BK425"/>
  <c r="J425"/>
  <c r="J80"/>
  <c r="BK444"/>
  <c r="J444"/>
  <c r="J84"/>
  <c r="T468"/>
  <c i="40" r="T102"/>
  <c r="P109"/>
  <c r="P124"/>
  <c r="T137"/>
  <c r="R156"/>
  <c r="R169"/>
  <c r="R185"/>
  <c r="BK195"/>
  <c r="J195"/>
  <c r="J74"/>
  <c r="R238"/>
  <c i="41" r="R105"/>
  <c r="R125"/>
  <c r="T138"/>
  <c r="R145"/>
  <c r="R163"/>
  <c r="P174"/>
  <c r="BK184"/>
  <c r="J184"/>
  <c r="J72"/>
  <c r="R203"/>
  <c r="P222"/>
  <c r="R237"/>
  <c r="T257"/>
  <c i="42" r="BK101"/>
  <c r="J101"/>
  <c r="J65"/>
  <c r="R108"/>
  <c r="R121"/>
  <c r="BK128"/>
  <c r="J128"/>
  <c r="J68"/>
  <c r="BK146"/>
  <c r="J146"/>
  <c r="J69"/>
  <c r="R157"/>
  <c r="R171"/>
  <c r="P202"/>
  <c i="44" r="T105"/>
  <c r="R125"/>
  <c r="R138"/>
  <c r="BK145"/>
  <c r="J145"/>
  <c r="J68"/>
  <c r="BK163"/>
  <c r="J163"/>
  <c r="J69"/>
  <c r="P174"/>
  <c r="BK184"/>
  <c r="J184"/>
  <c r="J72"/>
  <c r="T203"/>
  <c r="T222"/>
  <c r="T237"/>
  <c r="BK257"/>
  <c r="J257"/>
  <c r="J81"/>
  <c i="45" r="R106"/>
  <c r="P144"/>
  <c r="BK166"/>
  <c r="J166"/>
  <c r="J68"/>
  <c r="T179"/>
  <c r="T216"/>
  <c r="R223"/>
  <c r="P230"/>
  <c r="P238"/>
  <c r="R253"/>
  <c r="BK295"/>
  <c r="J295"/>
  <c r="J77"/>
  <c r="BK344"/>
  <c r="J344"/>
  <c r="J78"/>
  <c r="BK360"/>
  <c r="J360"/>
  <c r="J81"/>
  <c r="T385"/>
  <c i="46" r="R106"/>
  <c r="R113"/>
  <c r="P126"/>
  <c r="BK133"/>
  <c r="J133"/>
  <c r="J69"/>
  <c r="P147"/>
  <c r="P163"/>
  <c r="P174"/>
  <c r="T197"/>
  <c i="47" r="BK106"/>
  <c r="J106"/>
  <c r="J66"/>
  <c r="T106"/>
  <c r="R113"/>
  <c r="R126"/>
  <c r="T133"/>
  <c r="R147"/>
  <c r="R166"/>
  <c r="R189"/>
  <c i="48" r="P107"/>
  <c r="P130"/>
  <c r="BK140"/>
  <c r="J140"/>
  <c r="J67"/>
  <c r="P156"/>
  <c r="P163"/>
  <c r="BK177"/>
  <c r="J177"/>
  <c r="J70"/>
  <c r="R184"/>
  <c r="T209"/>
  <c r="T220"/>
  <c r="BK251"/>
  <c r="J251"/>
  <c r="J78"/>
  <c r="P297"/>
  <c r="P309"/>
  <c r="BK316"/>
  <c r="J316"/>
  <c r="J82"/>
  <c r="T335"/>
  <c i="49" r="BK104"/>
  <c r="J104"/>
  <c r="J65"/>
  <c r="T104"/>
  <c r="P124"/>
  <c r="R124"/>
  <c r="P131"/>
  <c r="BK145"/>
  <c r="J145"/>
  <c r="J69"/>
  <c r="R164"/>
  <c r="R183"/>
  <c r="P190"/>
  <c r="P221"/>
  <c r="T228"/>
  <c i="50" r="BK100"/>
  <c r="J100"/>
  <c r="J65"/>
  <c r="R100"/>
  <c r="T132"/>
  <c r="R145"/>
  <c r="R162"/>
  <c r="BK175"/>
  <c r="J175"/>
  <c r="J71"/>
  <c r="BK183"/>
  <c r="J183"/>
  <c r="J72"/>
  <c r="BK200"/>
  <c r="J200"/>
  <c r="J73"/>
  <c r="T226"/>
  <c r="P233"/>
  <c i="51" r="T109"/>
  <c r="BK136"/>
  <c r="J136"/>
  <c r="J67"/>
  <c r="P152"/>
  <c r="BK159"/>
  <c r="J159"/>
  <c r="J69"/>
  <c r="BK173"/>
  <c r="J173"/>
  <c r="J70"/>
  <c r="P173"/>
  <c r="R180"/>
  <c r="R197"/>
  <c r="R204"/>
  <c r="T219"/>
  <c r="BK239"/>
  <c r="J239"/>
  <c r="J79"/>
  <c r="R267"/>
  <c r="T274"/>
  <c r="T294"/>
  <c i="52" r="T103"/>
  <c r="P110"/>
  <c r="BK123"/>
  <c r="J123"/>
  <c r="J67"/>
  <c r="P130"/>
  <c r="T144"/>
  <c r="R155"/>
  <c r="P162"/>
  <c r="P175"/>
  <c r="T182"/>
  <c r="T210"/>
  <c r="P217"/>
  <c i="53" r="P99"/>
  <c r="R117"/>
  <c r="P129"/>
  <c r="T137"/>
  <c r="BK156"/>
  <c r="J156"/>
  <c r="J71"/>
  <c r="P183"/>
  <c i="54" r="R106"/>
  <c r="P133"/>
  <c r="T142"/>
  <c r="T152"/>
  <c r="T159"/>
  <c r="T173"/>
  <c r="T180"/>
  <c r="T201"/>
  <c r="T216"/>
  <c r="BK227"/>
  <c r="J227"/>
  <c r="J79"/>
  <c r="T270"/>
  <c r="T277"/>
  <c r="R297"/>
  <c i="55" r="T106"/>
  <c r="T105"/>
  <c r="R122"/>
  <c r="BK129"/>
  <c r="J129"/>
  <c r="J67"/>
  <c r="R136"/>
  <c r="R150"/>
  <c r="P165"/>
  <c r="R184"/>
  <c r="T212"/>
  <c r="T203"/>
  <c r="T235"/>
  <c r="BK242"/>
  <c r="J242"/>
  <c r="J82"/>
  <c i="56" r="R102"/>
  <c r="R109"/>
  <c r="R116"/>
  <c r="BK123"/>
  <c r="J123"/>
  <c r="J68"/>
  <c r="R137"/>
  <c r="T165"/>
  <c r="T156"/>
  <c r="T188"/>
  <c r="BK195"/>
  <c r="J195"/>
  <c r="J78"/>
  <c i="59" r="P92"/>
  <c r="R100"/>
  <c r="R118"/>
  <c r="R122"/>
  <c r="P126"/>
  <c r="P129"/>
  <c i="60" r="BK95"/>
  <c r="J95"/>
  <c r="J65"/>
  <c r="R114"/>
  <c i="61" r="P95"/>
  <c r="P94"/>
  <c r="P93"/>
  <c i="1" r="AU119"/>
  <c i="61" r="P117"/>
  <c r="R120"/>
  <c r="R175"/>
  <c r="T179"/>
  <c r="BK183"/>
  <c r="J183"/>
  <c r="J70"/>
  <c r="BK202"/>
  <c r="J202"/>
  <c r="J71"/>
  <c i="62" r="P96"/>
  <c r="P95"/>
  <c r="P94"/>
  <c i="1" r="AU120"/>
  <c i="62" r="R110"/>
  <c r="P140"/>
  <c r="T140"/>
  <c r="R145"/>
  <c r="R153"/>
  <c r="T172"/>
  <c i="63" r="R96"/>
  <c r="R103"/>
  <c r="R108"/>
  <c r="T123"/>
  <c r="T129"/>
  <c r="R134"/>
  <c i="64" r="P96"/>
  <c r="P95"/>
  <c i="1" r="AU123"/>
  <c i="64" r="BK100"/>
  <c r="J100"/>
  <c r="J69"/>
  <c r="T105"/>
  <c r="T120"/>
  <c i="65" r="R98"/>
  <c r="BK104"/>
  <c r="J104"/>
  <c r="J69"/>
  <c r="BK110"/>
  <c r="J110"/>
  <c r="J70"/>
  <c r="R119"/>
  <c r="R132"/>
  <c r="T135"/>
  <c i="66" r="P97"/>
  <c r="R107"/>
  <c r="R113"/>
  <c r="P123"/>
  <c r="T134"/>
  <c i="67" r="BK95"/>
  <c r="J95"/>
  <c r="J68"/>
  <c i="68" r="P92"/>
  <c r="P91"/>
  <c r="P90"/>
  <c i="1" r="AU127"/>
  <c i="68" r="R96"/>
  <c r="R103"/>
  <c r="T109"/>
  <c i="6" r="BK164"/>
  <c r="J164"/>
  <c r="J73"/>
  <c i="7" r="BK149"/>
  <c r="J149"/>
  <c r="J72"/>
  <c i="16" r="BK102"/>
  <c r="J102"/>
  <c r="J68"/>
  <c r="BK182"/>
  <c r="J182"/>
  <c r="J76"/>
  <c i="25" r="BK108"/>
  <c r="J108"/>
  <c r="J70"/>
  <c i="27" r="BK105"/>
  <c r="J105"/>
  <c r="J69"/>
  <c r="BK115"/>
  <c r="J115"/>
  <c r="J73"/>
  <c i="28" r="BK108"/>
  <c r="J108"/>
  <c r="J69"/>
  <c i="31" r="BK97"/>
  <c r="J97"/>
  <c r="J65"/>
  <c r="BK221"/>
  <c r="J221"/>
  <c r="J71"/>
  <c i="32" r="BK102"/>
  <c r="J102"/>
  <c r="J66"/>
  <c r="BK104"/>
  <c r="J104"/>
  <c r="J67"/>
  <c i="35" r="BK241"/>
  <c r="J241"/>
  <c r="J72"/>
  <c i="38" r="BK200"/>
  <c r="J200"/>
  <c r="J72"/>
  <c i="40" r="BK234"/>
  <c r="J234"/>
  <c r="J77"/>
  <c i="42" r="BK190"/>
  <c r="J190"/>
  <c r="J74"/>
  <c r="BK198"/>
  <c r="J198"/>
  <c r="J76"/>
  <c i="47" r="BK102"/>
  <c r="J102"/>
  <c r="J65"/>
  <c r="BK154"/>
  <c r="J154"/>
  <c r="J71"/>
  <c r="BK158"/>
  <c r="J158"/>
  <c r="J72"/>
  <c r="BK162"/>
  <c r="J162"/>
  <c r="J73"/>
  <c i="49" r="BK217"/>
  <c r="J217"/>
  <c r="J78"/>
  <c i="50" r="BK171"/>
  <c r="J171"/>
  <c r="J70"/>
  <c r="BK222"/>
  <c r="J222"/>
  <c r="J74"/>
  <c i="51" r="BK215"/>
  <c r="J215"/>
  <c r="J76"/>
  <c i="52" r="BK202"/>
  <c r="J202"/>
  <c r="J76"/>
  <c i="54" r="BK208"/>
  <c r="J208"/>
  <c r="J75"/>
  <c r="BK212"/>
  <c r="J212"/>
  <c r="J76"/>
  <c i="55" r="BK204"/>
  <c r="J204"/>
  <c r="J78"/>
  <c r="BK208"/>
  <c r="J208"/>
  <c r="J79"/>
  <c i="58" r="BK89"/>
  <c r="J89"/>
  <c r="J65"/>
  <c i="60" r="BK118"/>
  <c r="J118"/>
  <c r="J68"/>
  <c i="3" r="BK322"/>
  <c r="J322"/>
  <c r="J75"/>
  <c i="7" r="BK153"/>
  <c r="J153"/>
  <c r="J73"/>
  <c i="12" r="BK118"/>
  <c r="J118"/>
  <c r="J71"/>
  <c i="23" r="BK95"/>
  <c r="J95"/>
  <c r="J65"/>
  <c i="30" r="BK101"/>
  <c r="J101"/>
  <c r="J65"/>
  <c r="BK160"/>
  <c r="J160"/>
  <c r="J67"/>
  <c r="BK207"/>
  <c r="J207"/>
  <c r="J68"/>
  <c r="BK214"/>
  <c r="J214"/>
  <c r="J69"/>
  <c i="33" r="BK109"/>
  <c r="J109"/>
  <c r="J69"/>
  <c i="37" r="BK223"/>
  <c r="J223"/>
  <c r="J73"/>
  <c i="40" r="BK230"/>
  <c r="J230"/>
  <c r="J76"/>
  <c i="43" r="BK89"/>
  <c r="J89"/>
  <c r="J65"/>
  <c i="45" r="BK138"/>
  <c r="J138"/>
  <c r="J66"/>
  <c i="48" r="BK197"/>
  <c r="J197"/>
  <c r="J72"/>
  <c r="BK201"/>
  <c r="J201"/>
  <c r="J73"/>
  <c r="BK216"/>
  <c r="J216"/>
  <c r="J76"/>
  <c r="BK305"/>
  <c r="J305"/>
  <c r="J80"/>
  <c i="49" r="BK152"/>
  <c r="J152"/>
  <c r="J70"/>
  <c i="51" r="BK211"/>
  <c r="J211"/>
  <c r="J75"/>
  <c r="BK259"/>
  <c r="J259"/>
  <c r="J81"/>
  <c r="BK263"/>
  <c r="J263"/>
  <c r="J82"/>
  <c i="52" r="BK206"/>
  <c r="J206"/>
  <c r="J77"/>
  <c i="53" r="BK112"/>
  <c r="J112"/>
  <c r="J66"/>
  <c r="BK151"/>
  <c r="J151"/>
  <c r="J70"/>
  <c i="56" r="BK157"/>
  <c r="J157"/>
  <c r="J74"/>
  <c i="62" r="BK108"/>
  <c r="J108"/>
  <c r="J66"/>
  <c i="63" r="BK127"/>
  <c r="J127"/>
  <c r="J70"/>
  <c i="3" r="BK327"/>
  <c r="J327"/>
  <c r="J76"/>
  <c i="5" r="BK129"/>
  <c r="J129"/>
  <c r="J69"/>
  <c r="BK1161"/>
  <c r="J1161"/>
  <c r="J81"/>
  <c i="6" r="BK529"/>
  <c r="J529"/>
  <c r="J79"/>
  <c i="7" r="BK251"/>
  <c r="J251"/>
  <c r="J79"/>
  <c i="14" r="BK125"/>
  <c r="J125"/>
  <c r="J71"/>
  <c i="20" r="BK101"/>
  <c r="J101"/>
  <c r="J69"/>
  <c r="BK105"/>
  <c r="J105"/>
  <c r="J71"/>
  <c i="21" r="BK95"/>
  <c r="J95"/>
  <c r="J65"/>
  <c i="22" r="BK213"/>
  <c r="J213"/>
  <c r="J70"/>
  <c i="24" r="BK93"/>
  <c r="J93"/>
  <c r="J65"/>
  <c r="BK124"/>
  <c r="J124"/>
  <c r="J67"/>
  <c i="25" r="BK110"/>
  <c r="J110"/>
  <c r="J71"/>
  <c r="BK114"/>
  <c r="J114"/>
  <c r="J73"/>
  <c r="BK145"/>
  <c r="J145"/>
  <c r="J78"/>
  <c i="26" r="BK110"/>
  <c r="J110"/>
  <c r="J71"/>
  <c r="BK114"/>
  <c r="J114"/>
  <c r="J73"/>
  <c i="27" r="BK113"/>
  <c r="J113"/>
  <c r="J72"/>
  <c r="BK117"/>
  <c r="J117"/>
  <c r="J74"/>
  <c i="28" r="BK104"/>
  <c r="J104"/>
  <c r="J67"/>
  <c r="BK106"/>
  <c r="J106"/>
  <c r="J68"/>
  <c i="29" r="BK156"/>
  <c r="J156"/>
  <c r="J75"/>
  <c i="30" r="BK318"/>
  <c r="J318"/>
  <c r="J73"/>
  <c i="31" r="BK238"/>
  <c r="J238"/>
  <c r="J73"/>
  <c i="32" r="BK106"/>
  <c r="J106"/>
  <c r="J68"/>
  <c r="BK108"/>
  <c r="J108"/>
  <c r="J69"/>
  <c i="34" r="BK108"/>
  <c r="J108"/>
  <c r="J69"/>
  <c i="36" r="BK220"/>
  <c r="J220"/>
  <c r="J73"/>
  <c i="37" r="BK190"/>
  <c r="J190"/>
  <c r="J70"/>
  <c i="38" r="BK96"/>
  <c r="J96"/>
  <c r="J65"/>
  <c i="40" r="BK165"/>
  <c r="J165"/>
  <c r="J70"/>
  <c r="BK181"/>
  <c r="J181"/>
  <c r="J72"/>
  <c i="41" r="BK170"/>
  <c r="J170"/>
  <c r="J70"/>
  <c r="BK195"/>
  <c r="J195"/>
  <c r="J74"/>
  <c r="BK199"/>
  <c r="J199"/>
  <c r="J75"/>
  <c r="BK229"/>
  <c r="J229"/>
  <c r="J78"/>
  <c r="BK233"/>
  <c r="J233"/>
  <c r="J79"/>
  <c i="42" r="BK153"/>
  <c r="J153"/>
  <c r="J70"/>
  <c r="BK167"/>
  <c r="J167"/>
  <c r="J72"/>
  <c r="BK194"/>
  <c r="J194"/>
  <c r="J75"/>
  <c i="44" r="BK170"/>
  <c r="J170"/>
  <c r="J70"/>
  <c r="BK199"/>
  <c r="J199"/>
  <c r="J75"/>
  <c r="BK229"/>
  <c r="J229"/>
  <c r="J78"/>
  <c r="BK233"/>
  <c r="J233"/>
  <c r="J79"/>
  <c i="45" r="BK245"/>
  <c r="J245"/>
  <c r="J74"/>
  <c r="BK249"/>
  <c r="J249"/>
  <c r="J75"/>
  <c r="BK356"/>
  <c r="J356"/>
  <c r="J80"/>
  <c i="46" r="BK155"/>
  <c r="J155"/>
  <c r="J71"/>
  <c r="BK159"/>
  <c r="J159"/>
  <c r="J72"/>
  <c r="BK185"/>
  <c r="J185"/>
  <c r="J75"/>
  <c r="BK189"/>
  <c r="J189"/>
  <c r="J76"/>
  <c r="BK193"/>
  <c r="J193"/>
  <c r="J77"/>
  <c i="47" r="BK177"/>
  <c r="J177"/>
  <c r="J75"/>
  <c r="BK181"/>
  <c r="J181"/>
  <c r="J76"/>
  <c r="BK185"/>
  <c r="J185"/>
  <c r="J77"/>
  <c i="48" r="BK205"/>
  <c r="J205"/>
  <c r="J74"/>
  <c i="49" r="BK156"/>
  <c r="J156"/>
  <c r="J71"/>
  <c r="BK160"/>
  <c r="J160"/>
  <c r="J72"/>
  <c r="BK209"/>
  <c r="J209"/>
  <c r="J76"/>
  <c r="BK213"/>
  <c r="J213"/>
  <c r="J77"/>
  <c i="51" r="BK132"/>
  <c r="J132"/>
  <c r="J66"/>
  <c r="BK193"/>
  <c r="J193"/>
  <c r="J72"/>
  <c i="52" r="BK151"/>
  <c r="J151"/>
  <c r="J70"/>
  <c r="BK198"/>
  <c r="J198"/>
  <c r="J75"/>
  <c i="53" r="BK173"/>
  <c r="J173"/>
  <c r="J73"/>
  <c i="54" r="BK193"/>
  <c r="J193"/>
  <c r="J72"/>
  <c r="BK197"/>
  <c r="J197"/>
  <c r="J73"/>
  <c r="BK223"/>
  <c r="J223"/>
  <c r="J78"/>
  <c i="55" r="BK157"/>
  <c r="J157"/>
  <c r="J70"/>
  <c r="BK161"/>
  <c r="J161"/>
  <c r="J71"/>
  <c r="BK172"/>
  <c r="J172"/>
  <c r="J73"/>
  <c r="BK176"/>
  <c r="J176"/>
  <c r="J74"/>
  <c i="56" r="BK161"/>
  <c r="J161"/>
  <c r="J75"/>
  <c i="60" r="BK122"/>
  <c r="J122"/>
  <c r="J70"/>
  <c i="63" r="BK121"/>
  <c r="J121"/>
  <c r="J68"/>
  <c i="3" r="BK102"/>
  <c r="J102"/>
  <c r="J69"/>
  <c i="20" r="BK103"/>
  <c r="J103"/>
  <c r="J70"/>
  <c r="BK107"/>
  <c r="J107"/>
  <c r="J72"/>
  <c i="21" r="BK172"/>
  <c r="J172"/>
  <c r="J69"/>
  <c i="22" r="BK97"/>
  <c r="J97"/>
  <c r="J65"/>
  <c r="BK254"/>
  <c r="J254"/>
  <c r="J73"/>
  <c i="23" r="BK126"/>
  <c r="J126"/>
  <c r="J67"/>
  <c r="BK149"/>
  <c r="J149"/>
  <c r="J69"/>
  <c i="24" r="BK150"/>
  <c r="J150"/>
  <c r="J69"/>
  <c i="25" r="BK112"/>
  <c r="J112"/>
  <c r="J72"/>
  <c i="26" r="BK108"/>
  <c r="J108"/>
  <c r="J70"/>
  <c r="BK112"/>
  <c r="J112"/>
  <c r="J72"/>
  <c i="27" r="BK111"/>
  <c r="J111"/>
  <c r="J71"/>
  <c i="28" r="BK99"/>
  <c r="J99"/>
  <c r="J65"/>
  <c i="29" r="BK112"/>
  <c r="J112"/>
  <c r="J68"/>
  <c r="BK117"/>
  <c r="J117"/>
  <c r="J70"/>
  <c i="30" r="BK322"/>
  <c r="J322"/>
  <c r="J75"/>
  <c i="33" r="BK103"/>
  <c r="J103"/>
  <c r="J66"/>
  <c r="BK105"/>
  <c r="J105"/>
  <c r="J67"/>
  <c r="BK107"/>
  <c r="J107"/>
  <c r="J68"/>
  <c i="34" r="BK102"/>
  <c r="J102"/>
  <c r="J66"/>
  <c r="BK104"/>
  <c r="J104"/>
  <c r="J67"/>
  <c r="BK106"/>
  <c r="J106"/>
  <c r="J68"/>
  <c i="35" r="BK239"/>
  <c r="J239"/>
  <c r="J71"/>
  <c i="36" r="BK194"/>
  <c r="J194"/>
  <c r="J70"/>
  <c i="39" r="BK346"/>
  <c r="J346"/>
  <c r="J76"/>
  <c r="BK432"/>
  <c r="J432"/>
  <c r="J81"/>
  <c r="BK436"/>
  <c r="J436"/>
  <c r="J82"/>
  <c r="BK440"/>
  <c r="J440"/>
  <c r="J83"/>
  <c i="40" r="BK226"/>
  <c r="J226"/>
  <c r="J75"/>
  <c i="41" r="BK191"/>
  <c r="J191"/>
  <c r="J73"/>
  <c i="44" r="BK191"/>
  <c r="J191"/>
  <c r="J73"/>
  <c r="BK195"/>
  <c r="J195"/>
  <c r="J74"/>
  <c i="45" r="BK352"/>
  <c r="J352"/>
  <c r="J79"/>
  <c i="46" r="BK102"/>
  <c r="J102"/>
  <c r="J65"/>
  <c i="51" r="BK255"/>
  <c r="J255"/>
  <c r="J80"/>
  <c i="53" r="BK169"/>
  <c r="J169"/>
  <c r="J72"/>
  <c r="BK179"/>
  <c r="J179"/>
  <c r="J74"/>
  <c i="55" r="BK180"/>
  <c r="J180"/>
  <c r="J75"/>
  <c i="56" r="BK144"/>
  <c r="J144"/>
  <c r="J70"/>
  <c r="BK148"/>
  <c r="J148"/>
  <c r="J71"/>
  <c r="BK152"/>
  <c r="J152"/>
  <c r="J72"/>
  <c i="57" r="BK89"/>
  <c r="J89"/>
  <c r="J65"/>
  <c i="60" r="BK110"/>
  <c r="J110"/>
  <c r="J66"/>
  <c r="BK124"/>
  <c r="J124"/>
  <c r="J71"/>
  <c i="68" r="F58"/>
  <c r="E78"/>
  <c r="J84"/>
  <c r="J87"/>
  <c r="BE93"/>
  <c r="F59"/>
  <c r="BE97"/>
  <c r="BE98"/>
  <c r="BE101"/>
  <c r="BE106"/>
  <c r="BE112"/>
  <c r="BE95"/>
  <c r="BE102"/>
  <c r="BE107"/>
  <c r="BE108"/>
  <c r="BE110"/>
  <c r="BE111"/>
  <c r="BE113"/>
  <c r="BE114"/>
  <c r="BE115"/>
  <c r="J58"/>
  <c r="BE94"/>
  <c r="BE99"/>
  <c r="BE100"/>
  <c r="BE104"/>
  <c r="BE105"/>
  <c r="BE116"/>
  <c i="67" r="J60"/>
  <c r="F63"/>
  <c r="J91"/>
  <c r="BE96"/>
  <c r="BE101"/>
  <c r="BE103"/>
  <c r="BE111"/>
  <c r="BE112"/>
  <c r="BE121"/>
  <c i="66" r="J97"/>
  <c r="J68"/>
  <c i="67" r="E80"/>
  <c r="BE99"/>
  <c r="BE100"/>
  <c r="BE107"/>
  <c r="BE108"/>
  <c r="BE113"/>
  <c r="BE119"/>
  <c r="BE123"/>
  <c r="BE124"/>
  <c r="BE125"/>
  <c r="BE126"/>
  <c r="F62"/>
  <c r="J90"/>
  <c r="BE97"/>
  <c r="BE98"/>
  <c r="BE106"/>
  <c r="BE114"/>
  <c r="BE120"/>
  <c r="BE102"/>
  <c r="BE104"/>
  <c r="BE105"/>
  <c r="BE109"/>
  <c r="BE115"/>
  <c r="BE116"/>
  <c r="BE118"/>
  <c r="BE122"/>
  <c i="66" r="F62"/>
  <c r="BE105"/>
  <c r="BE106"/>
  <c r="BE125"/>
  <c r="BE127"/>
  <c r="BE130"/>
  <c r="BE131"/>
  <c r="BE132"/>
  <c r="BE133"/>
  <c r="BE135"/>
  <c r="BE137"/>
  <c r="BE142"/>
  <c r="E82"/>
  <c r="J90"/>
  <c r="J93"/>
  <c r="BE98"/>
  <c r="BE128"/>
  <c r="BE138"/>
  <c r="BE141"/>
  <c r="F63"/>
  <c r="BE101"/>
  <c r="BE108"/>
  <c r="BE109"/>
  <c r="BE111"/>
  <c r="BE114"/>
  <c r="BE115"/>
  <c r="BE117"/>
  <c r="BE118"/>
  <c r="BE119"/>
  <c r="BE120"/>
  <c r="BE140"/>
  <c r="J62"/>
  <c r="BE99"/>
  <c r="BE100"/>
  <c r="BE102"/>
  <c r="BE103"/>
  <c r="BE104"/>
  <c r="BE110"/>
  <c r="BE112"/>
  <c r="BE116"/>
  <c r="BE121"/>
  <c r="BE122"/>
  <c r="BE124"/>
  <c r="BE126"/>
  <c r="BE129"/>
  <c r="BE136"/>
  <c r="BE139"/>
  <c r="BE143"/>
  <c i="65" r="E52"/>
  <c r="J63"/>
  <c r="J93"/>
  <c r="BE99"/>
  <c r="BE102"/>
  <c r="BE107"/>
  <c r="BE111"/>
  <c r="BE112"/>
  <c r="BE115"/>
  <c r="BE124"/>
  <c r="BE128"/>
  <c r="BE134"/>
  <c r="BE136"/>
  <c r="BE141"/>
  <c r="F63"/>
  <c r="J91"/>
  <c r="BE101"/>
  <c r="BE103"/>
  <c r="BE105"/>
  <c r="BE120"/>
  <c r="BE122"/>
  <c r="BE139"/>
  <c r="BE143"/>
  <c r="BE100"/>
  <c r="BE114"/>
  <c r="BE116"/>
  <c r="BE121"/>
  <c r="BE123"/>
  <c r="BE125"/>
  <c r="BE127"/>
  <c r="BE129"/>
  <c r="BE130"/>
  <c r="BE131"/>
  <c r="BE137"/>
  <c r="BE138"/>
  <c r="BE140"/>
  <c r="F62"/>
  <c r="BE106"/>
  <c r="BE108"/>
  <c r="BE109"/>
  <c r="BE113"/>
  <c r="BE117"/>
  <c r="BE118"/>
  <c r="BE126"/>
  <c r="BE133"/>
  <c r="BE142"/>
  <c i="64" r="J60"/>
  <c r="F63"/>
  <c r="BE99"/>
  <c r="BE101"/>
  <c r="BE103"/>
  <c r="BE107"/>
  <c r="BE109"/>
  <c r="BE114"/>
  <c r="BE116"/>
  <c r="BE117"/>
  <c r="BE126"/>
  <c r="BE127"/>
  <c r="BE129"/>
  <c r="E52"/>
  <c r="J63"/>
  <c r="J91"/>
  <c r="BE102"/>
  <c r="BE112"/>
  <c r="BE115"/>
  <c r="BE119"/>
  <c r="BE122"/>
  <c r="BE123"/>
  <c r="BE125"/>
  <c r="BE104"/>
  <c r="BE106"/>
  <c r="BE108"/>
  <c r="BE110"/>
  <c r="BE111"/>
  <c r="BE118"/>
  <c r="BE124"/>
  <c r="BE128"/>
  <c r="F62"/>
  <c r="BE97"/>
  <c r="BE98"/>
  <c r="BE113"/>
  <c r="BE121"/>
  <c i="63" r="J59"/>
  <c r="J90"/>
  <c r="BE104"/>
  <c r="BE110"/>
  <c r="BE116"/>
  <c r="BE119"/>
  <c r="BE122"/>
  <c r="E82"/>
  <c r="F91"/>
  <c r="BE99"/>
  <c r="BE100"/>
  <c r="BE102"/>
  <c r="BE105"/>
  <c r="BE106"/>
  <c r="BE107"/>
  <c r="BE117"/>
  <c r="BE120"/>
  <c r="BE128"/>
  <c r="BE130"/>
  <c r="BE131"/>
  <c r="BE132"/>
  <c r="BE135"/>
  <c r="BE136"/>
  <c r="F58"/>
  <c r="J88"/>
  <c r="BE97"/>
  <c r="BE98"/>
  <c r="BE101"/>
  <c r="BE111"/>
  <c r="BE113"/>
  <c r="BE118"/>
  <c r="BE124"/>
  <c r="BE126"/>
  <c r="BE109"/>
  <c r="BE112"/>
  <c r="BE114"/>
  <c r="BE115"/>
  <c r="BE125"/>
  <c r="BE133"/>
  <c r="BE137"/>
  <c r="BE138"/>
  <c r="BE139"/>
  <c i="62" r="F59"/>
  <c r="J90"/>
  <c r="BE99"/>
  <c r="BE102"/>
  <c r="BE111"/>
  <c r="BE122"/>
  <c r="BE123"/>
  <c r="BE127"/>
  <c r="BE130"/>
  <c r="BE152"/>
  <c r="BE154"/>
  <c r="BE160"/>
  <c r="BE161"/>
  <c r="BE169"/>
  <c r="BE170"/>
  <c r="BE175"/>
  <c r="E50"/>
  <c r="F58"/>
  <c r="J88"/>
  <c r="BE97"/>
  <c r="BE98"/>
  <c r="BE101"/>
  <c r="BE115"/>
  <c r="BE116"/>
  <c r="BE120"/>
  <c r="BE126"/>
  <c r="BE128"/>
  <c r="BE129"/>
  <c r="BE133"/>
  <c r="BE134"/>
  <c r="BE141"/>
  <c r="BE142"/>
  <c r="BE143"/>
  <c r="BE148"/>
  <c r="BE158"/>
  <c r="BE164"/>
  <c r="BE167"/>
  <c r="BE168"/>
  <c r="BE173"/>
  <c r="BE178"/>
  <c r="J59"/>
  <c r="BE103"/>
  <c r="BE118"/>
  <c r="BE125"/>
  <c r="BE131"/>
  <c r="BE132"/>
  <c r="BE135"/>
  <c r="BE136"/>
  <c r="BE137"/>
  <c r="BE138"/>
  <c r="BE139"/>
  <c r="BE146"/>
  <c r="BE150"/>
  <c r="BE156"/>
  <c r="BE157"/>
  <c r="BE159"/>
  <c r="BE162"/>
  <c r="BE163"/>
  <c r="BE166"/>
  <c r="BE171"/>
  <c r="BE174"/>
  <c r="BE176"/>
  <c r="BE100"/>
  <c r="BE104"/>
  <c r="BE105"/>
  <c r="BE106"/>
  <c r="BE107"/>
  <c r="BE109"/>
  <c r="BE112"/>
  <c r="BE113"/>
  <c r="BE114"/>
  <c r="BE117"/>
  <c r="BE119"/>
  <c r="BE121"/>
  <c r="BE124"/>
  <c r="BE144"/>
  <c r="BE147"/>
  <c r="BE151"/>
  <c r="BE155"/>
  <c r="BE165"/>
  <c r="BE177"/>
  <c i="61" r="J56"/>
  <c r="F59"/>
  <c r="J89"/>
  <c r="BE104"/>
  <c r="BE107"/>
  <c r="BE108"/>
  <c r="BE110"/>
  <c r="BE113"/>
  <c r="BE119"/>
  <c r="BE121"/>
  <c r="BE122"/>
  <c r="BE135"/>
  <c r="BE136"/>
  <c r="BE141"/>
  <c r="BE143"/>
  <c r="BE145"/>
  <c r="BE148"/>
  <c r="BE153"/>
  <c r="BE165"/>
  <c r="BE185"/>
  <c r="BE186"/>
  <c r="BE189"/>
  <c r="BE190"/>
  <c r="BE191"/>
  <c r="BE193"/>
  <c r="J59"/>
  <c r="BE98"/>
  <c r="BE99"/>
  <c r="BE100"/>
  <c r="BE101"/>
  <c r="BE109"/>
  <c r="BE115"/>
  <c r="BE116"/>
  <c r="BE126"/>
  <c r="BE128"/>
  <c r="BE132"/>
  <c r="BE133"/>
  <c r="BE134"/>
  <c r="BE140"/>
  <c r="BE150"/>
  <c r="BE155"/>
  <c r="BE157"/>
  <c r="BE163"/>
  <c r="BE164"/>
  <c r="BE166"/>
  <c r="BE168"/>
  <c r="BE171"/>
  <c r="BE178"/>
  <c r="BE180"/>
  <c r="BE201"/>
  <c r="BE204"/>
  <c r="E50"/>
  <c r="F58"/>
  <c r="BE96"/>
  <c r="BE102"/>
  <c r="BE105"/>
  <c r="BE106"/>
  <c r="BE111"/>
  <c r="BE114"/>
  <c r="BE118"/>
  <c r="BE123"/>
  <c r="BE125"/>
  <c r="BE130"/>
  <c r="BE131"/>
  <c r="BE137"/>
  <c r="BE138"/>
  <c r="BE139"/>
  <c r="BE149"/>
  <c r="BE151"/>
  <c r="BE152"/>
  <c r="BE154"/>
  <c r="BE160"/>
  <c r="BE161"/>
  <c r="BE167"/>
  <c r="BE174"/>
  <c r="BE176"/>
  <c r="BE187"/>
  <c r="BE192"/>
  <c r="BE196"/>
  <c r="BE198"/>
  <c r="BE199"/>
  <c r="BE200"/>
  <c r="BE205"/>
  <c r="BE207"/>
  <c r="BE208"/>
  <c r="BE97"/>
  <c r="BE103"/>
  <c r="BE112"/>
  <c r="BE124"/>
  <c r="BE127"/>
  <c r="BE129"/>
  <c r="BE142"/>
  <c r="BE144"/>
  <c r="BE146"/>
  <c r="BE147"/>
  <c r="BE156"/>
  <c r="BE158"/>
  <c r="BE159"/>
  <c r="BE162"/>
  <c r="BE169"/>
  <c r="BE170"/>
  <c r="BE172"/>
  <c r="BE173"/>
  <c r="BE177"/>
  <c r="BE181"/>
  <c r="BE182"/>
  <c r="BE184"/>
  <c r="BE188"/>
  <c r="BE194"/>
  <c r="BE195"/>
  <c r="BE197"/>
  <c r="BE203"/>
  <c r="BE206"/>
  <c i="60" r="E50"/>
  <c r="F58"/>
  <c r="J59"/>
  <c r="J87"/>
  <c r="BE101"/>
  <c r="BE104"/>
  <c r="BE107"/>
  <c r="BE111"/>
  <c r="BE115"/>
  <c r="BE123"/>
  <c r="J58"/>
  <c r="F90"/>
  <c r="BE96"/>
  <c r="BE117"/>
  <c r="BE125"/>
  <c r="BE99"/>
  <c r="BE119"/>
  <c i="58" r="BK88"/>
  <c r="J88"/>
  <c r="J64"/>
  <c i="59" r="J56"/>
  <c r="J59"/>
  <c r="J87"/>
  <c r="BE101"/>
  <c r="BE105"/>
  <c r="BE110"/>
  <c r="BE111"/>
  <c r="BE115"/>
  <c r="BE125"/>
  <c r="F58"/>
  <c r="BE93"/>
  <c r="BE94"/>
  <c r="BE97"/>
  <c r="BE98"/>
  <c r="BE103"/>
  <c r="BE104"/>
  <c r="BE106"/>
  <c r="BE114"/>
  <c r="BE116"/>
  <c r="BE119"/>
  <c r="BE120"/>
  <c r="BE121"/>
  <c r="BE123"/>
  <c r="BE127"/>
  <c r="BE131"/>
  <c r="E50"/>
  <c r="F59"/>
  <c r="BE96"/>
  <c r="BE99"/>
  <c r="BE102"/>
  <c r="BE107"/>
  <c r="BE108"/>
  <c r="BE113"/>
  <c r="BE124"/>
  <c r="BE132"/>
  <c r="BE95"/>
  <c r="BE109"/>
  <c r="BE112"/>
  <c r="BE117"/>
  <c r="BE128"/>
  <c r="BE130"/>
  <c r="BE133"/>
  <c i="58" r="J59"/>
  <c r="J81"/>
  <c r="BE90"/>
  <c r="J58"/>
  <c r="E50"/>
  <c r="F58"/>
  <c r="F59"/>
  <c i="57" r="F59"/>
  <c r="J81"/>
  <c r="J84"/>
  <c r="F58"/>
  <c r="J83"/>
  <c r="E50"/>
  <c r="BE90"/>
  <c i="56" r="J58"/>
  <c r="J59"/>
  <c r="J94"/>
  <c r="BE106"/>
  <c r="BE124"/>
  <c r="BE127"/>
  <c r="BE134"/>
  <c r="BE162"/>
  <c r="BE169"/>
  <c r="E88"/>
  <c r="F97"/>
  <c r="BE103"/>
  <c r="BE158"/>
  <c r="BE175"/>
  <c r="BE199"/>
  <c r="BE202"/>
  <c r="F58"/>
  <c r="BE110"/>
  <c r="BE113"/>
  <c r="BE117"/>
  <c r="BE120"/>
  <c r="BE138"/>
  <c r="BE141"/>
  <c r="BE149"/>
  <c r="BE153"/>
  <c r="BE166"/>
  <c r="BE172"/>
  <c r="BE178"/>
  <c r="BE196"/>
  <c r="BE205"/>
  <c r="BE208"/>
  <c r="BE217"/>
  <c r="BE131"/>
  <c r="BE145"/>
  <c r="BE182"/>
  <c r="BE185"/>
  <c r="BE189"/>
  <c r="BE192"/>
  <c r="BE211"/>
  <c r="BE214"/>
  <c r="BE220"/>
  <c i="55" r="F59"/>
  <c r="J100"/>
  <c r="BE110"/>
  <c r="BE113"/>
  <c r="BE151"/>
  <c r="BE158"/>
  <c r="BE173"/>
  <c r="BE200"/>
  <c r="BE209"/>
  <c r="E50"/>
  <c r="J56"/>
  <c r="J59"/>
  <c r="F100"/>
  <c r="BE107"/>
  <c r="BE119"/>
  <c r="BE123"/>
  <c r="BE126"/>
  <c r="BE144"/>
  <c r="BE154"/>
  <c r="BE181"/>
  <c r="BE188"/>
  <c r="BE197"/>
  <c r="BE205"/>
  <c r="BE222"/>
  <c r="BE232"/>
  <c r="BE236"/>
  <c r="BE243"/>
  <c r="BE249"/>
  <c r="BE116"/>
  <c r="BE130"/>
  <c r="BE140"/>
  <c r="BE169"/>
  <c r="BE177"/>
  <c r="BE191"/>
  <c r="BE194"/>
  <c r="BE216"/>
  <c r="BE225"/>
  <c r="BE264"/>
  <c r="BE133"/>
  <c r="BE137"/>
  <c r="BE147"/>
  <c r="BE162"/>
  <c r="BE166"/>
  <c r="BE185"/>
  <c r="BE213"/>
  <c r="BE219"/>
  <c r="BE229"/>
  <c r="BE239"/>
  <c r="BE246"/>
  <c r="BE252"/>
  <c r="BE255"/>
  <c r="BE258"/>
  <c r="BE261"/>
  <c r="BE267"/>
  <c i="54" r="E50"/>
  <c r="J58"/>
  <c r="J98"/>
  <c r="F101"/>
  <c r="BE139"/>
  <c r="BE143"/>
  <c r="BE153"/>
  <c r="BE174"/>
  <c r="BE184"/>
  <c r="BE187"/>
  <c r="BE198"/>
  <c r="BE213"/>
  <c r="BE231"/>
  <c r="BE240"/>
  <c r="BE243"/>
  <c r="BE264"/>
  <c r="BE271"/>
  <c r="BE278"/>
  <c r="F100"/>
  <c r="BE110"/>
  <c r="BE120"/>
  <c r="BE156"/>
  <c r="BE163"/>
  <c r="BE190"/>
  <c r="BE205"/>
  <c r="BE209"/>
  <c r="BE220"/>
  <c r="BE234"/>
  <c r="BE255"/>
  <c r="BE258"/>
  <c r="BE274"/>
  <c r="BE301"/>
  <c r="BE307"/>
  <c r="BE328"/>
  <c r="BE331"/>
  <c r="J59"/>
  <c r="BE107"/>
  <c r="BE124"/>
  <c r="BE127"/>
  <c r="BE160"/>
  <c r="BE167"/>
  <c r="BE170"/>
  <c r="BE181"/>
  <c r="BE194"/>
  <c r="BE237"/>
  <c r="BE267"/>
  <c r="BE282"/>
  <c r="BE288"/>
  <c r="BE291"/>
  <c r="BE294"/>
  <c r="BE298"/>
  <c r="BE310"/>
  <c r="BE316"/>
  <c r="BE322"/>
  <c r="BE113"/>
  <c r="BE117"/>
  <c r="BE130"/>
  <c r="BE134"/>
  <c r="BE146"/>
  <c r="BE149"/>
  <c r="BE177"/>
  <c r="BE202"/>
  <c r="BE217"/>
  <c r="BE224"/>
  <c r="BE228"/>
  <c r="BE249"/>
  <c r="BE252"/>
  <c r="BE261"/>
  <c r="BE285"/>
  <c r="BE304"/>
  <c r="BE313"/>
  <c r="BE319"/>
  <c r="BE325"/>
  <c r="BE334"/>
  <c i="53" r="F59"/>
  <c r="J91"/>
  <c r="F93"/>
  <c r="BE100"/>
  <c r="BE103"/>
  <c r="BE118"/>
  <c r="BE174"/>
  <c r="E50"/>
  <c r="J58"/>
  <c r="BE122"/>
  <c r="BE125"/>
  <c r="BE130"/>
  <c r="BE152"/>
  <c r="BE166"/>
  <c r="BE170"/>
  <c r="BE187"/>
  <c r="J59"/>
  <c r="BE106"/>
  <c r="BE163"/>
  <c r="BE184"/>
  <c r="BE109"/>
  <c r="BE113"/>
  <c r="BE134"/>
  <c r="BE138"/>
  <c r="BE141"/>
  <c r="BE145"/>
  <c r="BE148"/>
  <c r="BE157"/>
  <c r="BE160"/>
  <c r="BE180"/>
  <c i="52" r="J59"/>
  <c r="J95"/>
  <c r="BE117"/>
  <c r="BE145"/>
  <c r="BE176"/>
  <c r="BE179"/>
  <c r="BE186"/>
  <c r="BE189"/>
  <c r="BE192"/>
  <c r="BE224"/>
  <c r="BE233"/>
  <c r="BE236"/>
  <c r="F58"/>
  <c r="E89"/>
  <c r="BE120"/>
  <c r="BE163"/>
  <c r="BE183"/>
  <c r="BE199"/>
  <c r="BE221"/>
  <c r="J58"/>
  <c r="F98"/>
  <c r="BE104"/>
  <c r="BE111"/>
  <c r="BE114"/>
  <c r="BE124"/>
  <c r="BE138"/>
  <c r="BE152"/>
  <c r="BE156"/>
  <c r="BE166"/>
  <c r="BE172"/>
  <c r="BE195"/>
  <c r="BE227"/>
  <c r="BE230"/>
  <c r="BE239"/>
  <c r="BE107"/>
  <c r="BE127"/>
  <c r="BE131"/>
  <c r="BE134"/>
  <c r="BE141"/>
  <c r="BE148"/>
  <c r="BE159"/>
  <c r="BE169"/>
  <c r="BE203"/>
  <c r="BE207"/>
  <c r="BE211"/>
  <c r="BE214"/>
  <c r="BE218"/>
  <c r="BE242"/>
  <c i="51" r="F58"/>
  <c r="J59"/>
  <c r="BE113"/>
  <c r="BE126"/>
  <c r="BE129"/>
  <c r="BE149"/>
  <c r="BE170"/>
  <c r="BE174"/>
  <c r="BE208"/>
  <c r="BE223"/>
  <c r="BE229"/>
  <c r="BE295"/>
  <c r="BE298"/>
  <c r="J58"/>
  <c r="J101"/>
  <c r="F104"/>
  <c r="BE137"/>
  <c r="BE143"/>
  <c r="BE153"/>
  <c r="BE156"/>
  <c r="BE177"/>
  <c r="BE181"/>
  <c r="BE184"/>
  <c r="BE190"/>
  <c r="BE194"/>
  <c r="BE198"/>
  <c r="BE226"/>
  <c r="BE233"/>
  <c r="BE236"/>
  <c r="BE271"/>
  <c r="BE275"/>
  <c r="BE282"/>
  <c r="BE310"/>
  <c r="BE313"/>
  <c r="BE316"/>
  <c r="BE322"/>
  <c r="E95"/>
  <c r="BE116"/>
  <c r="BE119"/>
  <c r="BE123"/>
  <c r="BE133"/>
  <c r="BE140"/>
  <c r="BE146"/>
  <c r="BE163"/>
  <c r="BE167"/>
  <c r="BE201"/>
  <c r="BE205"/>
  <c r="BE220"/>
  <c r="BE240"/>
  <c r="BE243"/>
  <c r="BE246"/>
  <c r="BE249"/>
  <c r="BE256"/>
  <c r="BE260"/>
  <c r="BE264"/>
  <c r="BE279"/>
  <c r="BE285"/>
  <c r="BE288"/>
  <c r="BE304"/>
  <c r="BE319"/>
  <c r="BE110"/>
  <c r="BE160"/>
  <c r="BE187"/>
  <c r="BE212"/>
  <c r="BE216"/>
  <c r="BE252"/>
  <c r="BE268"/>
  <c r="BE291"/>
  <c r="BE301"/>
  <c r="BE307"/>
  <c i="50" r="J58"/>
  <c r="E86"/>
  <c r="BE146"/>
  <c r="BE184"/>
  <c r="BE213"/>
  <c r="BE223"/>
  <c r="BE237"/>
  <c r="F58"/>
  <c r="J59"/>
  <c r="J92"/>
  <c r="F95"/>
  <c r="BE114"/>
  <c r="BE136"/>
  <c r="BE139"/>
  <c r="BE163"/>
  <c r="BE180"/>
  <c r="BE197"/>
  <c r="BE216"/>
  <c r="BE227"/>
  <c r="BE234"/>
  <c r="BE240"/>
  <c r="BE249"/>
  <c r="BE252"/>
  <c r="BE258"/>
  <c r="BE261"/>
  <c r="BE264"/>
  <c r="BE267"/>
  <c r="BE270"/>
  <c r="BE273"/>
  <c r="BE277"/>
  <c r="BE101"/>
  <c r="BE104"/>
  <c r="BE108"/>
  <c r="BE111"/>
  <c r="BE117"/>
  <c r="BE120"/>
  <c r="BE123"/>
  <c r="BE126"/>
  <c r="BE129"/>
  <c r="BE133"/>
  <c r="BE142"/>
  <c r="BE149"/>
  <c r="BE156"/>
  <c r="BE159"/>
  <c r="BE167"/>
  <c r="BE176"/>
  <c r="BE187"/>
  <c r="BE194"/>
  <c r="BE201"/>
  <c r="BE204"/>
  <c r="BE210"/>
  <c r="BE243"/>
  <c r="BE152"/>
  <c r="BE172"/>
  <c r="BE207"/>
  <c r="BE219"/>
  <c r="BE230"/>
  <c r="BE246"/>
  <c r="BE255"/>
  <c i="49" r="J58"/>
  <c r="BE105"/>
  <c r="BE112"/>
  <c r="BE121"/>
  <c r="BE135"/>
  <c r="BE139"/>
  <c r="BE146"/>
  <c r="BE174"/>
  <c r="BE197"/>
  <c r="BE200"/>
  <c r="BE206"/>
  <c r="BE210"/>
  <c r="BE225"/>
  <c r="BE235"/>
  <c r="BE256"/>
  <c r="J56"/>
  <c r="J59"/>
  <c r="F99"/>
  <c r="BE125"/>
  <c r="BE128"/>
  <c r="BE191"/>
  <c r="BE214"/>
  <c r="BE218"/>
  <c r="E90"/>
  <c r="BE108"/>
  <c r="BE115"/>
  <c r="BE118"/>
  <c r="BE132"/>
  <c r="BE177"/>
  <c r="BE180"/>
  <c r="BE184"/>
  <c r="BE187"/>
  <c r="BE194"/>
  <c r="BE203"/>
  <c r="BE222"/>
  <c r="BE229"/>
  <c r="BE232"/>
  <c r="BE238"/>
  <c r="BE241"/>
  <c r="BE259"/>
  <c r="BE262"/>
  <c r="BE265"/>
  <c r="F58"/>
  <c r="BE142"/>
  <c r="BE149"/>
  <c r="BE153"/>
  <c r="BE157"/>
  <c r="BE161"/>
  <c r="BE165"/>
  <c r="BE168"/>
  <c r="BE171"/>
  <c r="BE244"/>
  <c r="BE247"/>
  <c r="BE250"/>
  <c r="BE253"/>
  <c i="48" r="F59"/>
  <c r="J101"/>
  <c r="BE108"/>
  <c r="BE111"/>
  <c r="BE114"/>
  <c r="BE127"/>
  <c r="BE144"/>
  <c r="BE147"/>
  <c r="BE160"/>
  <c r="BE164"/>
  <c r="BE206"/>
  <c r="BE245"/>
  <c r="BE267"/>
  <c r="BE270"/>
  <c r="BE288"/>
  <c r="BE339"/>
  <c r="BE342"/>
  <c r="BE345"/>
  <c r="BE348"/>
  <c r="BE351"/>
  <c r="BE369"/>
  <c r="BE379"/>
  <c r="BE382"/>
  <c r="BE394"/>
  <c r="J102"/>
  <c r="BE118"/>
  <c r="BE124"/>
  <c r="BE171"/>
  <c r="BE174"/>
  <c r="BE198"/>
  <c r="BE210"/>
  <c r="BE226"/>
  <c r="BE229"/>
  <c r="BE248"/>
  <c r="BE252"/>
  <c r="BE255"/>
  <c r="BE261"/>
  <c r="BE264"/>
  <c r="BE282"/>
  <c r="BE285"/>
  <c r="BE298"/>
  <c r="BE317"/>
  <c r="BE320"/>
  <c r="BE323"/>
  <c r="BE357"/>
  <c r="BE375"/>
  <c r="BE385"/>
  <c r="BE388"/>
  <c r="BE397"/>
  <c r="BE406"/>
  <c r="BE415"/>
  <c r="BE418"/>
  <c r="E50"/>
  <c r="J56"/>
  <c r="F101"/>
  <c r="BE141"/>
  <c r="BE178"/>
  <c r="BE188"/>
  <c r="BE194"/>
  <c r="BE213"/>
  <c r="BE222"/>
  <c r="BE242"/>
  <c r="BE279"/>
  <c r="BE291"/>
  <c r="BE302"/>
  <c r="BE306"/>
  <c r="BE310"/>
  <c r="BE363"/>
  <c r="BE400"/>
  <c r="BE403"/>
  <c r="BE409"/>
  <c r="BE421"/>
  <c r="BE424"/>
  <c r="BE121"/>
  <c r="BE131"/>
  <c r="BE137"/>
  <c r="BE150"/>
  <c r="BE153"/>
  <c r="BE157"/>
  <c r="BE167"/>
  <c r="BE181"/>
  <c r="BE185"/>
  <c r="BE191"/>
  <c r="BE202"/>
  <c r="BE217"/>
  <c r="BE221"/>
  <c r="BE239"/>
  <c r="BE258"/>
  <c r="BE273"/>
  <c r="BE276"/>
  <c r="BE294"/>
  <c r="BE313"/>
  <c r="BE326"/>
  <c r="BE329"/>
  <c r="BE332"/>
  <c r="BE336"/>
  <c r="BE354"/>
  <c r="BE360"/>
  <c r="BE366"/>
  <c r="BE372"/>
  <c r="BE391"/>
  <c r="BE412"/>
  <c i="47" r="E50"/>
  <c r="F59"/>
  <c r="J96"/>
  <c r="BE114"/>
  <c r="BE117"/>
  <c r="BE137"/>
  <c r="BE140"/>
  <c r="BE148"/>
  <c r="BE159"/>
  <c r="BE167"/>
  <c r="BE174"/>
  <c r="BE214"/>
  <c r="BE217"/>
  <c r="J94"/>
  <c r="BE127"/>
  <c r="BE134"/>
  <c r="BE144"/>
  <c r="BE163"/>
  <c r="BE171"/>
  <c r="BE186"/>
  <c r="BE193"/>
  <c r="BE202"/>
  <c r="BE205"/>
  <c r="BE208"/>
  <c r="F96"/>
  <c r="J97"/>
  <c r="BE110"/>
  <c r="BE123"/>
  <c r="BE130"/>
  <c r="BE178"/>
  <c r="BE182"/>
  <c r="BE103"/>
  <c r="BE107"/>
  <c r="BE120"/>
  <c r="BE151"/>
  <c r="BE155"/>
  <c r="BE190"/>
  <c r="BE196"/>
  <c r="BE199"/>
  <c r="BE211"/>
  <c i="46" r="F58"/>
  <c r="J94"/>
  <c r="J97"/>
  <c r="BE114"/>
  <c r="BE120"/>
  <c r="BE144"/>
  <c r="BE186"/>
  <c r="BE190"/>
  <c r="BE198"/>
  <c r="BE207"/>
  <c r="BE216"/>
  <c r="BE222"/>
  <c r="BE225"/>
  <c r="E50"/>
  <c r="F59"/>
  <c r="BE103"/>
  <c r="BE107"/>
  <c r="BE110"/>
  <c r="BE117"/>
  <c r="BE123"/>
  <c r="BE130"/>
  <c r="BE134"/>
  <c r="BE137"/>
  <c r="BE148"/>
  <c r="BE170"/>
  <c r="BE175"/>
  <c r="BE178"/>
  <c r="BE181"/>
  <c r="BE213"/>
  <c r="J96"/>
  <c r="BE127"/>
  <c r="BE151"/>
  <c r="BE156"/>
  <c r="BE167"/>
  <c r="BE182"/>
  <c r="BE201"/>
  <c r="BE204"/>
  <c r="BE210"/>
  <c r="BE228"/>
  <c r="BE231"/>
  <c r="BE140"/>
  <c r="BE160"/>
  <c r="BE164"/>
  <c r="BE194"/>
  <c r="BE219"/>
  <c i="45" r="E50"/>
  <c r="F59"/>
  <c r="J100"/>
  <c r="BE116"/>
  <c r="BE119"/>
  <c r="BE132"/>
  <c r="BE135"/>
  <c r="BE139"/>
  <c r="BE145"/>
  <c r="BE160"/>
  <c r="BE163"/>
  <c r="BE170"/>
  <c r="BE180"/>
  <c r="BE189"/>
  <c r="BE213"/>
  <c r="BE217"/>
  <c r="BE220"/>
  <c r="BE224"/>
  <c r="BE231"/>
  <c r="BE254"/>
  <c r="BE257"/>
  <c r="BE296"/>
  <c r="BE301"/>
  <c r="BE307"/>
  <c r="BE320"/>
  <c r="BE326"/>
  <c r="BE332"/>
  <c r="BE349"/>
  <c r="BE353"/>
  <c r="BE357"/>
  <c r="BE366"/>
  <c r="BE369"/>
  <c r="BE375"/>
  <c r="BE393"/>
  <c r="BE397"/>
  <c r="BE400"/>
  <c r="BE415"/>
  <c r="BE427"/>
  <c r="BE448"/>
  <c r="BE451"/>
  <c r="BE457"/>
  <c r="BE499"/>
  <c r="BE502"/>
  <c r="BE520"/>
  <c r="BE538"/>
  <c r="J98"/>
  <c r="J101"/>
  <c r="BE110"/>
  <c r="BE148"/>
  <c r="BE151"/>
  <c r="BE173"/>
  <c r="BE186"/>
  <c r="BE201"/>
  <c r="BE204"/>
  <c r="BE260"/>
  <c r="BE263"/>
  <c r="BE288"/>
  <c r="BE292"/>
  <c r="BE304"/>
  <c r="BE310"/>
  <c r="BE316"/>
  <c r="BE323"/>
  <c r="BE338"/>
  <c r="BE341"/>
  <c r="BE378"/>
  <c r="BE403"/>
  <c r="BE406"/>
  <c r="BE418"/>
  <c r="BE436"/>
  <c r="BE439"/>
  <c r="BE466"/>
  <c r="BE469"/>
  <c r="BE484"/>
  <c r="BE490"/>
  <c r="BE517"/>
  <c r="BE523"/>
  <c r="BE529"/>
  <c r="BE541"/>
  <c r="F58"/>
  <c r="BE125"/>
  <c r="BE154"/>
  <c r="BE157"/>
  <c r="BE167"/>
  <c r="BE183"/>
  <c r="BE235"/>
  <c r="BE239"/>
  <c r="BE242"/>
  <c r="BE246"/>
  <c r="BE250"/>
  <c r="BE274"/>
  <c r="BE313"/>
  <c r="BE329"/>
  <c r="BE361"/>
  <c r="BE372"/>
  <c r="BE382"/>
  <c r="BE386"/>
  <c r="BE389"/>
  <c r="BE412"/>
  <c r="BE424"/>
  <c r="BE445"/>
  <c r="BE460"/>
  <c r="BE475"/>
  <c r="BE478"/>
  <c r="BE511"/>
  <c r="BE514"/>
  <c r="BE526"/>
  <c r="BE535"/>
  <c r="BE107"/>
  <c r="BE113"/>
  <c r="BE122"/>
  <c r="BE129"/>
  <c r="BE176"/>
  <c r="BE192"/>
  <c r="BE207"/>
  <c r="BE210"/>
  <c r="BE227"/>
  <c r="BE266"/>
  <c r="BE269"/>
  <c r="BE279"/>
  <c r="BE283"/>
  <c r="BE335"/>
  <c r="BE345"/>
  <c r="BE409"/>
  <c r="BE421"/>
  <c r="BE430"/>
  <c r="BE433"/>
  <c r="BE442"/>
  <c r="BE454"/>
  <c r="BE463"/>
  <c r="BE472"/>
  <c r="BE481"/>
  <c r="BE487"/>
  <c r="BE493"/>
  <c r="BE496"/>
  <c r="BE505"/>
  <c r="BE508"/>
  <c r="BE532"/>
  <c i="44" r="J56"/>
  <c r="J58"/>
  <c r="F99"/>
  <c r="J100"/>
  <c r="BE106"/>
  <c r="BE116"/>
  <c r="BE126"/>
  <c r="BE132"/>
  <c r="BE142"/>
  <c r="BE157"/>
  <c r="BE160"/>
  <c r="BE167"/>
  <c r="BE171"/>
  <c r="BE175"/>
  <c r="BE178"/>
  <c r="BE210"/>
  <c r="BE219"/>
  <c r="BE223"/>
  <c r="BE230"/>
  <c r="BE238"/>
  <c r="BE242"/>
  <c r="BE245"/>
  <c r="BE251"/>
  <c r="BE258"/>
  <c r="BE265"/>
  <c r="BE268"/>
  <c r="BE277"/>
  <c r="BE286"/>
  <c r="E50"/>
  <c r="F100"/>
  <c r="BE109"/>
  <c r="BE122"/>
  <c r="BE135"/>
  <c r="BE181"/>
  <c r="BE196"/>
  <c r="BE200"/>
  <c r="BE204"/>
  <c r="BE213"/>
  <c r="BE216"/>
  <c r="BE226"/>
  <c r="BE234"/>
  <c r="BE271"/>
  <c r="BE289"/>
  <c r="BE292"/>
  <c r="BE112"/>
  <c r="BE119"/>
  <c r="BE129"/>
  <c r="BE139"/>
  <c r="BE146"/>
  <c r="BE149"/>
  <c r="BE164"/>
  <c r="BE185"/>
  <c r="BE188"/>
  <c r="BE192"/>
  <c r="BE207"/>
  <c r="BE248"/>
  <c r="BE254"/>
  <c r="BE261"/>
  <c r="BE274"/>
  <c r="BE280"/>
  <c r="BE283"/>
  <c i="43" r="J58"/>
  <c r="F59"/>
  <c r="F83"/>
  <c r="J84"/>
  <c r="BE90"/>
  <c r="E50"/>
  <c r="J81"/>
  <c i="42" r="E50"/>
  <c r="F59"/>
  <c r="J96"/>
  <c r="BE105"/>
  <c r="BE143"/>
  <c r="BE150"/>
  <c r="BE154"/>
  <c r="BE158"/>
  <c r="BE175"/>
  <c r="BE195"/>
  <c r="J56"/>
  <c r="J95"/>
  <c r="BE109"/>
  <c r="BE118"/>
  <c r="BE125"/>
  <c r="BE132"/>
  <c r="BE161"/>
  <c r="BE168"/>
  <c r="BE172"/>
  <c r="BE181"/>
  <c r="BE191"/>
  <c r="BE199"/>
  <c r="BE203"/>
  <c r="BE225"/>
  <c r="F58"/>
  <c r="BE102"/>
  <c r="BE140"/>
  <c r="BE164"/>
  <c r="BE178"/>
  <c r="BE206"/>
  <c r="BE213"/>
  <c r="BE216"/>
  <c r="BE219"/>
  <c r="BE222"/>
  <c r="BE231"/>
  <c r="BE112"/>
  <c r="BE115"/>
  <c r="BE122"/>
  <c r="BE129"/>
  <c r="BE147"/>
  <c r="BE184"/>
  <c r="BE187"/>
  <c r="BE210"/>
  <c r="BE228"/>
  <c r="BE234"/>
  <c r="BE237"/>
  <c i="41" r="F58"/>
  <c r="F59"/>
  <c r="J99"/>
  <c r="BE106"/>
  <c r="BE112"/>
  <c r="BE116"/>
  <c r="BE119"/>
  <c r="BE122"/>
  <c r="BE126"/>
  <c r="BE132"/>
  <c r="BE142"/>
  <c r="BE160"/>
  <c r="BE192"/>
  <c r="BE196"/>
  <c r="BE207"/>
  <c r="BE210"/>
  <c r="BE219"/>
  <c r="BE234"/>
  <c r="BE238"/>
  <c r="BE242"/>
  <c r="BE245"/>
  <c r="BE251"/>
  <c r="BE261"/>
  <c r="BE283"/>
  <c r="E50"/>
  <c r="J56"/>
  <c r="J59"/>
  <c r="BE129"/>
  <c r="BE135"/>
  <c r="BE188"/>
  <c r="BE200"/>
  <c r="BE248"/>
  <c r="BE271"/>
  <c r="BE109"/>
  <c r="BE139"/>
  <c r="BE146"/>
  <c r="BE149"/>
  <c r="BE157"/>
  <c r="BE164"/>
  <c r="BE167"/>
  <c r="BE171"/>
  <c r="BE175"/>
  <c r="BE178"/>
  <c r="BE181"/>
  <c r="BE185"/>
  <c r="BE204"/>
  <c r="BE213"/>
  <c r="BE216"/>
  <c r="BE223"/>
  <c r="BE226"/>
  <c r="BE230"/>
  <c r="BE254"/>
  <c r="BE258"/>
  <c r="BE265"/>
  <c r="BE268"/>
  <c r="BE274"/>
  <c r="BE277"/>
  <c r="BE280"/>
  <c r="BE286"/>
  <c r="BE289"/>
  <c r="BE292"/>
  <c i="40" r="BE142"/>
  <c r="BE150"/>
  <c r="BE182"/>
  <c r="BE200"/>
  <c r="BE204"/>
  <c r="BE213"/>
  <c r="BE223"/>
  <c r="BE235"/>
  <c r="BE258"/>
  <c r="BE264"/>
  <c r="BE273"/>
  <c r="BE276"/>
  <c r="BE279"/>
  <c r="BE291"/>
  <c r="BE297"/>
  <c r="BE300"/>
  <c r="F59"/>
  <c r="J59"/>
  <c r="F96"/>
  <c r="BE103"/>
  <c r="BE110"/>
  <c r="BE117"/>
  <c r="BE134"/>
  <c r="BE138"/>
  <c r="BE157"/>
  <c r="BE170"/>
  <c r="BE174"/>
  <c r="BE186"/>
  <c r="BE189"/>
  <c r="BE219"/>
  <c r="BE227"/>
  <c r="BE231"/>
  <c r="BE239"/>
  <c r="BE249"/>
  <c r="BE252"/>
  <c r="BE261"/>
  <c r="BE270"/>
  <c r="BE285"/>
  <c r="BE288"/>
  <c r="J58"/>
  <c r="BE114"/>
  <c r="BE121"/>
  <c r="BE125"/>
  <c r="BE128"/>
  <c r="BE131"/>
  <c r="BE153"/>
  <c r="BE161"/>
  <c r="BE178"/>
  <c r="BE242"/>
  <c r="BE255"/>
  <c r="BE267"/>
  <c r="BE282"/>
  <c r="BE294"/>
  <c r="BE307"/>
  <c r="E50"/>
  <c r="J56"/>
  <c r="BE106"/>
  <c r="BE166"/>
  <c r="BE192"/>
  <c r="BE196"/>
  <c r="BE207"/>
  <c r="BE210"/>
  <c r="BE216"/>
  <c r="BE246"/>
  <c r="BE303"/>
  <c i="39" r="E50"/>
  <c r="J56"/>
  <c r="J59"/>
  <c r="F104"/>
  <c r="BE122"/>
  <c r="BE132"/>
  <c r="BE147"/>
  <c r="BE151"/>
  <c r="BE164"/>
  <c r="BE186"/>
  <c r="BE190"/>
  <c r="BE204"/>
  <c r="BE222"/>
  <c r="BE226"/>
  <c r="BE229"/>
  <c r="BE254"/>
  <c r="BE266"/>
  <c r="BE275"/>
  <c r="BE278"/>
  <c r="BE327"/>
  <c r="BE330"/>
  <c r="BE336"/>
  <c r="BE343"/>
  <c r="F58"/>
  <c r="BE116"/>
  <c r="BE119"/>
  <c r="BE170"/>
  <c r="BE183"/>
  <c r="BE193"/>
  <c r="BE210"/>
  <c r="BE242"/>
  <c r="BE251"/>
  <c r="BE272"/>
  <c r="BE323"/>
  <c r="BE333"/>
  <c r="BE340"/>
  <c r="BE355"/>
  <c r="BE377"/>
  <c r="BE386"/>
  <c r="BE389"/>
  <c r="BE392"/>
  <c r="BE404"/>
  <c r="BE407"/>
  <c r="BE410"/>
  <c r="BE416"/>
  <c r="BE433"/>
  <c r="BE437"/>
  <c r="BE441"/>
  <c r="BE453"/>
  <c r="BE459"/>
  <c r="BE472"/>
  <c r="BE484"/>
  <c r="BE499"/>
  <c r="BE505"/>
  <c r="BE514"/>
  <c r="BE517"/>
  <c r="BE524"/>
  <c r="BE530"/>
  <c r="BE538"/>
  <c r="BE545"/>
  <c r="BE553"/>
  <c r="BE561"/>
  <c r="BE564"/>
  <c r="J58"/>
  <c r="BE110"/>
  <c r="BE143"/>
  <c r="BE157"/>
  <c r="BE161"/>
  <c r="BE167"/>
  <c r="BE173"/>
  <c r="BE176"/>
  <c r="BE179"/>
  <c r="BE248"/>
  <c r="BE269"/>
  <c r="BE293"/>
  <c r="BE296"/>
  <c r="BE299"/>
  <c r="BE302"/>
  <c r="BE306"/>
  <c r="BE347"/>
  <c r="BE359"/>
  <c r="BE380"/>
  <c r="BE396"/>
  <c r="BE429"/>
  <c r="BE450"/>
  <c r="BE465"/>
  <c r="BE487"/>
  <c r="BE493"/>
  <c r="BE502"/>
  <c r="BE511"/>
  <c r="BE520"/>
  <c r="BE527"/>
  <c r="BE567"/>
  <c r="BE579"/>
  <c r="BE582"/>
  <c r="BE113"/>
  <c r="BE126"/>
  <c r="BE129"/>
  <c r="BE135"/>
  <c r="BE139"/>
  <c r="BE197"/>
  <c r="BE200"/>
  <c r="BE207"/>
  <c r="BE213"/>
  <c r="BE216"/>
  <c r="BE219"/>
  <c r="BE232"/>
  <c r="BE236"/>
  <c r="BE239"/>
  <c r="BE245"/>
  <c r="BE282"/>
  <c r="BE287"/>
  <c r="BE309"/>
  <c r="BE313"/>
  <c r="BE318"/>
  <c r="BE351"/>
  <c r="BE362"/>
  <c r="BE370"/>
  <c r="BE374"/>
  <c r="BE383"/>
  <c r="BE401"/>
  <c r="BE413"/>
  <c r="BE419"/>
  <c r="BE422"/>
  <c r="BE426"/>
  <c r="BE445"/>
  <c r="BE456"/>
  <c r="BE462"/>
  <c r="BE469"/>
  <c r="BE478"/>
  <c r="BE481"/>
  <c r="BE490"/>
  <c r="BE496"/>
  <c r="BE508"/>
  <c r="BE534"/>
  <c r="BE541"/>
  <c r="BE549"/>
  <c r="BE557"/>
  <c r="BE570"/>
  <c r="BE573"/>
  <c r="BE576"/>
  <c r="BE583"/>
  <c i="38" r="F58"/>
  <c r="F59"/>
  <c r="J90"/>
  <c r="BE99"/>
  <c r="BE102"/>
  <c r="BE113"/>
  <c r="BE122"/>
  <c r="BE129"/>
  <c r="BE131"/>
  <c r="BE139"/>
  <c r="BE148"/>
  <c r="BE159"/>
  <c r="BE161"/>
  <c r="BE165"/>
  <c r="BE181"/>
  <c r="BE183"/>
  <c r="BE187"/>
  <c r="BE201"/>
  <c r="E50"/>
  <c r="J59"/>
  <c r="J88"/>
  <c r="BE109"/>
  <c r="BE119"/>
  <c r="BE175"/>
  <c r="BE189"/>
  <c r="BE97"/>
  <c r="BE116"/>
  <c r="BE126"/>
  <c r="BE146"/>
  <c r="BE154"/>
  <c r="BE160"/>
  <c r="BE167"/>
  <c r="BE172"/>
  <c r="BE178"/>
  <c r="BE188"/>
  <c r="BE190"/>
  <c r="BE191"/>
  <c r="BE195"/>
  <c r="BE199"/>
  <c i="37" r="E83"/>
  <c r="F91"/>
  <c r="J92"/>
  <c r="BE99"/>
  <c r="BE101"/>
  <c r="BE124"/>
  <c r="BE131"/>
  <c r="BE148"/>
  <c r="BE150"/>
  <c r="BE177"/>
  <c r="BE209"/>
  <c r="BE224"/>
  <c r="BE98"/>
  <c r="BE128"/>
  <c r="BE156"/>
  <c r="BE161"/>
  <c r="BE169"/>
  <c r="BE197"/>
  <c r="BE206"/>
  <c r="BE210"/>
  <c r="BE216"/>
  <c r="J58"/>
  <c r="J89"/>
  <c r="F92"/>
  <c r="BE104"/>
  <c r="BE111"/>
  <c r="BE115"/>
  <c r="BE118"/>
  <c r="BE121"/>
  <c r="BE133"/>
  <c r="BE141"/>
  <c r="BE163"/>
  <c r="BE167"/>
  <c r="BE174"/>
  <c r="BE203"/>
  <c r="BE204"/>
  <c r="BE205"/>
  <c r="BE222"/>
  <c r="BE162"/>
  <c r="BE179"/>
  <c r="BE181"/>
  <c r="BE185"/>
  <c r="BE191"/>
  <c r="BE194"/>
  <c r="BE199"/>
  <c r="BE207"/>
  <c r="BE208"/>
  <c i="35" r="J100"/>
  <c r="J66"/>
  <c i="36" r="E50"/>
  <c r="J56"/>
  <c r="J58"/>
  <c r="F92"/>
  <c r="BE98"/>
  <c r="BE112"/>
  <c r="BE116"/>
  <c r="BE122"/>
  <c r="BE149"/>
  <c r="BE164"/>
  <c r="BE198"/>
  <c r="BE211"/>
  <c r="F58"/>
  <c r="J92"/>
  <c r="BE99"/>
  <c r="BE101"/>
  <c r="BE119"/>
  <c r="BE125"/>
  <c r="BE129"/>
  <c r="BE132"/>
  <c r="BE142"/>
  <c r="BE151"/>
  <c r="BE162"/>
  <c r="BE163"/>
  <c r="BE170"/>
  <c r="BE157"/>
  <c r="BE168"/>
  <c r="BE175"/>
  <c r="BE178"/>
  <c r="BE184"/>
  <c r="BE189"/>
  <c r="BE195"/>
  <c r="BE201"/>
  <c r="BE208"/>
  <c r="BE210"/>
  <c r="BE215"/>
  <c r="BE105"/>
  <c r="BE134"/>
  <c r="BE180"/>
  <c r="BE203"/>
  <c r="BE207"/>
  <c r="BE209"/>
  <c r="BE219"/>
  <c r="BE221"/>
  <c i="35" r="F59"/>
  <c r="J90"/>
  <c r="BE115"/>
  <c r="BE151"/>
  <c r="BE159"/>
  <c r="BE165"/>
  <c r="BE167"/>
  <c r="BE180"/>
  <c r="BE190"/>
  <c r="BE228"/>
  <c r="BE233"/>
  <c r="BE238"/>
  <c r="BE242"/>
  <c r="J56"/>
  <c r="J59"/>
  <c r="BE98"/>
  <c r="BE99"/>
  <c r="BE118"/>
  <c r="BE126"/>
  <c r="BE157"/>
  <c r="BE169"/>
  <c r="BE201"/>
  <c r="BE221"/>
  <c r="BE223"/>
  <c r="BE225"/>
  <c r="E50"/>
  <c r="BE97"/>
  <c r="BE125"/>
  <c r="BE129"/>
  <c r="BE132"/>
  <c r="BE143"/>
  <c r="BE155"/>
  <c r="BE182"/>
  <c r="BE211"/>
  <c r="BE214"/>
  <c r="BE217"/>
  <c r="F58"/>
  <c r="BE101"/>
  <c r="BE111"/>
  <c r="BE121"/>
  <c r="BE145"/>
  <c r="BE161"/>
  <c r="BE163"/>
  <c r="BE171"/>
  <c r="BE173"/>
  <c r="BE175"/>
  <c r="BE177"/>
  <c r="BE187"/>
  <c r="BE236"/>
  <c r="BE240"/>
  <c i="34" r="E50"/>
  <c r="J56"/>
  <c r="J59"/>
  <c r="J92"/>
  <c r="BE112"/>
  <c r="BE114"/>
  <c r="BE119"/>
  <c r="BE129"/>
  <c r="BE136"/>
  <c r="F58"/>
  <c r="F59"/>
  <c r="BE111"/>
  <c r="BE117"/>
  <c r="BE127"/>
  <c r="BE130"/>
  <c r="BE138"/>
  <c r="BE103"/>
  <c r="BE107"/>
  <c r="BE115"/>
  <c r="BE116"/>
  <c r="BE124"/>
  <c r="BE125"/>
  <c r="BE126"/>
  <c r="BE132"/>
  <c r="BE133"/>
  <c r="BE134"/>
  <c r="BE135"/>
  <c r="BE99"/>
  <c r="BE100"/>
  <c r="BE101"/>
  <c r="BE105"/>
  <c r="BE109"/>
  <c r="BE120"/>
  <c r="BE122"/>
  <c r="BE123"/>
  <c r="BE131"/>
  <c r="BE137"/>
  <c i="33" r="F58"/>
  <c r="F94"/>
  <c r="BE104"/>
  <c r="BE106"/>
  <c r="BE108"/>
  <c r="BE110"/>
  <c r="BE112"/>
  <c r="BE113"/>
  <c r="BE115"/>
  <c r="BE127"/>
  <c r="BE129"/>
  <c r="BE133"/>
  <c r="BE134"/>
  <c r="BE135"/>
  <c r="BE137"/>
  <c r="BE141"/>
  <c r="E85"/>
  <c r="J94"/>
  <c r="BE102"/>
  <c r="BE117"/>
  <c r="BE119"/>
  <c r="BE125"/>
  <c r="BE126"/>
  <c r="BE130"/>
  <c r="BE132"/>
  <c r="BE140"/>
  <c r="J56"/>
  <c r="J93"/>
  <c r="BE100"/>
  <c r="BE101"/>
  <c r="BE120"/>
  <c r="BE122"/>
  <c r="BE123"/>
  <c r="BE139"/>
  <c r="BE116"/>
  <c r="BE124"/>
  <c r="BE131"/>
  <c r="BE136"/>
  <c i="32" r="F59"/>
  <c r="J90"/>
  <c r="J93"/>
  <c r="BE107"/>
  <c r="BE109"/>
  <c r="BE115"/>
  <c r="BE118"/>
  <c r="BE122"/>
  <c r="E50"/>
  <c r="F58"/>
  <c r="BE99"/>
  <c r="BE100"/>
  <c r="BE101"/>
  <c r="BE124"/>
  <c r="BE129"/>
  <c r="BE132"/>
  <c r="BE133"/>
  <c r="J92"/>
  <c r="BE103"/>
  <c r="BE112"/>
  <c r="BE116"/>
  <c r="BE121"/>
  <c r="BE127"/>
  <c r="BE130"/>
  <c r="BE131"/>
  <c r="BE134"/>
  <c r="BE135"/>
  <c r="BE105"/>
  <c r="BE111"/>
  <c r="BE114"/>
  <c r="BE119"/>
  <c r="BE125"/>
  <c r="BE126"/>
  <c r="BE128"/>
  <c i="31" r="J59"/>
  <c r="F91"/>
  <c r="BE98"/>
  <c r="BE104"/>
  <c r="BE126"/>
  <c r="BE146"/>
  <c r="BE176"/>
  <c r="BE188"/>
  <c r="BE204"/>
  <c r="BE225"/>
  <c r="BE228"/>
  <c r="BE229"/>
  <c r="BE230"/>
  <c r="BE235"/>
  <c r="E50"/>
  <c r="BE106"/>
  <c r="BE109"/>
  <c r="BE135"/>
  <c r="BE141"/>
  <c r="BE156"/>
  <c r="BE171"/>
  <c r="BE208"/>
  <c r="BE217"/>
  <c r="BE222"/>
  <c r="BE231"/>
  <c r="J56"/>
  <c r="F59"/>
  <c r="J91"/>
  <c r="BE100"/>
  <c r="BE133"/>
  <c r="BE138"/>
  <c r="BE151"/>
  <c r="BE160"/>
  <c r="BE174"/>
  <c r="BE181"/>
  <c r="BE184"/>
  <c r="BE192"/>
  <c r="BE200"/>
  <c r="BE213"/>
  <c r="BE227"/>
  <c r="BE232"/>
  <c r="BE233"/>
  <c r="BE234"/>
  <c r="BE236"/>
  <c r="BE118"/>
  <c r="BE119"/>
  <c r="BE122"/>
  <c r="BE143"/>
  <c r="BE162"/>
  <c r="BE167"/>
  <c r="BE195"/>
  <c r="BE226"/>
  <c r="BE237"/>
  <c r="BE239"/>
  <c i="30" r="E50"/>
  <c r="J59"/>
  <c r="J95"/>
  <c r="BE132"/>
  <c r="BE177"/>
  <c r="BE227"/>
  <c r="BE240"/>
  <c r="BE270"/>
  <c r="BE277"/>
  <c r="BE288"/>
  <c r="BE316"/>
  <c r="F58"/>
  <c r="F59"/>
  <c r="BE102"/>
  <c r="BE104"/>
  <c r="BE110"/>
  <c r="BE114"/>
  <c r="BE152"/>
  <c r="BE161"/>
  <c r="BE247"/>
  <c r="BE260"/>
  <c r="BE272"/>
  <c r="BE280"/>
  <c r="BE298"/>
  <c r="BE312"/>
  <c r="BE314"/>
  <c r="BE319"/>
  <c r="BE323"/>
  <c r="BE328"/>
  <c r="BE336"/>
  <c r="J56"/>
  <c r="BE125"/>
  <c r="BE139"/>
  <c r="BE142"/>
  <c r="BE204"/>
  <c r="BE215"/>
  <c r="BE218"/>
  <c r="BE224"/>
  <c r="BE231"/>
  <c r="BE236"/>
  <c r="BE245"/>
  <c r="BE253"/>
  <c r="BE257"/>
  <c r="BE291"/>
  <c r="BE303"/>
  <c r="BE304"/>
  <c r="BE311"/>
  <c r="BE313"/>
  <c r="BE315"/>
  <c r="BE145"/>
  <c r="BE169"/>
  <c r="BE184"/>
  <c r="BE186"/>
  <c r="BE194"/>
  <c r="BE202"/>
  <c r="BE208"/>
  <c r="BE229"/>
  <c r="BE242"/>
  <c r="BE249"/>
  <c r="BE256"/>
  <c r="BE263"/>
  <c r="BE266"/>
  <c r="BE275"/>
  <c r="BE300"/>
  <c r="BE317"/>
  <c r="BE345"/>
  <c i="29" r="F59"/>
  <c r="J93"/>
  <c r="J96"/>
  <c r="BE104"/>
  <c r="BE106"/>
  <c r="BE113"/>
  <c r="BE115"/>
  <c r="BE120"/>
  <c r="BE129"/>
  <c r="BE130"/>
  <c r="BE134"/>
  <c r="BE139"/>
  <c r="BE141"/>
  <c r="BE144"/>
  <c r="BE147"/>
  <c r="BE150"/>
  <c r="BE152"/>
  <c r="BE153"/>
  <c r="BE157"/>
  <c r="BE159"/>
  <c r="BE161"/>
  <c r="BE162"/>
  <c r="BE163"/>
  <c r="BE164"/>
  <c r="BE103"/>
  <c r="BE108"/>
  <c r="BE118"/>
  <c r="BE126"/>
  <c r="BE132"/>
  <c r="BE160"/>
  <c r="BE168"/>
  <c r="BE169"/>
  <c r="BE170"/>
  <c r="J58"/>
  <c r="E87"/>
  <c r="F95"/>
  <c r="BE107"/>
  <c r="BE111"/>
  <c r="BE121"/>
  <c r="BE123"/>
  <c r="BE124"/>
  <c r="BE133"/>
  <c r="BE136"/>
  <c r="BE138"/>
  <c r="BE142"/>
  <c r="BE146"/>
  <c r="BE148"/>
  <c r="BE151"/>
  <c r="BE154"/>
  <c r="BE155"/>
  <c r="BE165"/>
  <c r="BE105"/>
  <c r="BE110"/>
  <c r="BE116"/>
  <c r="BE127"/>
  <c r="BE128"/>
  <c r="BE131"/>
  <c r="BE135"/>
  <c r="BE137"/>
  <c r="BE140"/>
  <c r="BE145"/>
  <c r="BE149"/>
  <c r="BE167"/>
  <c i="28" r="F58"/>
  <c r="E85"/>
  <c r="J93"/>
  <c r="BE103"/>
  <c r="BE111"/>
  <c r="BE124"/>
  <c r="BE126"/>
  <c r="J59"/>
  <c r="J91"/>
  <c r="BE105"/>
  <c r="BE109"/>
  <c r="BE112"/>
  <c r="BE121"/>
  <c r="BE127"/>
  <c r="BE129"/>
  <c r="BE130"/>
  <c r="BE102"/>
  <c r="BE114"/>
  <c r="BE118"/>
  <c r="BE122"/>
  <c r="BE131"/>
  <c r="F59"/>
  <c r="BE100"/>
  <c r="BE107"/>
  <c r="BE115"/>
  <c r="BE116"/>
  <c r="BE119"/>
  <c r="BE125"/>
  <c i="27" r="F100"/>
  <c r="BE109"/>
  <c r="BE110"/>
  <c r="BE121"/>
  <c r="BE124"/>
  <c r="BE126"/>
  <c r="BE129"/>
  <c r="BE130"/>
  <c r="J60"/>
  <c r="J62"/>
  <c r="J63"/>
  <c r="BE108"/>
  <c r="BE112"/>
  <c r="BE133"/>
  <c r="BE134"/>
  <c r="F62"/>
  <c r="BE106"/>
  <c r="BE114"/>
  <c r="BE116"/>
  <c r="BE118"/>
  <c r="BE135"/>
  <c r="BE136"/>
  <c r="E52"/>
  <c r="BE120"/>
  <c r="BE123"/>
  <c r="BE127"/>
  <c r="BE131"/>
  <c r="BE137"/>
  <c i="26" r="J60"/>
  <c r="J62"/>
  <c r="F99"/>
  <c r="BE107"/>
  <c r="BE109"/>
  <c r="BE111"/>
  <c r="BE113"/>
  <c r="BE115"/>
  <c r="BE117"/>
  <c r="BE125"/>
  <c r="BE127"/>
  <c r="BE128"/>
  <c r="BE131"/>
  <c r="E52"/>
  <c r="F98"/>
  <c r="BE106"/>
  <c r="BE130"/>
  <c r="J63"/>
  <c r="BE105"/>
  <c r="BE118"/>
  <c r="BE120"/>
  <c r="BE121"/>
  <c r="BE122"/>
  <c r="BE124"/>
  <c r="BE132"/>
  <c r="BE133"/>
  <c i="25" r="F62"/>
  <c r="J96"/>
  <c r="J99"/>
  <c r="BE105"/>
  <c r="BE115"/>
  <c r="BE120"/>
  <c r="BE121"/>
  <c r="BE124"/>
  <c r="BE126"/>
  <c r="BE127"/>
  <c r="BE132"/>
  <c r="BE134"/>
  <c r="F63"/>
  <c r="BE106"/>
  <c r="BE122"/>
  <c r="BE125"/>
  <c r="BE130"/>
  <c r="BE131"/>
  <c r="BE135"/>
  <c r="BE136"/>
  <c r="BE137"/>
  <c r="BE143"/>
  <c r="BE144"/>
  <c r="J62"/>
  <c r="E88"/>
  <c r="BE107"/>
  <c r="BE117"/>
  <c r="BE129"/>
  <c r="BE138"/>
  <c r="BE140"/>
  <c r="BE141"/>
  <c r="BE142"/>
  <c r="BE146"/>
  <c r="BE109"/>
  <c r="BE111"/>
  <c r="BE113"/>
  <c r="BE118"/>
  <c r="BE128"/>
  <c r="BE139"/>
  <c i="24" r="J56"/>
  <c r="J58"/>
  <c r="F87"/>
  <c r="BE94"/>
  <c r="BE96"/>
  <c r="BE118"/>
  <c r="BE149"/>
  <c r="J59"/>
  <c r="BE121"/>
  <c r="BE125"/>
  <c r="BE143"/>
  <c r="BE146"/>
  <c r="BE148"/>
  <c r="BE151"/>
  <c r="E50"/>
  <c r="BE144"/>
  <c r="BE145"/>
  <c r="BE147"/>
  <c r="F59"/>
  <c r="BE113"/>
  <c i="23" r="J56"/>
  <c r="F89"/>
  <c r="J90"/>
  <c r="BE120"/>
  <c r="BE123"/>
  <c r="BE147"/>
  <c r="J58"/>
  <c r="BE96"/>
  <c r="BE107"/>
  <c r="BE127"/>
  <c r="BE137"/>
  <c r="BE150"/>
  <c r="BE154"/>
  <c r="BE155"/>
  <c r="BE156"/>
  <c r="E50"/>
  <c r="F59"/>
  <c r="BE98"/>
  <c r="BE116"/>
  <c r="BE146"/>
  <c r="BE148"/>
  <c r="BE158"/>
  <c i="22" r="J58"/>
  <c r="E83"/>
  <c r="J92"/>
  <c r="BE100"/>
  <c r="BE140"/>
  <c r="BE145"/>
  <c r="BE189"/>
  <c r="BE232"/>
  <c r="BE255"/>
  <c r="J56"/>
  <c r="F91"/>
  <c r="BE98"/>
  <c r="BE119"/>
  <c r="BE155"/>
  <c r="BE191"/>
  <c r="BE207"/>
  <c r="BE208"/>
  <c r="BE210"/>
  <c r="BE225"/>
  <c r="BE239"/>
  <c r="BE245"/>
  <c r="BE125"/>
  <c r="BE134"/>
  <c r="BE149"/>
  <c r="BE151"/>
  <c r="BE161"/>
  <c r="BE200"/>
  <c r="BE214"/>
  <c r="BE218"/>
  <c r="BE252"/>
  <c r="F59"/>
  <c r="BE108"/>
  <c r="BE112"/>
  <c r="BE122"/>
  <c r="BE167"/>
  <c r="BE178"/>
  <c r="BE205"/>
  <c i="21" r="F59"/>
  <c r="F89"/>
  <c r="J89"/>
  <c r="BE96"/>
  <c r="BE98"/>
  <c r="BE149"/>
  <c r="BE177"/>
  <c r="E50"/>
  <c r="J87"/>
  <c r="BE127"/>
  <c r="BE137"/>
  <c r="BE160"/>
  <c r="BE178"/>
  <c r="BE179"/>
  <c r="J59"/>
  <c r="BE108"/>
  <c r="BE117"/>
  <c r="BE120"/>
  <c r="BE123"/>
  <c r="BE163"/>
  <c r="BE169"/>
  <c r="BE173"/>
  <c i="20" r="J62"/>
  <c r="F96"/>
  <c r="BE102"/>
  <c r="BE104"/>
  <c r="BE108"/>
  <c r="E52"/>
  <c r="F95"/>
  <c r="BE110"/>
  <c r="BE111"/>
  <c r="BE115"/>
  <c r="BE121"/>
  <c r="J63"/>
  <c r="J93"/>
  <c r="BE106"/>
  <c r="BE114"/>
  <c r="BE117"/>
  <c r="BE119"/>
  <c r="BE120"/>
  <c r="BE112"/>
  <c r="BE118"/>
  <c i="19" r="F62"/>
  <c r="J63"/>
  <c r="J93"/>
  <c r="BE101"/>
  <c r="BE104"/>
  <c r="BE109"/>
  <c r="BE110"/>
  <c r="BE115"/>
  <c r="BE116"/>
  <c r="BE117"/>
  <c r="BE119"/>
  <c r="BE124"/>
  <c r="BE121"/>
  <c r="E52"/>
  <c r="J60"/>
  <c r="F94"/>
  <c r="BE100"/>
  <c r="BE107"/>
  <c r="BE108"/>
  <c r="BE111"/>
  <c r="BE112"/>
  <c r="BE114"/>
  <c r="BE103"/>
  <c r="BE106"/>
  <c r="BE118"/>
  <c r="BE122"/>
  <c r="BE123"/>
  <c i="18" r="F62"/>
  <c r="E81"/>
  <c r="J92"/>
  <c r="BE97"/>
  <c r="BE101"/>
  <c r="BE104"/>
  <c r="BE106"/>
  <c r="BE109"/>
  <c r="BE114"/>
  <c r="BE120"/>
  <c r="BE123"/>
  <c r="J60"/>
  <c r="F92"/>
  <c r="BE99"/>
  <c r="BE100"/>
  <c r="BE122"/>
  <c r="BE98"/>
  <c r="BE108"/>
  <c r="BE110"/>
  <c r="BE112"/>
  <c r="BE116"/>
  <c r="BE117"/>
  <c r="J62"/>
  <c r="BE102"/>
  <c r="BE103"/>
  <c r="BE107"/>
  <c r="BE113"/>
  <c r="BE115"/>
  <c r="BE119"/>
  <c r="BE121"/>
  <c i="17" r="J62"/>
  <c r="E78"/>
  <c r="F88"/>
  <c r="BE97"/>
  <c r="BE99"/>
  <c r="BE101"/>
  <c r="BE103"/>
  <c r="BE104"/>
  <c r="BE106"/>
  <c r="BE110"/>
  <c r="BE112"/>
  <c r="BE119"/>
  <c r="BE122"/>
  <c r="BE126"/>
  <c r="F63"/>
  <c r="J89"/>
  <c r="BE102"/>
  <c r="BE115"/>
  <c r="BE116"/>
  <c r="BE120"/>
  <c r="BE121"/>
  <c r="BE125"/>
  <c r="BE127"/>
  <c r="BE128"/>
  <c r="BE129"/>
  <c r="BE98"/>
  <c r="BE100"/>
  <c r="BE111"/>
  <c r="BE113"/>
  <c r="BE117"/>
  <c r="BE118"/>
  <c r="BE123"/>
  <c r="BE124"/>
  <c r="J60"/>
  <c r="BE94"/>
  <c r="BE95"/>
  <c r="BE96"/>
  <c r="BE105"/>
  <c r="BE107"/>
  <c r="BE108"/>
  <c r="BE109"/>
  <c r="BE114"/>
  <c r="BE130"/>
  <c i="16" r="E52"/>
  <c r="F62"/>
  <c r="BE103"/>
  <c r="BE106"/>
  <c r="BE107"/>
  <c r="BE111"/>
  <c r="BE112"/>
  <c r="BE113"/>
  <c r="BE120"/>
  <c r="BE128"/>
  <c r="BE130"/>
  <c r="BE138"/>
  <c r="BE140"/>
  <c r="BE144"/>
  <c r="BE146"/>
  <c r="BE147"/>
  <c r="BE150"/>
  <c r="BE155"/>
  <c r="BE156"/>
  <c r="BE157"/>
  <c r="BE164"/>
  <c r="BE178"/>
  <c r="BE183"/>
  <c r="BE186"/>
  <c r="F63"/>
  <c r="J97"/>
  <c r="BE105"/>
  <c r="BE109"/>
  <c r="BE115"/>
  <c r="BE116"/>
  <c r="BE119"/>
  <c r="BE124"/>
  <c r="BE129"/>
  <c r="BE141"/>
  <c r="BE142"/>
  <c r="BE154"/>
  <c r="BE159"/>
  <c r="BE160"/>
  <c r="BE161"/>
  <c r="BE165"/>
  <c r="BE166"/>
  <c r="BE167"/>
  <c r="BE181"/>
  <c r="BE185"/>
  <c r="J63"/>
  <c r="BE110"/>
  <c r="BE135"/>
  <c r="BE137"/>
  <c r="BE148"/>
  <c r="BE158"/>
  <c r="BE163"/>
  <c r="BE169"/>
  <c r="BE172"/>
  <c r="BE175"/>
  <c r="BE176"/>
  <c r="BE179"/>
  <c r="J60"/>
  <c r="BE108"/>
  <c r="BE114"/>
  <c r="BE117"/>
  <c r="BE118"/>
  <c r="BE121"/>
  <c r="BE122"/>
  <c r="BE123"/>
  <c r="BE125"/>
  <c r="BE126"/>
  <c r="BE131"/>
  <c r="BE132"/>
  <c r="BE133"/>
  <c r="BE136"/>
  <c r="BE139"/>
  <c r="BE145"/>
  <c r="BE151"/>
  <c r="BE152"/>
  <c r="BE153"/>
  <c r="BE168"/>
  <c r="BE170"/>
  <c r="BE171"/>
  <c r="BE173"/>
  <c r="BE174"/>
  <c r="BE180"/>
  <c i="15" r="J62"/>
  <c r="F90"/>
  <c r="BE96"/>
  <c r="BE101"/>
  <c r="BE114"/>
  <c r="F62"/>
  <c r="BE100"/>
  <c r="BE113"/>
  <c i="14" r="BK96"/>
  <c r="J96"/>
  <c r="J67"/>
  <c i="15" r="J63"/>
  <c r="BE95"/>
  <c r="BE97"/>
  <c r="BE102"/>
  <c r="BE103"/>
  <c r="BE109"/>
  <c r="BE111"/>
  <c r="E52"/>
  <c r="J60"/>
  <c r="BE98"/>
  <c r="BE99"/>
  <c r="BE104"/>
  <c r="BE105"/>
  <c r="BE106"/>
  <c r="BE107"/>
  <c r="BE108"/>
  <c r="BE112"/>
  <c i="14" r="F63"/>
  <c r="J92"/>
  <c r="J93"/>
  <c r="BE98"/>
  <c r="BE102"/>
  <c r="BE103"/>
  <c r="BE108"/>
  <c r="BE128"/>
  <c r="E52"/>
  <c r="F62"/>
  <c r="BE100"/>
  <c r="BE104"/>
  <c r="BE107"/>
  <c r="BE121"/>
  <c r="BE122"/>
  <c r="BE123"/>
  <c r="BE126"/>
  <c r="BE135"/>
  <c r="BE136"/>
  <c r="BE138"/>
  <c r="BE105"/>
  <c r="BE106"/>
  <c r="BE111"/>
  <c r="BE113"/>
  <c r="BE130"/>
  <c r="BE131"/>
  <c r="BE132"/>
  <c r="BE137"/>
  <c r="J60"/>
  <c r="BE99"/>
  <c r="BE101"/>
  <c r="BE110"/>
  <c r="BE112"/>
  <c r="BE115"/>
  <c r="BE116"/>
  <c r="BE117"/>
  <c r="BE118"/>
  <c r="BE119"/>
  <c r="BE120"/>
  <c r="BE124"/>
  <c r="BE129"/>
  <c r="BE133"/>
  <c r="BE134"/>
  <c i="13" r="F62"/>
  <c r="E83"/>
  <c r="J91"/>
  <c r="J94"/>
  <c r="BE99"/>
  <c r="BE112"/>
  <c r="BE122"/>
  <c r="BE135"/>
  <c r="BE137"/>
  <c r="BE143"/>
  <c r="BE148"/>
  <c r="BE159"/>
  <c r="F63"/>
  <c r="J93"/>
  <c r="BE102"/>
  <c r="BE103"/>
  <c r="BE105"/>
  <c r="BE107"/>
  <c r="BE108"/>
  <c r="BE113"/>
  <c r="BE119"/>
  <c r="BE126"/>
  <c r="BE130"/>
  <c r="BE132"/>
  <c r="BE139"/>
  <c r="BE142"/>
  <c r="BE144"/>
  <c r="BE145"/>
  <c r="BE147"/>
  <c r="BE155"/>
  <c r="BE157"/>
  <c r="BE158"/>
  <c r="BE160"/>
  <c r="BE106"/>
  <c r="BE111"/>
  <c r="BE114"/>
  <c r="BE123"/>
  <c r="BE125"/>
  <c r="BE127"/>
  <c r="BE128"/>
  <c r="BE129"/>
  <c r="BE133"/>
  <c r="BE136"/>
  <c r="BE140"/>
  <c r="BE141"/>
  <c r="BE151"/>
  <c r="BE152"/>
  <c r="BE153"/>
  <c r="BE154"/>
  <c r="BE161"/>
  <c r="BE100"/>
  <c r="BE101"/>
  <c r="BE104"/>
  <c r="BE109"/>
  <c r="BE110"/>
  <c r="BE115"/>
  <c r="BE117"/>
  <c r="BE118"/>
  <c r="BE120"/>
  <c r="BE121"/>
  <c r="BE134"/>
  <c r="BE138"/>
  <c r="BE149"/>
  <c r="BE156"/>
  <c i="12" r="F63"/>
  <c r="J90"/>
  <c r="J93"/>
  <c r="BE100"/>
  <c r="BE104"/>
  <c r="BE121"/>
  <c r="BE125"/>
  <c r="BE130"/>
  <c r="E52"/>
  <c r="J62"/>
  <c r="F92"/>
  <c r="BE101"/>
  <c r="BE108"/>
  <c r="BE110"/>
  <c r="BE111"/>
  <c r="BE113"/>
  <c r="BE114"/>
  <c r="BE115"/>
  <c r="BE117"/>
  <c r="BE123"/>
  <c r="BE126"/>
  <c r="BE129"/>
  <c r="BE98"/>
  <c r="BE99"/>
  <c r="BE103"/>
  <c r="BE105"/>
  <c r="BE106"/>
  <c r="BE107"/>
  <c r="BE109"/>
  <c r="BE128"/>
  <c r="BE116"/>
  <c r="BE119"/>
  <c r="BE122"/>
  <c r="BE124"/>
  <c r="BE127"/>
  <c i="10" r="BK99"/>
  <c r="J99"/>
  <c r="J67"/>
  <c i="11" r="E52"/>
  <c r="J60"/>
  <c r="F92"/>
  <c r="BE97"/>
  <c r="BE100"/>
  <c r="BE102"/>
  <c r="BE105"/>
  <c r="BE114"/>
  <c r="BE115"/>
  <c r="BE155"/>
  <c r="J63"/>
  <c r="J91"/>
  <c r="BE98"/>
  <c r="BE99"/>
  <c r="BE101"/>
  <c r="BE103"/>
  <c r="BE104"/>
  <c r="BE109"/>
  <c r="BE113"/>
  <c r="BE118"/>
  <c r="BE119"/>
  <c r="BE120"/>
  <c r="BE121"/>
  <c r="BE124"/>
  <c r="BE130"/>
  <c r="BE133"/>
  <c r="BE139"/>
  <c r="BE141"/>
  <c r="BE143"/>
  <c r="BE147"/>
  <c r="BE149"/>
  <c r="BE153"/>
  <c r="BE154"/>
  <c r="BE106"/>
  <c r="BE110"/>
  <c r="BE123"/>
  <c r="BE125"/>
  <c r="BE126"/>
  <c r="BE127"/>
  <c r="BE128"/>
  <c r="BE129"/>
  <c r="BE132"/>
  <c r="BE134"/>
  <c r="BE135"/>
  <c r="BE138"/>
  <c r="BE142"/>
  <c r="BE148"/>
  <c r="BE152"/>
  <c r="F62"/>
  <c r="BE107"/>
  <c r="BE108"/>
  <c r="BE111"/>
  <c r="BE112"/>
  <c r="BE117"/>
  <c r="BE131"/>
  <c r="BE136"/>
  <c r="BE137"/>
  <c r="BE140"/>
  <c r="BE145"/>
  <c r="BE146"/>
  <c r="BE150"/>
  <c r="BE151"/>
  <c i="10" r="E52"/>
  <c r="F62"/>
  <c r="J63"/>
  <c r="J93"/>
  <c r="F96"/>
  <c r="BE106"/>
  <c r="BE111"/>
  <c r="BE113"/>
  <c r="BE121"/>
  <c r="BE124"/>
  <c r="BE126"/>
  <c r="BE132"/>
  <c r="BE133"/>
  <c r="BE134"/>
  <c r="BE136"/>
  <c r="BE139"/>
  <c r="BE141"/>
  <c r="BE143"/>
  <c r="BE145"/>
  <c r="BE146"/>
  <c r="BE151"/>
  <c r="BE156"/>
  <c r="BE157"/>
  <c r="BE159"/>
  <c r="BE160"/>
  <c r="BE165"/>
  <c r="BE166"/>
  <c r="BE168"/>
  <c r="BE169"/>
  <c r="BE174"/>
  <c r="BE179"/>
  <c r="BE183"/>
  <c r="BE187"/>
  <c r="BE189"/>
  <c r="BE190"/>
  <c r="BE195"/>
  <c r="BE196"/>
  <c r="BE198"/>
  <c r="BE205"/>
  <c r="BE213"/>
  <c r="BE214"/>
  <c r="BE219"/>
  <c r="BE223"/>
  <c r="BE225"/>
  <c r="BE236"/>
  <c r="BE237"/>
  <c r="BE245"/>
  <c r="BE252"/>
  <c r="BE256"/>
  <c r="BE102"/>
  <c r="BE104"/>
  <c r="BE105"/>
  <c r="BE120"/>
  <c r="BE123"/>
  <c r="BE138"/>
  <c r="BE142"/>
  <c r="BE148"/>
  <c r="BE152"/>
  <c r="BE155"/>
  <c r="BE162"/>
  <c r="BE167"/>
  <c r="BE172"/>
  <c r="BE175"/>
  <c r="BE188"/>
  <c r="BE192"/>
  <c r="BE197"/>
  <c r="BE201"/>
  <c r="BE203"/>
  <c r="BE208"/>
  <c r="BE209"/>
  <c r="BE210"/>
  <c r="BE216"/>
  <c r="BE217"/>
  <c r="BE218"/>
  <c r="BE230"/>
  <c r="BE239"/>
  <c r="BE240"/>
  <c r="BE244"/>
  <c r="BE247"/>
  <c r="BE253"/>
  <c r="BE255"/>
  <c r="BE101"/>
  <c r="BE109"/>
  <c r="BE110"/>
  <c r="BE115"/>
  <c r="BE116"/>
  <c r="BE117"/>
  <c r="BE125"/>
  <c r="BE127"/>
  <c r="BE129"/>
  <c r="BE137"/>
  <c r="BE140"/>
  <c r="BE147"/>
  <c r="BE149"/>
  <c r="BE150"/>
  <c r="BE153"/>
  <c r="BE158"/>
  <c r="BE163"/>
  <c r="BE164"/>
  <c r="BE170"/>
  <c r="BE176"/>
  <c r="BE180"/>
  <c r="BE185"/>
  <c r="BE191"/>
  <c r="BE193"/>
  <c r="BE199"/>
  <c r="BE200"/>
  <c r="BE202"/>
  <c r="BE215"/>
  <c r="BE221"/>
  <c r="BE228"/>
  <c r="BE232"/>
  <c r="BE241"/>
  <c r="BE248"/>
  <c r="BE251"/>
  <c r="BE257"/>
  <c r="BE258"/>
  <c r="BE259"/>
  <c r="BE260"/>
  <c r="J62"/>
  <c r="BE103"/>
  <c r="BE107"/>
  <c r="BE108"/>
  <c r="BE112"/>
  <c r="BE114"/>
  <c r="BE118"/>
  <c r="BE122"/>
  <c r="BE128"/>
  <c r="BE130"/>
  <c r="BE131"/>
  <c r="BE135"/>
  <c r="BE144"/>
  <c r="BE154"/>
  <c r="BE161"/>
  <c r="BE171"/>
  <c r="BE173"/>
  <c r="BE177"/>
  <c r="BE178"/>
  <c r="BE181"/>
  <c r="BE182"/>
  <c r="BE186"/>
  <c r="BE194"/>
  <c r="BE204"/>
  <c r="BE206"/>
  <c r="BE207"/>
  <c r="BE211"/>
  <c r="BE212"/>
  <c r="BE220"/>
  <c r="BE222"/>
  <c r="BE224"/>
  <c r="BE226"/>
  <c r="BE227"/>
  <c r="BE229"/>
  <c r="BE231"/>
  <c r="BE234"/>
  <c r="BE235"/>
  <c r="BE243"/>
  <c r="BE249"/>
  <c r="BE250"/>
  <c i="9" r="E52"/>
  <c r="F62"/>
  <c r="J63"/>
  <c r="F96"/>
  <c r="BE105"/>
  <c r="BE106"/>
  <c r="BE112"/>
  <c r="BE113"/>
  <c r="BE114"/>
  <c r="BE117"/>
  <c r="BE122"/>
  <c r="BE123"/>
  <c r="BE124"/>
  <c r="BE136"/>
  <c r="BE137"/>
  <c r="BE138"/>
  <c r="BE140"/>
  <c r="BE145"/>
  <c r="BE149"/>
  <c r="BE150"/>
  <c r="BE154"/>
  <c r="BE158"/>
  <c r="BE161"/>
  <c r="BE166"/>
  <c r="BE168"/>
  <c r="BE171"/>
  <c r="BE174"/>
  <c r="BE180"/>
  <c r="BE190"/>
  <c r="BE193"/>
  <c r="BE198"/>
  <c r="BE202"/>
  <c r="BE213"/>
  <c r="BE216"/>
  <c r="BE219"/>
  <c r="BE230"/>
  <c r="BE232"/>
  <c r="J60"/>
  <c r="BE102"/>
  <c r="BE104"/>
  <c r="BE116"/>
  <c r="BE120"/>
  <c r="BE121"/>
  <c r="BE129"/>
  <c r="BE130"/>
  <c r="BE131"/>
  <c r="BE142"/>
  <c r="BE143"/>
  <c r="BE146"/>
  <c r="BE157"/>
  <c r="BE159"/>
  <c r="BE165"/>
  <c r="BE167"/>
  <c r="BE169"/>
  <c r="BE183"/>
  <c r="BE187"/>
  <c r="BE195"/>
  <c r="BE231"/>
  <c r="BE235"/>
  <c r="J62"/>
  <c r="BE107"/>
  <c r="BE110"/>
  <c r="BE111"/>
  <c r="BE115"/>
  <c r="BE127"/>
  <c r="BE132"/>
  <c r="BE134"/>
  <c r="BE139"/>
  <c r="BE144"/>
  <c r="BE147"/>
  <c r="BE151"/>
  <c r="BE152"/>
  <c r="BE153"/>
  <c r="BE160"/>
  <c r="BE163"/>
  <c r="BE170"/>
  <c r="BE172"/>
  <c r="BE173"/>
  <c r="BE176"/>
  <c r="BE179"/>
  <c r="BE184"/>
  <c r="BE188"/>
  <c r="BE189"/>
  <c r="BE191"/>
  <c r="BE196"/>
  <c r="BE200"/>
  <c r="BE201"/>
  <c r="BE204"/>
  <c r="BE205"/>
  <c r="BE206"/>
  <c r="BE207"/>
  <c r="BE209"/>
  <c r="BE221"/>
  <c r="BE226"/>
  <c r="BE228"/>
  <c r="BE229"/>
  <c r="BE103"/>
  <c r="BE108"/>
  <c r="BE109"/>
  <c r="BE118"/>
  <c r="BE119"/>
  <c r="BE125"/>
  <c r="BE128"/>
  <c r="BE133"/>
  <c r="BE141"/>
  <c r="BE148"/>
  <c r="BE155"/>
  <c r="BE156"/>
  <c r="BE162"/>
  <c r="BE177"/>
  <c r="BE178"/>
  <c r="BE181"/>
  <c r="BE182"/>
  <c r="BE185"/>
  <c r="BE192"/>
  <c r="BE194"/>
  <c r="BE197"/>
  <c r="BE199"/>
  <c r="BE203"/>
  <c r="BE210"/>
  <c r="BE211"/>
  <c r="BE212"/>
  <c r="BE214"/>
  <c r="BE215"/>
  <c r="BE217"/>
  <c r="BE218"/>
  <c r="BE220"/>
  <c r="BE222"/>
  <c r="BE223"/>
  <c r="BE224"/>
  <c r="BE225"/>
  <c r="BE227"/>
  <c r="BE233"/>
  <c r="BE234"/>
  <c i="8" r="E52"/>
  <c r="F62"/>
  <c r="J86"/>
  <c r="BE94"/>
  <c r="BE98"/>
  <c r="BE100"/>
  <c r="BE104"/>
  <c r="BE111"/>
  <c r="BE112"/>
  <c r="BE113"/>
  <c r="BE117"/>
  <c r="BE118"/>
  <c r="BE121"/>
  <c r="BE122"/>
  <c r="BE130"/>
  <c r="BE133"/>
  <c r="BE136"/>
  <c r="BE142"/>
  <c r="BE145"/>
  <c r="BE146"/>
  <c r="BE158"/>
  <c r="BE163"/>
  <c r="BE164"/>
  <c r="BE167"/>
  <c r="BE169"/>
  <c r="BE170"/>
  <c r="BE176"/>
  <c r="BE178"/>
  <c r="BE179"/>
  <c r="BE187"/>
  <c r="BE198"/>
  <c r="BE199"/>
  <c r="BE208"/>
  <c r="J62"/>
  <c r="F89"/>
  <c r="BE95"/>
  <c r="BE97"/>
  <c r="BE109"/>
  <c r="BE110"/>
  <c r="BE119"/>
  <c r="BE120"/>
  <c r="BE123"/>
  <c r="BE127"/>
  <c r="BE132"/>
  <c r="BE140"/>
  <c r="BE144"/>
  <c r="BE147"/>
  <c r="BE151"/>
  <c r="BE154"/>
  <c r="BE155"/>
  <c r="BE156"/>
  <c r="BE159"/>
  <c r="BE160"/>
  <c r="BE161"/>
  <c r="BE162"/>
  <c r="BE165"/>
  <c r="BE171"/>
  <c r="BE174"/>
  <c r="BE180"/>
  <c r="BE185"/>
  <c r="BE188"/>
  <c r="BE197"/>
  <c r="BE205"/>
  <c r="BE207"/>
  <c r="BE210"/>
  <c r="J63"/>
  <c r="BE96"/>
  <c r="BE99"/>
  <c r="BE103"/>
  <c r="BE105"/>
  <c r="BE106"/>
  <c r="BE107"/>
  <c r="BE108"/>
  <c r="BE126"/>
  <c r="BE128"/>
  <c r="BE129"/>
  <c r="BE135"/>
  <c r="BE137"/>
  <c r="BE138"/>
  <c r="BE139"/>
  <c r="BE141"/>
  <c r="BE143"/>
  <c r="BE148"/>
  <c r="BE149"/>
  <c r="BE150"/>
  <c r="BE157"/>
  <c r="BE166"/>
  <c r="BE175"/>
  <c r="BE177"/>
  <c r="BE181"/>
  <c r="BE189"/>
  <c r="BE191"/>
  <c r="BE192"/>
  <c r="BE196"/>
  <c r="BE203"/>
  <c r="BE209"/>
  <c r="BE101"/>
  <c r="BE102"/>
  <c r="BE114"/>
  <c r="BE115"/>
  <c r="BE116"/>
  <c r="BE124"/>
  <c r="BE125"/>
  <c r="BE131"/>
  <c r="BE134"/>
  <c r="BE152"/>
  <c r="BE153"/>
  <c r="BE168"/>
  <c r="BE172"/>
  <c r="BE173"/>
  <c r="BE182"/>
  <c r="BE183"/>
  <c r="BE184"/>
  <c r="BE186"/>
  <c r="BE190"/>
  <c r="BE193"/>
  <c r="BE194"/>
  <c r="BE195"/>
  <c r="BE200"/>
  <c r="BE201"/>
  <c r="BE202"/>
  <c r="BE204"/>
  <c r="BE206"/>
  <c i="7" r="J60"/>
  <c r="J62"/>
  <c r="BE144"/>
  <c r="BE154"/>
  <c r="BE161"/>
  <c r="BE164"/>
  <c r="BE167"/>
  <c r="BE173"/>
  <c r="BE176"/>
  <c r="BE179"/>
  <c r="BE182"/>
  <c r="BE188"/>
  <c r="BE212"/>
  <c r="BE231"/>
  <c r="BE245"/>
  <c r="BE256"/>
  <c r="BE263"/>
  <c r="F63"/>
  <c r="F101"/>
  <c r="J102"/>
  <c r="BE150"/>
  <c r="BE170"/>
  <c r="BE203"/>
  <c r="BE209"/>
  <c r="BE221"/>
  <c r="BE238"/>
  <c r="BE248"/>
  <c r="BE252"/>
  <c r="BE259"/>
  <c r="BE266"/>
  <c r="E52"/>
  <c r="BE123"/>
  <c r="BE130"/>
  <c r="BE185"/>
  <c r="BE191"/>
  <c r="BE194"/>
  <c r="BE200"/>
  <c r="BE241"/>
  <c r="BE107"/>
  <c r="BE110"/>
  <c r="BE114"/>
  <c r="BE117"/>
  <c r="BE120"/>
  <c r="BE127"/>
  <c r="BE133"/>
  <c r="BE137"/>
  <c r="BE141"/>
  <c r="BE158"/>
  <c r="BE197"/>
  <c r="BE206"/>
  <c r="BE215"/>
  <c r="BE218"/>
  <c r="BE223"/>
  <c r="BE226"/>
  <c r="BE228"/>
  <c r="BE235"/>
  <c i="6" r="J62"/>
  <c r="BE109"/>
  <c r="BE128"/>
  <c r="BE135"/>
  <c r="BE158"/>
  <c r="BE180"/>
  <c r="BE186"/>
  <c r="BE201"/>
  <c r="BE213"/>
  <c r="BE219"/>
  <c r="BE231"/>
  <c r="BE263"/>
  <c r="BE281"/>
  <c r="BE292"/>
  <c r="BE304"/>
  <c r="BE322"/>
  <c r="BE325"/>
  <c r="BE331"/>
  <c r="BE334"/>
  <c r="BE340"/>
  <c r="BE358"/>
  <c r="BE401"/>
  <c r="BE411"/>
  <c r="BE436"/>
  <c r="BE442"/>
  <c r="BE483"/>
  <c r="BE489"/>
  <c r="BE492"/>
  <c r="BE495"/>
  <c r="BE498"/>
  <c r="BE504"/>
  <c r="BE511"/>
  <c r="BE545"/>
  <c r="BE559"/>
  <c r="J60"/>
  <c r="E93"/>
  <c r="F103"/>
  <c r="BE112"/>
  <c r="BE116"/>
  <c r="BE125"/>
  <c r="BE132"/>
  <c r="BE141"/>
  <c r="BE176"/>
  <c r="BE189"/>
  <c r="BE198"/>
  <c r="BE204"/>
  <c r="BE207"/>
  <c r="BE225"/>
  <c r="BE228"/>
  <c r="BE253"/>
  <c r="BE256"/>
  <c r="BE287"/>
  <c r="BE290"/>
  <c r="BE295"/>
  <c r="BE319"/>
  <c r="BE328"/>
  <c r="BE349"/>
  <c r="BE361"/>
  <c r="BE368"/>
  <c r="BE371"/>
  <c r="BE389"/>
  <c r="BE392"/>
  <c r="BE398"/>
  <c r="BE418"/>
  <c r="BE421"/>
  <c r="BE477"/>
  <c r="BE486"/>
  <c r="BE501"/>
  <c r="BE508"/>
  <c r="BE514"/>
  <c r="BE517"/>
  <c r="BE520"/>
  <c r="BE523"/>
  <c r="BE530"/>
  <c r="BE534"/>
  <c r="BE541"/>
  <c r="BE549"/>
  <c r="BE552"/>
  <c r="F63"/>
  <c r="BE122"/>
  <c r="BE148"/>
  <c r="BE151"/>
  <c r="BE177"/>
  <c r="BE183"/>
  <c r="BE192"/>
  <c r="BE210"/>
  <c r="BE222"/>
  <c r="BE249"/>
  <c r="BE266"/>
  <c r="BE269"/>
  <c r="BE275"/>
  <c r="BE284"/>
  <c r="BE310"/>
  <c r="BE313"/>
  <c r="BE316"/>
  <c r="BE343"/>
  <c r="BE346"/>
  <c r="BE352"/>
  <c r="BE355"/>
  <c r="BE365"/>
  <c r="BE374"/>
  <c r="BE383"/>
  <c r="BE386"/>
  <c r="BE414"/>
  <c r="BE424"/>
  <c r="BE430"/>
  <c r="BE439"/>
  <c r="BE459"/>
  <c r="BE462"/>
  <c r="BE465"/>
  <c r="BE468"/>
  <c r="BE537"/>
  <c r="BE556"/>
  <c r="J63"/>
  <c r="BE119"/>
  <c r="BE138"/>
  <c r="BE145"/>
  <c r="BE154"/>
  <c r="BE159"/>
  <c r="BE165"/>
  <c r="BE169"/>
  <c r="BE172"/>
  <c r="BE195"/>
  <c r="BE216"/>
  <c r="BE234"/>
  <c r="BE237"/>
  <c r="BE240"/>
  <c r="BE243"/>
  <c r="BE246"/>
  <c r="BE260"/>
  <c r="BE272"/>
  <c r="BE278"/>
  <c r="BE298"/>
  <c r="BE301"/>
  <c r="BE307"/>
  <c r="BE337"/>
  <c r="BE377"/>
  <c r="BE380"/>
  <c r="BE395"/>
  <c r="BE404"/>
  <c r="BE407"/>
  <c r="BE427"/>
  <c r="BE433"/>
  <c r="BE445"/>
  <c r="BE448"/>
  <c r="BE451"/>
  <c r="BE453"/>
  <c r="BE456"/>
  <c r="BE471"/>
  <c r="BE474"/>
  <c r="BE480"/>
  <c r="BE525"/>
  <c r="BE528"/>
  <c r="BE542"/>
  <c r="BE562"/>
  <c i="5" r="J60"/>
  <c r="J62"/>
  <c r="F124"/>
  <c r="BE135"/>
  <c r="BE138"/>
  <c r="BE173"/>
  <c r="BE175"/>
  <c r="BE232"/>
  <c r="BE306"/>
  <c r="BE342"/>
  <c r="BE353"/>
  <c r="BE385"/>
  <c r="BE399"/>
  <c r="BE405"/>
  <c r="BE504"/>
  <c r="BE546"/>
  <c r="BE598"/>
  <c r="BE649"/>
  <c r="BE698"/>
  <c r="BE715"/>
  <c r="BE825"/>
  <c r="BE857"/>
  <c r="BE878"/>
  <c r="BE935"/>
  <c r="BE946"/>
  <c r="BE953"/>
  <c r="BE963"/>
  <c r="BE971"/>
  <c r="BE1085"/>
  <c r="BE1089"/>
  <c r="BE1094"/>
  <c r="BE1123"/>
  <c r="BE1130"/>
  <c r="BE1136"/>
  <c r="BE1137"/>
  <c r="BE1139"/>
  <c r="BE1145"/>
  <c r="BE1147"/>
  <c r="BE1148"/>
  <c r="BE1194"/>
  <c r="BE1199"/>
  <c r="BE1252"/>
  <c r="BE1255"/>
  <c r="BE1283"/>
  <c r="BE1314"/>
  <c r="BE1324"/>
  <c r="BE1326"/>
  <c r="BE1336"/>
  <c r="BE1338"/>
  <c r="BE1347"/>
  <c r="BE1375"/>
  <c r="BE1384"/>
  <c r="BE1431"/>
  <c r="BE1447"/>
  <c r="BE1450"/>
  <c r="BE1461"/>
  <c r="BE1500"/>
  <c r="BE1572"/>
  <c r="BE1604"/>
  <c r="BE1652"/>
  <c r="BE1665"/>
  <c r="BE1701"/>
  <c r="BE1754"/>
  <c r="BE1802"/>
  <c r="BE1841"/>
  <c r="BE1859"/>
  <c r="BE1862"/>
  <c r="BE1879"/>
  <c r="BE1885"/>
  <c r="BE1898"/>
  <c r="BE1906"/>
  <c r="BE1908"/>
  <c r="BE1914"/>
  <c r="BE1918"/>
  <c r="BE1965"/>
  <c r="BE1981"/>
  <c r="BE1992"/>
  <c r="BE2035"/>
  <c r="BE2039"/>
  <c r="BE2043"/>
  <c r="BE2045"/>
  <c r="BE2056"/>
  <c r="BE2060"/>
  <c r="BE2067"/>
  <c r="BE2073"/>
  <c r="BE2078"/>
  <c r="BE2079"/>
  <c r="BE2081"/>
  <c r="BE2086"/>
  <c r="BE2088"/>
  <c r="BE2103"/>
  <c r="BE2104"/>
  <c r="BE2107"/>
  <c r="BE2119"/>
  <c r="BE2124"/>
  <c r="BE2125"/>
  <c r="BE2131"/>
  <c r="BE2133"/>
  <c r="BE2149"/>
  <c r="BE2155"/>
  <c r="BE2199"/>
  <c r="J124"/>
  <c r="BE130"/>
  <c r="BE162"/>
  <c r="BE180"/>
  <c r="BE186"/>
  <c r="BE205"/>
  <c r="BE221"/>
  <c r="BE248"/>
  <c r="BE279"/>
  <c r="BE358"/>
  <c r="BE367"/>
  <c r="BE396"/>
  <c r="BE408"/>
  <c r="BE436"/>
  <c r="BE518"/>
  <c r="BE701"/>
  <c r="BE713"/>
  <c r="BE760"/>
  <c r="BE840"/>
  <c r="BE855"/>
  <c r="BE870"/>
  <c r="BE897"/>
  <c r="BE912"/>
  <c r="BE966"/>
  <c r="BE970"/>
  <c r="BE1001"/>
  <c r="BE1011"/>
  <c r="BE1119"/>
  <c r="BE1127"/>
  <c r="BE1129"/>
  <c r="BE1132"/>
  <c r="BE1135"/>
  <c r="BE1140"/>
  <c r="BE1142"/>
  <c r="BE1146"/>
  <c r="BE1152"/>
  <c r="BE1159"/>
  <c r="BE1174"/>
  <c r="BE1181"/>
  <c r="BE1206"/>
  <c r="BE1212"/>
  <c r="BE1312"/>
  <c r="BE1332"/>
  <c r="BE1349"/>
  <c r="BE1359"/>
  <c r="BE1372"/>
  <c r="BE1401"/>
  <c r="BE1417"/>
  <c r="BE1444"/>
  <c r="BE1477"/>
  <c r="BE1496"/>
  <c r="BE1525"/>
  <c r="BE1551"/>
  <c r="BE1600"/>
  <c r="BE1606"/>
  <c r="BE1619"/>
  <c r="BE1636"/>
  <c r="BE1654"/>
  <c r="BE1663"/>
  <c r="BE1687"/>
  <c r="BE1713"/>
  <c r="BE1764"/>
  <c r="BE1815"/>
  <c r="BE1833"/>
  <c r="BE1848"/>
  <c r="BE1883"/>
  <c r="BE1894"/>
  <c r="BE1900"/>
  <c r="BE1905"/>
  <c r="BE1911"/>
  <c r="BE1917"/>
  <c r="BE1936"/>
  <c r="BE1938"/>
  <c r="BE1952"/>
  <c r="BE1974"/>
  <c r="BE1989"/>
  <c r="BE2009"/>
  <c r="BE2018"/>
  <c r="BE2021"/>
  <c r="BE2033"/>
  <c r="BE2048"/>
  <c r="BE2052"/>
  <c r="BE2054"/>
  <c r="BE2055"/>
  <c r="BE2062"/>
  <c r="BE2065"/>
  <c r="BE2068"/>
  <c r="BE2069"/>
  <c r="BE2071"/>
  <c r="BE2074"/>
  <c r="BE2076"/>
  <c r="BE2083"/>
  <c r="BE2087"/>
  <c r="BE2094"/>
  <c r="BE2102"/>
  <c r="BE2105"/>
  <c r="BE2113"/>
  <c r="BE2114"/>
  <c r="BE2120"/>
  <c r="BE2129"/>
  <c r="BE2130"/>
  <c r="BE2132"/>
  <c r="BE2135"/>
  <c r="BE2136"/>
  <c r="BE2153"/>
  <c r="BE2166"/>
  <c r="BE2168"/>
  <c r="BE2208"/>
  <c r="BE2216"/>
  <c r="BE2223"/>
  <c r="BE2232"/>
  <c r="BE2236"/>
  <c r="E52"/>
  <c r="F62"/>
  <c r="BE152"/>
  <c r="BE158"/>
  <c r="BE177"/>
  <c r="BE183"/>
  <c r="BE196"/>
  <c r="BE213"/>
  <c r="BE228"/>
  <c r="BE254"/>
  <c r="BE391"/>
  <c r="BE395"/>
  <c r="BE398"/>
  <c r="BE406"/>
  <c r="BE409"/>
  <c r="BE490"/>
  <c r="BE537"/>
  <c r="BE674"/>
  <c r="BE702"/>
  <c r="BE726"/>
  <c r="BE738"/>
  <c r="BE782"/>
  <c r="BE797"/>
  <c r="BE810"/>
  <c r="BE853"/>
  <c r="BE860"/>
  <c r="BE862"/>
  <c r="BE882"/>
  <c r="BE886"/>
  <c r="BE901"/>
  <c r="BE918"/>
  <c r="BE938"/>
  <c r="BE942"/>
  <c r="BE951"/>
  <c r="BE959"/>
  <c r="BE974"/>
  <c r="BE1015"/>
  <c r="BE1024"/>
  <c r="BE1052"/>
  <c r="BE1125"/>
  <c r="BE1128"/>
  <c r="BE1134"/>
  <c r="BE1141"/>
  <c r="BE1143"/>
  <c r="BE1144"/>
  <c r="BE1150"/>
  <c r="BE1156"/>
  <c r="BE1177"/>
  <c r="BE1192"/>
  <c r="BE1219"/>
  <c r="BE1266"/>
  <c r="BE1280"/>
  <c r="BE1297"/>
  <c r="BE1300"/>
  <c r="BE1330"/>
  <c r="BE1366"/>
  <c r="BE1465"/>
  <c r="BE1473"/>
  <c r="BE1494"/>
  <c r="BE1509"/>
  <c r="BE1527"/>
  <c r="BE1531"/>
  <c r="BE1563"/>
  <c r="BE1621"/>
  <c r="BE1646"/>
  <c r="BE1648"/>
  <c r="BE1674"/>
  <c r="BE1681"/>
  <c r="BE1694"/>
  <c r="BE1707"/>
  <c r="BE1717"/>
  <c r="BE1742"/>
  <c r="BE1776"/>
  <c r="BE1787"/>
  <c r="BE1804"/>
  <c r="BE1891"/>
  <c r="BE1901"/>
  <c r="BE1903"/>
  <c r="BE1904"/>
  <c r="BE1907"/>
  <c r="BE1913"/>
  <c r="BE1931"/>
  <c r="BE1933"/>
  <c r="BE1943"/>
  <c r="BE1949"/>
  <c r="BE1968"/>
  <c r="BE1995"/>
  <c r="BE2038"/>
  <c r="BE2046"/>
  <c r="BE2051"/>
  <c r="BE2058"/>
  <c r="BE2061"/>
  <c r="BE2064"/>
  <c r="BE2066"/>
  <c r="BE2077"/>
  <c r="BE2080"/>
  <c r="BE2106"/>
  <c r="BE2109"/>
  <c r="BE2111"/>
  <c r="BE2112"/>
  <c r="BE2121"/>
  <c r="BE2122"/>
  <c r="BE2126"/>
  <c r="BE2205"/>
  <c r="BE2212"/>
  <c r="BE2229"/>
  <c r="BE2238"/>
  <c r="BE2241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BE132"/>
  <c r="BE141"/>
  <c r="BE155"/>
  <c r="BE166"/>
  <c r="BE191"/>
  <c r="BE335"/>
  <c r="BE363"/>
  <c r="BE376"/>
  <c r="BE387"/>
  <c r="BE397"/>
  <c r="BE407"/>
  <c r="BE463"/>
  <c r="BE523"/>
  <c r="BE594"/>
  <c r="BE646"/>
  <c r="BE683"/>
  <c r="BE714"/>
  <c r="BE772"/>
  <c r="BE836"/>
  <c r="BE844"/>
  <c r="BE850"/>
  <c r="BE891"/>
  <c r="BE915"/>
  <c r="BE921"/>
  <c r="BE932"/>
  <c r="BE948"/>
  <c r="BE969"/>
  <c r="BE986"/>
  <c r="BE1005"/>
  <c r="BE1019"/>
  <c r="BE1032"/>
  <c r="BE1074"/>
  <c r="BE1090"/>
  <c r="BE1124"/>
  <c r="BE1126"/>
  <c r="BE1131"/>
  <c r="BE1133"/>
  <c r="BE1138"/>
  <c r="BE1149"/>
  <c r="BE1154"/>
  <c r="BE1162"/>
  <c r="BE1166"/>
  <c r="BE1201"/>
  <c r="BE1210"/>
  <c r="BE1318"/>
  <c r="BE1320"/>
  <c r="BE1342"/>
  <c r="BE1344"/>
  <c r="BE1352"/>
  <c r="BE1356"/>
  <c r="BE1369"/>
  <c r="BE1392"/>
  <c r="BE1409"/>
  <c r="BE1438"/>
  <c r="BE1457"/>
  <c r="BE1469"/>
  <c r="BE1479"/>
  <c r="BE1503"/>
  <c r="BE1506"/>
  <c r="BE1511"/>
  <c r="BE1514"/>
  <c r="BE1529"/>
  <c r="BE1541"/>
  <c r="BE1627"/>
  <c r="BE1630"/>
  <c r="BE1661"/>
  <c r="BE1691"/>
  <c r="BE1704"/>
  <c r="BE1739"/>
  <c r="BE1784"/>
  <c r="BE1790"/>
  <c r="BE1808"/>
  <c r="BE1825"/>
  <c r="BE1866"/>
  <c r="BE1873"/>
  <c r="BE1893"/>
  <c r="BE1897"/>
  <c r="BE1899"/>
  <c r="BE1902"/>
  <c r="BE1909"/>
  <c r="BE1910"/>
  <c r="BE1912"/>
  <c r="BE1916"/>
  <c r="BE1920"/>
  <c r="BE1946"/>
  <c r="BE1956"/>
  <c r="BE2031"/>
  <c r="BE2040"/>
  <c r="BE2041"/>
  <c r="BE2042"/>
  <c r="BE2044"/>
  <c r="BE2047"/>
  <c r="BE2049"/>
  <c r="BE2050"/>
  <c r="BE2053"/>
  <c r="BE2057"/>
  <c r="BE2059"/>
  <c r="BE2063"/>
  <c r="BE2070"/>
  <c r="BE2075"/>
  <c r="BE2092"/>
  <c r="BE2108"/>
  <c r="BE2110"/>
  <c r="BE2115"/>
  <c r="BE2123"/>
  <c r="BE2127"/>
  <c r="BE2128"/>
  <c r="BE2134"/>
  <c r="BE2138"/>
  <c r="BE2202"/>
  <c r="BE2220"/>
  <c r="BE2227"/>
  <c i="4" r="J58"/>
  <c r="BE97"/>
  <c r="J56"/>
  <c r="J59"/>
  <c r="BE121"/>
  <c r="BE131"/>
  <c r="F58"/>
  <c r="E75"/>
  <c r="F84"/>
  <c r="BE90"/>
  <c r="BE109"/>
  <c r="BE140"/>
  <c r="BE128"/>
  <c r="BE143"/>
  <c i="3" r="J62"/>
  <c r="F96"/>
  <c r="BE144"/>
  <c r="BE201"/>
  <c r="J60"/>
  <c r="J63"/>
  <c r="BE105"/>
  <c r="BE147"/>
  <c r="BE205"/>
  <c r="BE262"/>
  <c r="BE270"/>
  <c r="BE283"/>
  <c r="BE287"/>
  <c r="BE295"/>
  <c r="BE317"/>
  <c r="E52"/>
  <c r="F63"/>
  <c r="BE150"/>
  <c r="BE179"/>
  <c r="BE190"/>
  <c r="BE194"/>
  <c r="BE220"/>
  <c r="BE228"/>
  <c r="BE244"/>
  <c r="BE278"/>
  <c r="BE280"/>
  <c r="BE291"/>
  <c r="BE305"/>
  <c r="BE309"/>
  <c r="BE103"/>
  <c r="BE107"/>
  <c r="BE109"/>
  <c r="BE209"/>
  <c r="BE216"/>
  <c r="BE224"/>
  <c r="BE232"/>
  <c r="BE237"/>
  <c r="BE248"/>
  <c r="BE255"/>
  <c r="BE300"/>
  <c r="BE313"/>
  <c r="BE323"/>
  <c r="BE328"/>
  <c r="BE335"/>
  <c i="2" r="BE117"/>
  <c r="BE152"/>
  <c r="E52"/>
  <c r="J60"/>
  <c r="F62"/>
  <c r="J62"/>
  <c r="F63"/>
  <c r="BE101"/>
  <c r="BE127"/>
  <c r="BE131"/>
  <c r="BE134"/>
  <c r="BE136"/>
  <c r="BE139"/>
  <c r="BE141"/>
  <c r="J63"/>
  <c r="BE97"/>
  <c r="BE109"/>
  <c r="BE123"/>
  <c r="F39"/>
  <c i="1" r="BB57"/>
  <c i="6" r="F41"/>
  <c i="1" r="BD62"/>
  <c i="8" r="F39"/>
  <c i="1" r="BB64"/>
  <c i="10" r="F41"/>
  <c i="1" r="BD66"/>
  <c i="15" r="F38"/>
  <c i="1" r="BA72"/>
  <c i="17" r="F39"/>
  <c i="1" r="BB74"/>
  <c i="18" r="F39"/>
  <c i="1" r="BB75"/>
  <c i="20" r="F38"/>
  <c i="1" r="BA77"/>
  <c i="23" r="F39"/>
  <c i="1" r="BD80"/>
  <c i="24" r="J36"/>
  <c i="1" r="AW81"/>
  <c i="26" r="F40"/>
  <c i="1" r="BC84"/>
  <c i="29" r="J36"/>
  <c i="1" r="AW87"/>
  <c i="31" r="F39"/>
  <c i="1" r="BD89"/>
  <c i="34" r="F39"/>
  <c i="1" r="BD92"/>
  <c i="35" r="F39"/>
  <c i="1" r="BD93"/>
  <c i="39" r="F39"/>
  <c i="1" r="BD97"/>
  <c i="47" r="F37"/>
  <c i="1" r="BB105"/>
  <c i="49" r="F38"/>
  <c i="1" r="BC107"/>
  <c i="50" r="F38"/>
  <c i="1" r="BC108"/>
  <c i="52" r="F39"/>
  <c i="1" r="BD110"/>
  <c i="56" r="J36"/>
  <c i="1" r="AW114"/>
  <c i="60" r="F36"/>
  <c i="1" r="BA118"/>
  <c i="63" r="J36"/>
  <c i="1" r="AW121"/>
  <c i="64" r="J38"/>
  <c i="1" r="AW123"/>
  <c i="65" r="F40"/>
  <c i="1" r="BC124"/>
  <c i="2" r="F41"/>
  <c i="1" r="BD57"/>
  <c i="5" r="F40"/>
  <c i="1" r="BC61"/>
  <c i="42" r="F39"/>
  <c i="1" r="BD100"/>
  <c i="44" r="F36"/>
  <c i="1" r="BA102"/>
  <c i="46" r="F37"/>
  <c i="1" r="BB104"/>
  <c i="50" r="J36"/>
  <c i="1" r="AW108"/>
  <c i="51" r="J36"/>
  <c i="1" r="AW109"/>
  <c i="56" r="F36"/>
  <c i="1" r="BA114"/>
  <c i="56" r="F38"/>
  <c i="1" r="BC114"/>
  <c i="63" r="F39"/>
  <c i="1" r="BD121"/>
  <c i="64" r="F39"/>
  <c i="1" r="BB123"/>
  <c i="67" r="F41"/>
  <c i="1" r="BD126"/>
  <c i="2" r="J38"/>
  <c i="1" r="AW57"/>
  <c i="5" r="F41"/>
  <c i="1" r="BD61"/>
  <c i="47" r="J36"/>
  <c i="1" r="AW105"/>
  <c i="47" r="F39"/>
  <c i="1" r="BD105"/>
  <c i="50" r="F37"/>
  <c i="1" r="BB108"/>
  <c i="53" r="F39"/>
  <c i="1" r="BD111"/>
  <c i="54" r="F36"/>
  <c i="1" r="BA112"/>
  <c i="55" r="F39"/>
  <c i="1" r="BD113"/>
  <c i="63" r="F36"/>
  <c i="1" r="BA121"/>
  <c i="64" r="F40"/>
  <c i="1" r="BC123"/>
  <c i="2" r="F38"/>
  <c i="1" r="BA57"/>
  <c i="2" r="F40"/>
  <c i="1" r="BC57"/>
  <c i="6" r="F38"/>
  <c i="1" r="BA62"/>
  <c i="7" r="F41"/>
  <c i="1" r="BD63"/>
  <c i="9" r="F39"/>
  <c i="1" r="BB65"/>
  <c i="11" r="J38"/>
  <c i="1" r="AW68"/>
  <c i="13" r="F38"/>
  <c i="1" r="BA70"/>
  <c i="14" r="F38"/>
  <c i="1" r="BA71"/>
  <c i="15" r="F40"/>
  <c i="1" r="BC72"/>
  <c i="16" r="F39"/>
  <c i="1" r="BB73"/>
  <c i="23" r="F36"/>
  <c i="1" r="BA80"/>
  <c i="25" r="J38"/>
  <c i="1" r="AW83"/>
  <c i="27" r="F40"/>
  <c i="1" r="BC85"/>
  <c i="29" r="F36"/>
  <c i="1" r="BA87"/>
  <c i="31" r="J36"/>
  <c i="1" r="AW89"/>
  <c i="34" r="F36"/>
  <c i="1" r="BA92"/>
  <c i="36" r="F36"/>
  <c i="1" r="BA94"/>
  <c i="36" r="F39"/>
  <c i="1" r="BD94"/>
  <c i="39" r="F37"/>
  <c i="1" r="BB97"/>
  <c i="48" r="J36"/>
  <c i="1" r="AW106"/>
  <c i="49" r="J36"/>
  <c i="1" r="AW107"/>
  <c i="50" r="F39"/>
  <c i="1" r="BD108"/>
  <c i="53" r="F38"/>
  <c i="1" r="BC111"/>
  <c i="56" r="F39"/>
  <c i="1" r="BD114"/>
  <c i="58" r="J36"/>
  <c i="1" r="AW116"/>
  <c i="59" r="F37"/>
  <c i="1" r="BB117"/>
  <c i="62" r="F37"/>
  <c i="1" r="BB120"/>
  <c i="68" r="F39"/>
  <c i="1" r="BD127"/>
  <c r="AS60"/>
  <c i="5" r="F38"/>
  <c i="1" r="BA61"/>
  <c i="38" r="F37"/>
  <c i="1" r="BB96"/>
  <c i="41" r="F39"/>
  <c i="1" r="BD99"/>
  <c i="44" r="F37"/>
  <c i="1" r="BB102"/>
  <c i="46" r="F38"/>
  <c i="1" r="BC104"/>
  <c i="49" r="F36"/>
  <c i="1" r="BA107"/>
  <c i="50" r="F36"/>
  <c i="1" r="BA108"/>
  <c i="53" r="J36"/>
  <c i="1" r="AW111"/>
  <c i="55" r="J36"/>
  <c i="1" r="AW113"/>
  <c i="62" r="J36"/>
  <c i="1" r="AW120"/>
  <c i="66" r="F41"/>
  <c i="1" r="BD125"/>
  <c i="3" r="J38"/>
  <c i="1" r="AW58"/>
  <c i="7" r="F40"/>
  <c i="1" r="BC63"/>
  <c i="8" r="F38"/>
  <c i="1" r="BA64"/>
  <c i="11" r="F39"/>
  <c i="1" r="BB68"/>
  <c i="13" r="J38"/>
  <c i="1" r="AW70"/>
  <c i="17" r="F41"/>
  <c i="1" r="BD74"/>
  <c i="20" r="F40"/>
  <c i="1" r="BC77"/>
  <c i="22" r="F39"/>
  <c i="1" r="BD79"/>
  <c i="26" r="F38"/>
  <c i="1" r="BA84"/>
  <c i="27" r="F38"/>
  <c i="1" r="BA85"/>
  <c i="29" r="F39"/>
  <c i="1" r="BD87"/>
  <c i="32" r="F39"/>
  <c i="1" r="BD90"/>
  <c i="32" r="F38"/>
  <c i="1" r="BC90"/>
  <c i="34" r="J36"/>
  <c i="1" r="AW92"/>
  <c i="36" r="J36"/>
  <c i="1" r="AW94"/>
  <c i="38" r="F36"/>
  <c i="1" r="BA96"/>
  <c i="40" r="F38"/>
  <c i="1" r="BC98"/>
  <c i="44" r="J36"/>
  <c i="1" r="AW102"/>
  <c i="46" r="F36"/>
  <c i="1" r="BA104"/>
  <c i="47" r="F38"/>
  <c i="1" r="BC105"/>
  <c i="49" r="F39"/>
  <c i="1" r="BD107"/>
  <c i="53" r="F36"/>
  <c i="1" r="BA111"/>
  <c i="54" r="J36"/>
  <c i="1" r="AW112"/>
  <c i="63" r="F38"/>
  <c i="1" r="BC121"/>
  <c i="65" r="F41"/>
  <c i="1" r="BD124"/>
  <c i="67" r="F39"/>
  <c i="1" r="BB126"/>
  <c i="3" r="F38"/>
  <c i="1" r="BA58"/>
  <c i="5" r="J38"/>
  <c i="1" r="AW61"/>
  <c i="16" r="F41"/>
  <c i="1" r="BD73"/>
  <c i="21" r="F37"/>
  <c i="1" r="BB78"/>
  <c i="23" r="F38"/>
  <c i="1" r="BC80"/>
  <c i="25" r="F40"/>
  <c i="1" r="BC83"/>
  <c i="30" r="F38"/>
  <c i="1" r="BC88"/>
  <c i="35" r="F37"/>
  <c i="1" r="BB93"/>
  <c i="40" r="F37"/>
  <c i="1" r="BB98"/>
  <c i="41" r="F38"/>
  <c i="1" r="BC99"/>
  <c i="44" r="F39"/>
  <c i="1" r="BD102"/>
  <c i="48" r="F38"/>
  <c i="1" r="BC106"/>
  <c i="53" r="F37"/>
  <c i="1" r="BB111"/>
  <c i="56" r="F37"/>
  <c i="1" r="BB114"/>
  <c i="63" r="F37"/>
  <c i="1" r="BB121"/>
  <c i="65" r="J38"/>
  <c i="1" r="AW124"/>
  <c i="67" r="J38"/>
  <c i="1" r="AW126"/>
  <c i="5" r="F39"/>
  <c i="1" r="BB61"/>
  <c i="51" r="F39"/>
  <c i="1" r="BD109"/>
  <c i="55" r="F37"/>
  <c i="1" r="BB113"/>
  <c i="61" r="F37"/>
  <c i="1" r="BB119"/>
  <c i="4" r="J36"/>
  <c i="1" r="AW59"/>
  <c i="6" r="F40"/>
  <c i="1" r="BC62"/>
  <c i="9" r="F40"/>
  <c i="1" r="BC65"/>
  <c i="12" r="F41"/>
  <c i="1" r="BD69"/>
  <c i="12" r="F38"/>
  <c i="1" r="BA69"/>
  <c i="14" r="J38"/>
  <c i="1" r="AW71"/>
  <c i="15" r="F39"/>
  <c i="1" r="BB72"/>
  <c i="17" r="F38"/>
  <c i="1" r="BA74"/>
  <c i="19" r="J38"/>
  <c i="1" r="AW76"/>
  <c i="22" r="F37"/>
  <c i="1" r="BB79"/>
  <c i="25" r="F39"/>
  <c i="1" r="BB83"/>
  <c i="27" r="F39"/>
  <c i="1" r="BB85"/>
  <c i="30" r="F39"/>
  <c i="1" r="BD88"/>
  <c i="31" r="F38"/>
  <c i="1" r="BC89"/>
  <c i="36" r="F38"/>
  <c i="1" r="BC94"/>
  <c i="40" r="F39"/>
  <c i="1" r="BD98"/>
  <c i="42" r="F36"/>
  <c i="1" r="BA100"/>
  <c i="45" r="F37"/>
  <c i="1" r="BB103"/>
  <c i="51" r="F37"/>
  <c i="1" r="BB109"/>
  <c i="57" r="J36"/>
  <c i="1" r="AW115"/>
  <c i="57" r="J35"/>
  <c i="1" r="AV115"/>
  <c i="59" r="F36"/>
  <c i="1" r="BA117"/>
  <c i="61" r="F36"/>
  <c i="1" r="BA119"/>
  <c i="67" r="F40"/>
  <c i="1" r="BC126"/>
  <c i="4" r="F37"/>
  <c i="1" r="BB59"/>
  <c i="6" r="J38"/>
  <c i="1" r="AW62"/>
  <c i="10" r="J38"/>
  <c i="1" r="AW66"/>
  <c i="11" r="F38"/>
  <c i="1" r="BA68"/>
  <c i="12" r="F39"/>
  <c i="1" r="BB69"/>
  <c i="14" r="F41"/>
  <c i="1" r="BD71"/>
  <c i="18" r="F38"/>
  <c i="1" r="BA75"/>
  <c i="18" r="J38"/>
  <c i="1" r="AW75"/>
  <c i="20" r="F41"/>
  <c i="1" r="BD77"/>
  <c i="21" r="J36"/>
  <c i="1" r="AW78"/>
  <c i="24" r="F36"/>
  <c i="1" r="BA81"/>
  <c i="24" r="F37"/>
  <c i="1" r="BB81"/>
  <c i="26" r="J38"/>
  <c i="1" r="AW84"/>
  <c i="28" r="J36"/>
  <c i="1" r="AW86"/>
  <c i="30" r="F37"/>
  <c i="1" r="BB88"/>
  <c i="33" r="F37"/>
  <c i="1" r="BB91"/>
  <c i="35" r="F38"/>
  <c i="1" r="BC93"/>
  <c i="37" r="F36"/>
  <c i="1" r="BA95"/>
  <c i="38" r="F38"/>
  <c i="1" r="BC96"/>
  <c i="41" r="F37"/>
  <c i="1" r="BB99"/>
  <c i="45" r="J36"/>
  <c i="1" r="AW103"/>
  <c i="52" r="F38"/>
  <c i="1" r="BC110"/>
  <c i="59" r="J36"/>
  <c i="1" r="AW117"/>
  <c i="60" r="F39"/>
  <c i="1" r="BD118"/>
  <c i="61" r="F38"/>
  <c i="1" r="BC119"/>
  <c i="68" r="F38"/>
  <c i="1" r="BC127"/>
  <c i="4" r="F39"/>
  <c i="1" r="BD59"/>
  <c i="9" r="F38"/>
  <c i="1" r="BA65"/>
  <c i="10" r="F39"/>
  <c i="1" r="BB66"/>
  <c i="12" r="F40"/>
  <c i="1" r="BC69"/>
  <c i="14" r="F39"/>
  <c i="1" r="BB71"/>
  <c i="17" r="J38"/>
  <c i="1" r="AW74"/>
  <c i="18" r="F40"/>
  <c i="1" r="BC75"/>
  <c i="19" r="F39"/>
  <c i="1" r="BB76"/>
  <c i="22" r="F36"/>
  <c i="1" r="BA79"/>
  <c i="27" r="J38"/>
  <c i="1" r="AW85"/>
  <c i="28" r="F36"/>
  <c i="1" r="BA86"/>
  <c i="29" r="F38"/>
  <c i="1" r="BC87"/>
  <c i="32" r="F37"/>
  <c i="1" r="BB90"/>
  <c i="32" r="F36"/>
  <c i="1" r="BA90"/>
  <c i="33" r="F39"/>
  <c i="1" r="BD91"/>
  <c i="36" r="F37"/>
  <c i="1" r="BB94"/>
  <c i="40" r="J36"/>
  <c i="1" r="AW98"/>
  <c i="42" r="F37"/>
  <c i="1" r="BB100"/>
  <c i="43" r="F35"/>
  <c i="1" r="AZ101"/>
  <c i="45" r="F39"/>
  <c i="1" r="BD103"/>
  <c i="51" r="F36"/>
  <c i="1" r="BA109"/>
  <c i="52" r="J36"/>
  <c i="1" r="AW110"/>
  <c i="59" r="F38"/>
  <c i="1" r="BC117"/>
  <c i="62" r="F39"/>
  <c i="1" r="BD120"/>
  <c i="66" r="F39"/>
  <c i="1" r="BB125"/>
  <c i="3" r="F41"/>
  <c i="1" r="BD58"/>
  <c i="7" r="F38"/>
  <c i="1" r="BA63"/>
  <c i="8" r="J38"/>
  <c i="1" r="AW64"/>
  <c i="8" r="F41"/>
  <c i="1" r="BD64"/>
  <c i="11" r="F40"/>
  <c i="1" r="BC68"/>
  <c i="12" r="J38"/>
  <c i="1" r="AW69"/>
  <c i="13" r="F39"/>
  <c i="1" r="BB70"/>
  <c i="19" r="F40"/>
  <c i="1" r="BC76"/>
  <c i="20" r="F39"/>
  <c i="1" r="BB77"/>
  <c i="23" r="J36"/>
  <c i="1" r="AW80"/>
  <c i="26" r="F39"/>
  <c i="1" r="BB84"/>
  <c i="28" r="F39"/>
  <c i="1" r="BD86"/>
  <c i="32" r="J36"/>
  <c i="1" r="AW90"/>
  <c i="34" r="F37"/>
  <c i="1" r="BB92"/>
  <c i="38" r="F39"/>
  <c i="1" r="BD96"/>
  <c i="39" r="J36"/>
  <c i="1" r="AW97"/>
  <c i="42" r="J36"/>
  <c i="1" r="AW100"/>
  <c i="45" r="F36"/>
  <c i="1" r="BA103"/>
  <c i="45" r="F38"/>
  <c i="1" r="BC103"/>
  <c i="54" r="F37"/>
  <c i="1" r="BB112"/>
  <c i="58" r="F35"/>
  <c i="1" r="AZ116"/>
  <c i="60" r="J36"/>
  <c i="1" r="AW118"/>
  <c i="61" r="J36"/>
  <c i="1" r="AW119"/>
  <c i="62" r="F36"/>
  <c i="1" r="BA120"/>
  <c i="65" r="F39"/>
  <c i="1" r="BB124"/>
  <c i="66" r="F40"/>
  <c i="1" r="BC125"/>
  <c i="3" r="F39"/>
  <c i="1" r="BB58"/>
  <c i="7" r="J38"/>
  <c i="1" r="AW63"/>
  <c i="8" r="F40"/>
  <c i="1" r="BC64"/>
  <c i="10" r="F38"/>
  <c i="1" r="BA66"/>
  <c i="13" r="F40"/>
  <c i="1" r="BC70"/>
  <c i="16" r="F40"/>
  <c i="1" r="BC73"/>
  <c i="21" r="F39"/>
  <c i="1" r="BD78"/>
  <c i="23" r="F37"/>
  <c i="1" r="BB80"/>
  <c i="25" r="F41"/>
  <c i="1" r="BD83"/>
  <c i="28" r="F37"/>
  <c i="1" r="BB86"/>
  <c i="30" r="F36"/>
  <c i="1" r="BA88"/>
  <c i="33" r="F38"/>
  <c i="1" r="BC91"/>
  <c i="34" r="F38"/>
  <c i="1" r="BC92"/>
  <c i="37" r="F38"/>
  <c i="1" r="BC95"/>
  <c i="41" r="F36"/>
  <c i="1" r="BA99"/>
  <c i="42" r="F38"/>
  <c i="1" r="BC100"/>
  <c i="46" r="J36"/>
  <c i="1" r="AW104"/>
  <c i="48" r="F39"/>
  <c i="1" r="BD106"/>
  <c i="52" r="F37"/>
  <c i="1" r="BB110"/>
  <c i="54" r="F39"/>
  <c i="1" r="BD112"/>
  <c i="64" r="F38"/>
  <c i="1" r="BA123"/>
  <c i="65" r="F38"/>
  <c i="1" r="BA124"/>
  <c i="68" r="F37"/>
  <c i="1" r="BB127"/>
  <c i="4" r="F36"/>
  <c i="1" r="BA59"/>
  <c i="6" r="F39"/>
  <c i="1" r="BB62"/>
  <c i="9" r="J38"/>
  <c i="1" r="AW65"/>
  <c i="15" r="J38"/>
  <c i="1" r="AW72"/>
  <c i="16" r="J38"/>
  <c i="1" r="AW73"/>
  <c i="19" r="F41"/>
  <c i="1" r="BD76"/>
  <c i="22" r="F38"/>
  <c i="1" r="BC79"/>
  <c i="25" r="F38"/>
  <c i="1" r="BA83"/>
  <c i="29" r="F37"/>
  <c i="1" r="BB87"/>
  <c i="31" r="F36"/>
  <c i="1" r="BA89"/>
  <c i="35" r="J36"/>
  <c i="1" r="AW93"/>
  <c i="37" r="F37"/>
  <c i="1" r="BB95"/>
  <c i="39" r="F38"/>
  <c i="1" r="BC97"/>
  <c i="48" r="F36"/>
  <c i="1" r="BA106"/>
  <c i="55" r="F38"/>
  <c i="1" r="BC113"/>
  <c i="60" r="F38"/>
  <c i="1" r="BC118"/>
  <c i="62" r="F38"/>
  <c i="1" r="BC120"/>
  <c i="66" r="J38"/>
  <c i="1" r="AW125"/>
  <c i="4" r="F38"/>
  <c i="1" r="BC59"/>
  <c i="9" r="F41"/>
  <c i="1" r="BD65"/>
  <c i="11" r="F41"/>
  <c i="1" r="BD68"/>
  <c i="13" r="F41"/>
  <c i="1" r="BD70"/>
  <c i="14" r="F40"/>
  <c i="1" r="BC71"/>
  <c i="17" r="F40"/>
  <c i="1" r="BC74"/>
  <c i="20" r="J38"/>
  <c i="1" r="AW77"/>
  <c i="21" r="F38"/>
  <c i="1" r="BC78"/>
  <c i="24" r="F38"/>
  <c i="1" r="BC81"/>
  <c i="26" r="F41"/>
  <c i="1" r="BD84"/>
  <c i="28" r="F38"/>
  <c i="1" r="BC86"/>
  <c i="31" r="F37"/>
  <c i="1" r="BB89"/>
  <c i="33" r="J36"/>
  <c i="1" r="AW91"/>
  <c i="37" r="J36"/>
  <c i="1" r="AW95"/>
  <c i="38" r="J36"/>
  <c i="1" r="AW96"/>
  <c i="39" r="F36"/>
  <c i="1" r="BA97"/>
  <c i="46" r="F39"/>
  <c i="1" r="BD104"/>
  <c i="47" r="F36"/>
  <c i="1" r="BA105"/>
  <c i="49" r="F37"/>
  <c i="1" r="BB107"/>
  <c i="51" r="F38"/>
  <c i="1" r="BC109"/>
  <c i="55" r="F36"/>
  <c i="1" r="BA113"/>
  <c i="60" r="F37"/>
  <c i="1" r="BB118"/>
  <c i="61" r="F39"/>
  <c i="1" r="BD119"/>
  <c i="68" r="J36"/>
  <c i="1" r="AW127"/>
  <c i="3" r="F40"/>
  <c i="1" r="BC58"/>
  <c i="7" r="F39"/>
  <c i="1" r="BB63"/>
  <c i="10" r="F40"/>
  <c i="1" r="BC66"/>
  <c i="15" r="F41"/>
  <c i="1" r="BD72"/>
  <c i="16" r="F38"/>
  <c i="1" r="BA73"/>
  <c i="18" r="F41"/>
  <c i="1" r="BD75"/>
  <c i="19" r="F38"/>
  <c i="1" r="BA76"/>
  <c i="21" r="F36"/>
  <c i="1" r="BA78"/>
  <c i="22" r="J36"/>
  <c i="1" r="AW79"/>
  <c i="24" r="F39"/>
  <c i="1" r="BD81"/>
  <c i="27" r="F41"/>
  <c i="1" r="BD85"/>
  <c i="30" r="J36"/>
  <c i="1" r="AW88"/>
  <c i="33" r="F36"/>
  <c i="1" r="BA91"/>
  <c i="35" r="F36"/>
  <c i="1" r="BA93"/>
  <c i="37" r="F39"/>
  <c i="1" r="BD95"/>
  <c i="40" r="F36"/>
  <c i="1" r="BA98"/>
  <c i="41" r="J36"/>
  <c i="1" r="AW99"/>
  <c i="43" r="F36"/>
  <c i="1" r="BA101"/>
  <c i="44" r="F38"/>
  <c i="1" r="BC102"/>
  <c i="48" r="F37"/>
  <c i="1" r="BB106"/>
  <c i="52" r="F36"/>
  <c i="1" r="BA110"/>
  <c i="54" r="F38"/>
  <c i="1" r="BC112"/>
  <c i="59" r="F39"/>
  <c i="1" r="BD117"/>
  <c i="64" r="F41"/>
  <c i="1" r="BD123"/>
  <c i="66" r="F38"/>
  <c i="1" r="BA125"/>
  <c i="67" r="F38"/>
  <c i="1" r="BA126"/>
  <c i="68" r="F36"/>
  <c i="1" r="BA127"/>
  <c i="38" l="1" r="T95"/>
  <c r="T94"/>
  <c i="5" r="T128"/>
  <c i="47" r="R101"/>
  <c r="R100"/>
  <c i="16" r="R101"/>
  <c i="31" r="P96"/>
  <c r="P95"/>
  <c i="1" r="AU89"/>
  <c i="22" r="P96"/>
  <c r="P95"/>
  <c i="1" r="AU79"/>
  <c i="55" r="P203"/>
  <c i="28" r="T98"/>
  <c r="T97"/>
  <c i="16" r="P101"/>
  <c i="1" r="AU73"/>
  <c i="5" r="R128"/>
  <c i="28" r="R98"/>
  <c r="R97"/>
  <c i="21" r="T94"/>
  <c r="T93"/>
  <c i="46" r="T101"/>
  <c r="T100"/>
  <c i="23" r="R93"/>
  <c i="46" r="P101"/>
  <c r="P100"/>
  <c i="1" r="AU104"/>
  <c i="23" r="T94"/>
  <c r="T93"/>
  <c i="16" r="T101"/>
  <c i="5" r="P128"/>
  <c i="56" r="R156"/>
  <c i="30" r="R100"/>
  <c r="R99"/>
  <c i="46" r="R101"/>
  <c r="R100"/>
  <c i="27" r="P104"/>
  <c r="P103"/>
  <c i="1" r="AU85"/>
  <c i="22" r="R96"/>
  <c r="R95"/>
  <c i="38" r="R95"/>
  <c r="R94"/>
  <c i="28" r="P98"/>
  <c r="P97"/>
  <c i="1" r="AU86"/>
  <c i="27" r="R104"/>
  <c r="R103"/>
  <c i="22" r="T96"/>
  <c r="T95"/>
  <c i="3" r="T101"/>
  <c r="T100"/>
  <c i="38" r="P95"/>
  <c r="P94"/>
  <c i="1" r="AU96"/>
  <c i="31" r="T96"/>
  <c r="T95"/>
  <c i="27" r="T104"/>
  <c r="T103"/>
  <c i="3" r="R101"/>
  <c r="R100"/>
  <c i="66" r="P96"/>
  <c i="1" r="AU125"/>
  <c i="47" r="T101"/>
  <c r="T100"/>
  <c i="3" r="P101"/>
  <c r="P100"/>
  <c i="1" r="AU58"/>
  <c i="24" r="P92"/>
  <c r="P91"/>
  <c i="1" r="AU81"/>
  <c i="20" r="R100"/>
  <c r="R99"/>
  <c i="55" r="R203"/>
  <c i="47" r="P101"/>
  <c r="P100"/>
  <c i="1" r="AU105"/>
  <c i="21" r="P94"/>
  <c r="P93"/>
  <c i="1" r="AU78"/>
  <c i="65" r="R97"/>
  <c i="55" r="T104"/>
  <c i="54" r="R105"/>
  <c r="R104"/>
  <c i="52" r="T102"/>
  <c r="T101"/>
  <c i="50" r="R99"/>
  <c r="R98"/>
  <c i="32" r="P97"/>
  <c r="P96"/>
  <c i="1" r="AU90"/>
  <c i="29" r="R101"/>
  <c r="R99"/>
  <c i="26" r="R103"/>
  <c r="R102"/>
  <c i="68" r="T91"/>
  <c r="T90"/>
  <c i="59" r="T91"/>
  <c i="55" r="P105"/>
  <c r="P104"/>
  <c i="1" r="AU113"/>
  <c i="49" r="R103"/>
  <c r="R102"/>
  <c i="37" r="T96"/>
  <c r="T95"/>
  <c i="33" r="R98"/>
  <c r="R97"/>
  <c i="25" r="T103"/>
  <c r="T102"/>
  <c i="5" r="P1164"/>
  <c r="P127"/>
  <c i="1" r="AU61"/>
  <c i="50" r="T99"/>
  <c r="T98"/>
  <c i="35" r="P95"/>
  <c r="P94"/>
  <c i="1" r="AU93"/>
  <c i="18" r="P95"/>
  <c i="1" r="AU75"/>
  <c i="13" r="T97"/>
  <c i="65" r="P97"/>
  <c i="1" r="AU124"/>
  <c i="39" r="T108"/>
  <c r="T107"/>
  <c i="37" r="P96"/>
  <c r="P95"/>
  <c i="1" r="AU95"/>
  <c i="32" r="R97"/>
  <c r="R96"/>
  <c i="18" r="T95"/>
  <c i="56" r="R101"/>
  <c r="R100"/>
  <c i="51" r="T108"/>
  <c r="T107"/>
  <c i="49" r="T103"/>
  <c r="T102"/>
  <c i="45" r="R105"/>
  <c r="R104"/>
  <c i="41" r="R104"/>
  <c r="R103"/>
  <c i="37" r="R96"/>
  <c r="R95"/>
  <c i="10" r="P99"/>
  <c i="1" r="AU66"/>
  <c i="66" r="BK96"/>
  <c r="J96"/>
  <c r="J67"/>
  <c i="64" r="T95"/>
  <c i="44" r="R104"/>
  <c r="R103"/>
  <c i="26" r="P103"/>
  <c r="P102"/>
  <c i="1" r="AU84"/>
  <c i="18" r="R95"/>
  <c i="14" r="R96"/>
  <c i="12" r="P96"/>
  <c i="1" r="AU69"/>
  <c i="67" r="T94"/>
  <c i="54" r="T105"/>
  <c r="T104"/>
  <c i="52" r="P102"/>
  <c r="P101"/>
  <c i="1" r="AU110"/>
  <c i="51" r="R108"/>
  <c r="R107"/>
  <c i="19" r="R98"/>
  <c r="R97"/>
  <c i="7" r="R105"/>
  <c i="66" r="R96"/>
  <c i="60" r="R94"/>
  <c r="R93"/>
  <c i="54" r="P105"/>
  <c r="P104"/>
  <c i="1" r="AU112"/>
  <c i="44" r="P104"/>
  <c r="P103"/>
  <c i="1" r="AU102"/>
  <c i="41" r="T104"/>
  <c r="T103"/>
  <c i="40" r="R101"/>
  <c r="R100"/>
  <c i="26" r="T103"/>
  <c r="T102"/>
  <c i="25" r="P103"/>
  <c r="P102"/>
  <c i="1" r="AU83"/>
  <c i="13" r="R97"/>
  <c i="11" r="T95"/>
  <c i="5" r="R1164"/>
  <c r="R127"/>
  <c i="59" r="P91"/>
  <c i="1" r="AU117"/>
  <c i="25" r="R103"/>
  <c r="R102"/>
  <c i="7" r="P105"/>
  <c i="1" r="AU63"/>
  <c i="68" r="R91"/>
  <c r="R90"/>
  <c i="63" r="P95"/>
  <c r="P94"/>
  <c i="1" r="AU121"/>
  <c i="61" r="T94"/>
  <c r="T93"/>
  <c i="56" r="T100"/>
  <c i="48" r="R106"/>
  <c r="R105"/>
  <c i="42" r="P100"/>
  <c r="P99"/>
  <c i="1" r="AU100"/>
  <c i="35" r="BK95"/>
  <c r="J95"/>
  <c r="J64"/>
  <c i="29" r="T101"/>
  <c r="T99"/>
  <c i="7" r="T105"/>
  <c i="6" r="P107"/>
  <c i="1" r="AU62"/>
  <c i="66" r="T96"/>
  <c i="64" r="R95"/>
  <c i="62" r="R95"/>
  <c r="R94"/>
  <c i="49" r="P103"/>
  <c r="P102"/>
  <c i="1" r="AU107"/>
  <c i="48" r="T106"/>
  <c r="T105"/>
  <c i="45" r="P105"/>
  <c r="P104"/>
  <c i="1" r="AU103"/>
  <c i="40" r="P101"/>
  <c r="P100"/>
  <c i="1" r="AU98"/>
  <c i="12" r="T96"/>
  <c i="10" r="R99"/>
  <c i="2" r="P95"/>
  <c r="P94"/>
  <c i="1" r="AU57"/>
  <c i="53" r="R98"/>
  <c r="R97"/>
  <c i="52" r="R102"/>
  <c r="R101"/>
  <c i="42" r="T100"/>
  <c r="T99"/>
  <c i="36" r="P96"/>
  <c r="P95"/>
  <c i="1" r="AU94"/>
  <c i="10" r="T99"/>
  <c i="63" r="R95"/>
  <c r="R94"/>
  <c i="53" r="P98"/>
  <c r="P97"/>
  <c i="1" r="AU111"/>
  <c i="48" r="P106"/>
  <c r="P105"/>
  <c i="1" r="AU106"/>
  <c i="44" r="T104"/>
  <c r="T103"/>
  <c i="40" r="T101"/>
  <c r="T100"/>
  <c i="36" r="T96"/>
  <c r="T95"/>
  <c i="33" r="P98"/>
  <c r="P97"/>
  <c i="1" r="AU91"/>
  <c i="9" r="R100"/>
  <c r="R99"/>
  <c i="6" r="T107"/>
  <c i="5" r="T1164"/>
  <c r="T127"/>
  <c i="65" r="T97"/>
  <c i="62" r="T95"/>
  <c r="T94"/>
  <c i="53" r="T98"/>
  <c r="T97"/>
  <c i="50" r="P99"/>
  <c r="P98"/>
  <c i="1" r="AU108"/>
  <c i="45" r="T105"/>
  <c r="T104"/>
  <c i="41" r="P104"/>
  <c r="P103"/>
  <c i="1" r="AU99"/>
  <c i="39" r="R108"/>
  <c r="R107"/>
  <c i="19" r="P98"/>
  <c r="P97"/>
  <c i="1" r="AU76"/>
  <c i="13" r="P97"/>
  <c i="1" r="AU70"/>
  <c i="9" r="T100"/>
  <c r="T99"/>
  <c i="67" r="R94"/>
  <c i="61" r="R94"/>
  <c r="R93"/>
  <c i="59" r="R91"/>
  <c i="55" r="R105"/>
  <c r="R104"/>
  <c i="42" r="R100"/>
  <c r="R99"/>
  <c i="39" r="P108"/>
  <c r="P107"/>
  <c i="1" r="AU97"/>
  <c i="36" r="R96"/>
  <c r="R95"/>
  <c i="34" r="T97"/>
  <c r="T96"/>
  <c i="33" r="T98"/>
  <c r="T97"/>
  <c i="14" r="T96"/>
  <c i="11" r="P95"/>
  <c i="1" r="AU68"/>
  <c i="63" r="T95"/>
  <c r="T94"/>
  <c i="56" r="P101"/>
  <c r="P100"/>
  <c i="1" r="AU114"/>
  <c i="51" r="P108"/>
  <c r="P107"/>
  <c i="1" r="AU109"/>
  <c i="29" r="P101"/>
  <c r="P99"/>
  <c i="1" r="AU87"/>
  <c i="14" r="P96"/>
  <c i="1" r="AU71"/>
  <c i="12" r="R96"/>
  <c i="9" r="P100"/>
  <c r="P99"/>
  <c i="1" r="AU65"/>
  <c i="6" r="R107"/>
  <c i="2" r="BK95"/>
  <c r="J95"/>
  <c r="J68"/>
  <c i="5" r="BK128"/>
  <c i="7" r="BK105"/>
  <c r="J105"/>
  <c r="J67"/>
  <c i="16" r="BK101"/>
  <c r="J101"/>
  <c r="J67"/>
  <c i="17" r="BK92"/>
  <c r="J92"/>
  <c i="18" r="BK95"/>
  <c r="J95"/>
  <c r="J67"/>
  <c i="28" r="BK98"/>
  <c r="BK97"/>
  <c r="J97"/>
  <c r="J63"/>
  <c i="30" r="BK321"/>
  <c r="J321"/>
  <c r="J74"/>
  <c i="41" r="BK104"/>
  <c r="J104"/>
  <c r="J64"/>
  <c i="52" r="BK102"/>
  <c r="J102"/>
  <c r="J64"/>
  <c i="55" r="BK105"/>
  <c r="J105"/>
  <c r="J64"/>
  <c i="57" r="BK88"/>
  <c r="J88"/>
  <c r="J64"/>
  <c i="3" r="BK101"/>
  <c r="BK100"/>
  <c r="J100"/>
  <c r="J67"/>
  <c r="BK321"/>
  <c r="J321"/>
  <c r="J74"/>
  <c i="5" r="BK1164"/>
  <c r="J1164"/>
  <c r="J82"/>
  <c i="6" r="BK107"/>
  <c r="J107"/>
  <c r="J67"/>
  <c i="19" r="BK98"/>
  <c r="J98"/>
  <c r="J68"/>
  <c i="20" r="BK100"/>
  <c r="J100"/>
  <c r="J68"/>
  <c i="23" r="BK94"/>
  <c r="J94"/>
  <c r="J64"/>
  <c i="24" r="BK92"/>
  <c r="BK91"/>
  <c r="J91"/>
  <c r="J63"/>
  <c i="30" r="BK100"/>
  <c r="J100"/>
  <c r="J64"/>
  <c i="33" r="BK98"/>
  <c r="J98"/>
  <c r="J64"/>
  <c i="34" r="BK97"/>
  <c r="BK96"/>
  <c r="J96"/>
  <c r="J63"/>
  <c i="37" r="BK96"/>
  <c r="J96"/>
  <c r="J64"/>
  <c i="38" r="BK95"/>
  <c r="J95"/>
  <c r="J64"/>
  <c i="39" r="BK108"/>
  <c r="J108"/>
  <c r="J64"/>
  <c i="43" r="BK88"/>
  <c r="J88"/>
  <c r="J64"/>
  <c i="44" r="BK104"/>
  <c r="BK103"/>
  <c r="J103"/>
  <c r="J63"/>
  <c i="47" r="BK101"/>
  <c r="J101"/>
  <c r="J64"/>
  <c i="51" r="BK108"/>
  <c r="BK107"/>
  <c r="J107"/>
  <c r="J63"/>
  <c i="53" r="BK98"/>
  <c r="BK97"/>
  <c r="J97"/>
  <c r="J63"/>
  <c i="54" r="BK105"/>
  <c r="BK104"/>
  <c r="J104"/>
  <c r="J63"/>
  <c i="59" r="BK91"/>
  <c r="J91"/>
  <c r="J63"/>
  <c i="63" r="BK95"/>
  <c r="J95"/>
  <c r="J64"/>
  <c i="68" r="BK91"/>
  <c r="BK90"/>
  <c r="J90"/>
  <c r="J63"/>
  <c i="4" r="BK88"/>
  <c r="J88"/>
  <c r="J64"/>
  <c i="9" r="BK100"/>
  <c r="J100"/>
  <c r="J68"/>
  <c i="11" r="BK95"/>
  <c r="J95"/>
  <c r="J67"/>
  <c i="12" r="BK96"/>
  <c r="J96"/>
  <c i="13" r="BK97"/>
  <c r="J97"/>
  <c r="J67"/>
  <c i="15" r="BK93"/>
  <c r="J93"/>
  <c r="J67"/>
  <c i="21" r="BK94"/>
  <c r="J94"/>
  <c r="J64"/>
  <c r="BK175"/>
  <c r="J175"/>
  <c r="J70"/>
  <c i="26" r="BK103"/>
  <c r="BK102"/>
  <c r="J102"/>
  <c r="J67"/>
  <c i="40" r="BK101"/>
  <c r="J101"/>
  <c r="J64"/>
  <c i="46" r="BK101"/>
  <c r="J101"/>
  <c r="J64"/>
  <c i="50" r="BK99"/>
  <c r="BK98"/>
  <c r="J98"/>
  <c r="J63"/>
  <c i="55" r="BK203"/>
  <c r="J203"/>
  <c r="J77"/>
  <c i="56" r="BK101"/>
  <c r="J101"/>
  <c r="J64"/>
  <c i="60" r="BK94"/>
  <c r="J94"/>
  <c r="J64"/>
  <c r="BK121"/>
  <c r="J121"/>
  <c r="J69"/>
  <c i="61" r="BK94"/>
  <c r="J94"/>
  <c r="J64"/>
  <c i="67" r="BK94"/>
  <c r="J94"/>
  <c r="J67"/>
  <c i="8" r="BK92"/>
  <c r="J92"/>
  <c i="22" r="BK96"/>
  <c r="J96"/>
  <c r="J64"/>
  <c r="BK216"/>
  <c r="J216"/>
  <c r="J71"/>
  <c i="23" r="BK152"/>
  <c r="J152"/>
  <c r="J70"/>
  <c i="25" r="BK103"/>
  <c r="J103"/>
  <c r="J68"/>
  <c i="27" r="BK104"/>
  <c r="J104"/>
  <c r="J68"/>
  <c i="29" r="BK101"/>
  <c r="BK99"/>
  <c r="J99"/>
  <c r="J63"/>
  <c i="30" r="BK326"/>
  <c r="J326"/>
  <c r="J76"/>
  <c i="31" r="BK96"/>
  <c r="J96"/>
  <c r="J64"/>
  <c i="32" r="BK97"/>
  <c r="BK96"/>
  <c r="J96"/>
  <c r="J63"/>
  <c i="36" r="BK96"/>
  <c r="J96"/>
  <c r="J64"/>
  <c i="42" r="BK100"/>
  <c r="J100"/>
  <c r="J64"/>
  <c i="45" r="BK105"/>
  <c r="BK104"/>
  <c r="J104"/>
  <c i="48" r="BK106"/>
  <c r="J106"/>
  <c r="J64"/>
  <c i="49" r="BK103"/>
  <c r="J103"/>
  <c r="J64"/>
  <c i="56" r="BK156"/>
  <c r="J156"/>
  <c r="J73"/>
  <c i="62" r="BK95"/>
  <c r="BK94"/>
  <c r="J94"/>
  <c i="64" r="BK95"/>
  <c r="J95"/>
  <c i="65" r="BK97"/>
  <c r="J97"/>
  <c i="58" r="BK87"/>
  <c r="J87"/>
  <c r="J63"/>
  <c i="2" r="F37"/>
  <c i="1" r="AZ57"/>
  <c i="22" r="F35"/>
  <c i="1" r="AZ79"/>
  <c i="32" r="F35"/>
  <c i="1" r="AZ90"/>
  <c i="36" r="F35"/>
  <c i="1" r="AZ94"/>
  <c i="41" r="F35"/>
  <c i="1" r="AZ99"/>
  <c i="47" r="J35"/>
  <c i="1" r="AV105"/>
  <c r="AT105"/>
  <c i="51" r="F35"/>
  <c i="1" r="AZ109"/>
  <c r="AT115"/>
  <c i="59" r="F35"/>
  <c i="1" r="AZ117"/>
  <c i="66" r="J37"/>
  <c i="1" r="AV125"/>
  <c r="AT125"/>
  <c r="AU56"/>
  <c i="12" r="J34"/>
  <c i="1" r="AG69"/>
  <c i="64" r="J34"/>
  <c i="1" r="AG123"/>
  <c r="AS55"/>
  <c r="AS54"/>
  <c i="22" r="J35"/>
  <c i="1" r="AV79"/>
  <c r="AT79"/>
  <c i="26" r="J37"/>
  <c i="1" r="AV84"/>
  <c r="AT84"/>
  <c i="30" r="J35"/>
  <c i="1" r="AV88"/>
  <c r="AT88"/>
  <c i="35" r="F35"/>
  <c i="1" r="AZ93"/>
  <c i="39" r="F35"/>
  <c i="1" r="AZ97"/>
  <c i="49" r="J35"/>
  <c i="1" r="AV107"/>
  <c r="AT107"/>
  <c i="54" r="F35"/>
  <c i="1" r="AZ112"/>
  <c i="57" r="F35"/>
  <c i="1" r="AZ115"/>
  <c i="59" r="J35"/>
  <c i="1" r="AV117"/>
  <c r="AT117"/>
  <c r="BB122"/>
  <c r="AX122"/>
  <c i="68" r="J35"/>
  <c i="1" r="AV127"/>
  <c r="AT127"/>
  <c i="6" r="J37"/>
  <c i="1" r="AV62"/>
  <c r="AT62"/>
  <c i="14" r="F37"/>
  <c i="1" r="AZ71"/>
  <c i="19" r="J37"/>
  <c i="1" r="AV76"/>
  <c r="AT76"/>
  <c i="25" r="J37"/>
  <c i="1" r="AV83"/>
  <c r="AT83"/>
  <c i="32" r="J35"/>
  <c i="1" r="AV90"/>
  <c r="AT90"/>
  <c i="36" r="J35"/>
  <c i="1" r="AV94"/>
  <c r="AT94"/>
  <c i="40" r="F35"/>
  <c i="1" r="AZ98"/>
  <c i="44" r="J35"/>
  <c i="1" r="AV102"/>
  <c r="AT102"/>
  <c i="48" r="J35"/>
  <c i="1" r="AV106"/>
  <c r="AT106"/>
  <c i="56" r="F35"/>
  <c i="1" r="AZ114"/>
  <c i="63" r="F35"/>
  <c i="1" r="AZ121"/>
  <c i="17" r="J34"/>
  <c i="1" r="AG74"/>
  <c i="45" r="J32"/>
  <c i="1" r="AG103"/>
  <c r="BC56"/>
  <c r="AY56"/>
  <c i="7" r="J37"/>
  <c i="1" r="AV63"/>
  <c r="AT63"/>
  <c i="9" r="F37"/>
  <c i="1" r="AZ65"/>
  <c i="12" r="J37"/>
  <c i="1" r="AV69"/>
  <c r="AT69"/>
  <c r="AN69"/>
  <c r="BC67"/>
  <c r="AY67"/>
  <c i="18" r="J37"/>
  <c i="1" r="AV75"/>
  <c r="AT75"/>
  <c i="25" r="F37"/>
  <c i="1" r="AZ83"/>
  <c i="31" r="F35"/>
  <c i="1" r="AZ89"/>
  <c i="37" r="F35"/>
  <c i="1" r="AZ95"/>
  <c i="45" r="F35"/>
  <c i="1" r="AZ103"/>
  <c i="55" r="J35"/>
  <c i="1" r="AV113"/>
  <c r="AT113"/>
  <c i="63" r="J35"/>
  <c i="1" r="AV121"/>
  <c r="AT121"/>
  <c i="4" r="F35"/>
  <c i="1" r="AZ59"/>
  <c i="20" r="J37"/>
  <c i="1" r="AV77"/>
  <c r="AT77"/>
  <c i="26" r="F37"/>
  <c i="1" r="AZ84"/>
  <c r="BC82"/>
  <c r="AY82"/>
  <c i="30" r="F35"/>
  <c i="1" r="AZ88"/>
  <c i="40" r="J35"/>
  <c i="1" r="AV98"/>
  <c r="AT98"/>
  <c i="48" r="F35"/>
  <c i="1" r="AZ106"/>
  <c i="61" r="J35"/>
  <c i="1" r="AV119"/>
  <c r="AT119"/>
  <c r="BD56"/>
  <c i="5" r="F37"/>
  <c i="1" r="AZ61"/>
  <c i="61" r="F35"/>
  <c i="1" r="AZ119"/>
  <c i="66" r="F37"/>
  <c i="1" r="AZ125"/>
  <c i="2" r="J37"/>
  <c i="1" r="AV57"/>
  <c r="AT57"/>
  <c i="7" r="F37"/>
  <c i="1" r="AZ63"/>
  <c i="10" r="F37"/>
  <c i="1" r="AZ66"/>
  <c i="14" r="J34"/>
  <c i="1" r="AG71"/>
  <c r="BA67"/>
  <c r="AW67"/>
  <c r="BB67"/>
  <c r="AX67"/>
  <c i="16" r="F37"/>
  <c i="1" r="AZ73"/>
  <c i="29" r="F35"/>
  <c i="1" r="AZ87"/>
  <c i="43" r="J35"/>
  <c i="1" r="AV101"/>
  <c r="AT101"/>
  <c i="46" r="J35"/>
  <c i="1" r="AV104"/>
  <c r="AT104"/>
  <c i="53" r="J35"/>
  <c i="1" r="AV111"/>
  <c r="AT111"/>
  <c i="60" r="J35"/>
  <c i="1" r="AV118"/>
  <c r="AT118"/>
  <c i="65" r="J37"/>
  <c i="1" r="AV124"/>
  <c r="AT124"/>
  <c r="AU122"/>
  <c i="65" r="J34"/>
  <c i="1" r="AG124"/>
  <c i="3" r="F37"/>
  <c i="1" r="AZ58"/>
  <c i="10" r="J34"/>
  <c i="1" r="AG66"/>
  <c i="11" r="F37"/>
  <c i="1" r="AZ68"/>
  <c r="BD67"/>
  <c i="19" r="F37"/>
  <c i="1" r="AZ76"/>
  <c i="23" r="F35"/>
  <c i="1" r="AZ80"/>
  <c i="33" r="J35"/>
  <c i="1" r="AV91"/>
  <c r="AT91"/>
  <c i="42" r="J35"/>
  <c i="1" r="AV100"/>
  <c r="AT100"/>
  <c i="50" r="F35"/>
  <c i="1" r="AZ108"/>
  <c i="56" r="J35"/>
  <c i="1" r="AV114"/>
  <c r="AT114"/>
  <c r="BA122"/>
  <c r="AW122"/>
  <c i="5" r="J37"/>
  <c i="1" r="AV61"/>
  <c r="AT61"/>
  <c i="51" r="J35"/>
  <c i="1" r="AV109"/>
  <c r="AT109"/>
  <c i="58" r="J35"/>
  <c i="1" r="AV116"/>
  <c r="AT116"/>
  <c i="64" r="F37"/>
  <c i="1" r="AZ123"/>
  <c r="BD122"/>
  <c i="8" r="J34"/>
  <c i="1" r="AG64"/>
  <c i="3" r="J37"/>
  <c i="1" r="AV58"/>
  <c r="AT58"/>
  <c i="9" r="J37"/>
  <c i="1" r="AV65"/>
  <c r="AT65"/>
  <c i="15" r="J37"/>
  <c i="1" r="AV72"/>
  <c r="AT72"/>
  <c i="18" r="F37"/>
  <c i="1" r="AZ75"/>
  <c i="23" r="J35"/>
  <c i="1" r="AV80"/>
  <c r="AT80"/>
  <c i="27" r="F37"/>
  <c i="1" r="AZ85"/>
  <c i="34" r="J35"/>
  <c i="1" r="AV92"/>
  <c r="AT92"/>
  <c i="38" r="F35"/>
  <c i="1" r="AZ96"/>
  <c i="41" r="J35"/>
  <c i="1" r="AV99"/>
  <c r="AT99"/>
  <c i="47" r="F35"/>
  <c i="1" r="AZ105"/>
  <c i="55" r="F35"/>
  <c i="1" r="AZ113"/>
  <c i="67" r="J37"/>
  <c i="1" r="AV126"/>
  <c r="AT126"/>
  <c r="BB56"/>
  <c r="AX56"/>
  <c i="6" r="F37"/>
  <c i="1" r="AZ62"/>
  <c i="10" r="J37"/>
  <c i="1" r="AV66"/>
  <c r="AT66"/>
  <c i="14" r="J37"/>
  <c i="1" r="AV71"/>
  <c r="AT71"/>
  <c i="16" r="J37"/>
  <c i="1" r="AV73"/>
  <c r="AT73"/>
  <c r="BA82"/>
  <c r="AW82"/>
  <c i="27" r="J37"/>
  <c i="1" r="AV85"/>
  <c r="AT85"/>
  <c i="35" r="J35"/>
  <c i="1" r="AV93"/>
  <c r="AT93"/>
  <c i="49" r="F35"/>
  <c i="1" r="AZ107"/>
  <c i="53" r="F35"/>
  <c i="1" r="AZ111"/>
  <c i="60" r="F35"/>
  <c i="1" r="AZ118"/>
  <c i="65" r="F37"/>
  <c i="1" r="AZ124"/>
  <c r="BA56"/>
  <c r="AW56"/>
  <c i="17" r="F37"/>
  <c i="1" r="AZ74"/>
  <c i="24" r="J35"/>
  <c i="1" r="AV81"/>
  <c r="AT81"/>
  <c i="28" r="J35"/>
  <c i="1" r="AV86"/>
  <c r="AT86"/>
  <c i="34" r="F35"/>
  <c i="1" r="AZ92"/>
  <c i="38" r="J35"/>
  <c i="1" r="AV96"/>
  <c r="AT96"/>
  <c i="44" r="F35"/>
  <c i="1" r="AZ102"/>
  <c i="46" r="F35"/>
  <c i="1" r="AZ104"/>
  <c i="54" r="J35"/>
  <c i="1" r="AV112"/>
  <c r="AT112"/>
  <c i="64" r="J37"/>
  <c i="1" r="AV123"/>
  <c r="AT123"/>
  <c r="BC122"/>
  <c r="AY122"/>
  <c i="68" r="F35"/>
  <c i="1" r="AZ127"/>
  <c i="4" r="J35"/>
  <c i="1" r="AV59"/>
  <c r="AT59"/>
  <c i="17" r="J37"/>
  <c i="1" r="AV74"/>
  <c r="AT74"/>
  <c i="20" r="F37"/>
  <c i="1" r="AZ77"/>
  <c i="24" r="F35"/>
  <c i="1" r="AZ81"/>
  <c r="BD82"/>
  <c i="28" r="F35"/>
  <c i="1" r="AZ86"/>
  <c i="33" r="F35"/>
  <c i="1" r="AZ91"/>
  <c i="37" r="J35"/>
  <c i="1" r="AV95"/>
  <c r="AT95"/>
  <c i="42" r="F35"/>
  <c i="1" r="AZ100"/>
  <c i="45" r="J35"/>
  <c i="1" r="AV103"/>
  <c r="AT103"/>
  <c i="50" r="J35"/>
  <c i="1" r="AV108"/>
  <c r="AT108"/>
  <c i="8" r="F37"/>
  <c i="1" r="AZ64"/>
  <c i="11" r="J37"/>
  <c i="1" r="AV68"/>
  <c r="AT68"/>
  <c i="12" r="F37"/>
  <c i="1" r="AZ69"/>
  <c i="13" r="J37"/>
  <c i="1" r="AV70"/>
  <c r="AT70"/>
  <c i="21" r="J35"/>
  <c i="1" r="AV78"/>
  <c r="AT78"/>
  <c r="BB82"/>
  <c r="AX82"/>
  <c i="31" r="J35"/>
  <c i="1" r="AV89"/>
  <c r="AT89"/>
  <c i="52" r="J35"/>
  <c i="1" r="AV110"/>
  <c r="AT110"/>
  <c i="62" r="J35"/>
  <c i="1" r="AV120"/>
  <c r="AT120"/>
  <c i="8" r="J37"/>
  <c i="1" r="AV64"/>
  <c r="AT64"/>
  <c r="AN64"/>
  <c i="13" r="F37"/>
  <c i="1" r="AZ70"/>
  <c i="15" r="F37"/>
  <c i="1" r="AZ72"/>
  <c i="21" r="F35"/>
  <c i="1" r="AZ78"/>
  <c i="29" r="J35"/>
  <c i="1" r="AV87"/>
  <c r="AT87"/>
  <c i="39" r="J35"/>
  <c i="1" r="AV97"/>
  <c r="AT97"/>
  <c i="52" r="F35"/>
  <c i="1" r="AZ110"/>
  <c i="62" r="F35"/>
  <c i="1" r="AZ120"/>
  <c i="67" r="F37"/>
  <c i="1" r="AZ126"/>
  <c i="62" r="J32"/>
  <c i="1" r="AG120"/>
  <c i="5" l="1" r="BK127"/>
  <c r="J127"/>
  <c r="J67"/>
  <c i="2" r="BK94"/>
  <c r="J94"/>
  <c r="J67"/>
  <c i="49" r="BK102"/>
  <c r="J102"/>
  <c i="39" r="BK107"/>
  <c r="J107"/>
  <c i="63" r="BK94"/>
  <c r="J94"/>
  <c r="J63"/>
  <c i="53" r="J98"/>
  <c r="J64"/>
  <c i="45" r="J105"/>
  <c r="J64"/>
  <c i="42" r="BK99"/>
  <c r="J99"/>
  <c r="J63"/>
  <c i="47" r="BK100"/>
  <c r="J100"/>
  <c i="35" r="BK94"/>
  <c r="J94"/>
  <c i="52" r="BK101"/>
  <c r="J101"/>
  <c i="23" r="BK93"/>
  <c r="J93"/>
  <c r="J63"/>
  <c i="33" r="BK97"/>
  <c r="J97"/>
  <c i="34" r="J97"/>
  <c r="J64"/>
  <c i="26" r="J103"/>
  <c r="J68"/>
  <c i="64" r="J67"/>
  <c i="62" r="J63"/>
  <c i="3" r="J101"/>
  <c r="J68"/>
  <c i="51" r="J108"/>
  <c r="J64"/>
  <c i="44" r="J104"/>
  <c r="J64"/>
  <c i="9" r="BK99"/>
  <c r="J99"/>
  <c r="J67"/>
  <c i="68" r="J91"/>
  <c r="J64"/>
  <c i="19" r="BK97"/>
  <c r="J97"/>
  <c i="22" r="BK95"/>
  <c r="J95"/>
  <c i="5" r="J128"/>
  <c r="J68"/>
  <c i="17" r="J67"/>
  <c i="12" r="J67"/>
  <c i="31" r="BK95"/>
  <c r="J95"/>
  <c r="J63"/>
  <c i="50" r="J99"/>
  <c r="J64"/>
  <c i="32" r="J97"/>
  <c r="J64"/>
  <c i="24" r="J92"/>
  <c r="J64"/>
  <c i="48" r="BK105"/>
  <c r="J105"/>
  <c r="J63"/>
  <c i="46" r="BK100"/>
  <c r="J100"/>
  <c r="J63"/>
  <c i="55" r="BK104"/>
  <c r="J104"/>
  <c r="J63"/>
  <c i="65" r="J67"/>
  <c i="41" r="BK103"/>
  <c r="J103"/>
  <c r="J63"/>
  <c i="62" r="J95"/>
  <c r="J64"/>
  <c i="38" r="BK94"/>
  <c r="J94"/>
  <c i="4" r="BK87"/>
  <c r="J87"/>
  <c i="21" r="BK93"/>
  <c r="J93"/>
  <c r="J63"/>
  <c i="25" r="BK102"/>
  <c r="J102"/>
  <c r="J67"/>
  <c i="27" r="BK103"/>
  <c r="J103"/>
  <c i="56" r="BK100"/>
  <c r="J100"/>
  <c r="J63"/>
  <c i="30" r="BK99"/>
  <c r="J99"/>
  <c r="J63"/>
  <c i="36" r="BK95"/>
  <c r="J95"/>
  <c r="J63"/>
  <c i="37" r="BK95"/>
  <c r="J95"/>
  <c i="43" r="BK87"/>
  <c r="J87"/>
  <c i="29" r="J101"/>
  <c r="J65"/>
  <c i="8" r="J67"/>
  <c i="40" r="BK100"/>
  <c r="J100"/>
  <c r="J63"/>
  <c i="45" r="J63"/>
  <c i="28" r="J98"/>
  <c r="J64"/>
  <c i="20" r="BK99"/>
  <c r="J99"/>
  <c r="J67"/>
  <c i="54" r="J105"/>
  <c r="J64"/>
  <c i="57" r="BK87"/>
  <c r="J87"/>
  <c r="J63"/>
  <c i="60" r="BK93"/>
  <c r="J93"/>
  <c r="J63"/>
  <c i="61" r="BK93"/>
  <c r="J93"/>
  <c r="J63"/>
  <c i="65" r="J43"/>
  <c i="64" r="J43"/>
  <c i="62" r="J41"/>
  <c i="45" r="J41"/>
  <c i="17" r="J43"/>
  <c i="1" r="AN71"/>
  <c i="14" r="J43"/>
  <c i="12" r="J43"/>
  <c i="1" r="AN66"/>
  <c i="10" r="J43"/>
  <c i="8" r="J43"/>
  <c i="1" r="AN123"/>
  <c r="AN74"/>
  <c r="AN103"/>
  <c r="AN124"/>
  <c r="AN120"/>
  <c i="58" r="J32"/>
  <c i="1" r="AG116"/>
  <c r="AN116"/>
  <c i="39" r="J32"/>
  <c i="1" r="AG97"/>
  <c i="66" r="J34"/>
  <c i="1" r="AG125"/>
  <c i="32" r="J32"/>
  <c i="1" r="AG90"/>
  <c i="13" r="J34"/>
  <c i="1" r="AG70"/>
  <c i="59" r="J32"/>
  <c i="1" r="AG117"/>
  <c i="18" r="J34"/>
  <c i="1" r="AG75"/>
  <c i="52" r="J32"/>
  <c i="1" r="AG110"/>
  <c i="26" r="J34"/>
  <c i="1" r="AG84"/>
  <c i="38" r="J32"/>
  <c i="1" r="AG96"/>
  <c r="AZ122"/>
  <c r="AV122"/>
  <c r="AT122"/>
  <c i="15" r="J34"/>
  <c i="1" r="AG72"/>
  <c r="BB60"/>
  <c r="AX60"/>
  <c r="AU82"/>
  <c i="35" r="J32"/>
  <c i="1" r="AG93"/>
  <c i="19" r="J34"/>
  <c i="1" r="AG76"/>
  <c i="44" r="J32"/>
  <c i="1" r="AG102"/>
  <c i="16" r="J34"/>
  <c i="1" r="AG73"/>
  <c r="BD60"/>
  <c i="37" r="J32"/>
  <c i="1" r="AG95"/>
  <c i="47" r="J32"/>
  <c i="1" r="AG105"/>
  <c i="3" r="J34"/>
  <c i="1" r="AG58"/>
  <c i="22" r="J32"/>
  <c i="1" r="AG79"/>
  <c i="29" r="J32"/>
  <c i="1" r="AG87"/>
  <c r="AZ67"/>
  <c r="AV67"/>
  <c r="AT67"/>
  <c i="68" r="J32"/>
  <c i="1" r="AG127"/>
  <c i="28" r="J32"/>
  <c i="1" r="AG86"/>
  <c i="24" r="J32"/>
  <c i="1" r="AG81"/>
  <c i="7" r="J34"/>
  <c i="1" r="AG63"/>
  <c r="AU67"/>
  <c i="33" r="J32"/>
  <c i="1" r="AG91"/>
  <c i="50" r="J32"/>
  <c i="1" r="AG108"/>
  <c i="49" r="J32"/>
  <c i="1" r="AG107"/>
  <c i="34" r="J32"/>
  <c i="1" r="AG92"/>
  <c i="67" r="J34"/>
  <c i="1" r="AG126"/>
  <c i="4" r="J32"/>
  <c i="1" r="AG59"/>
  <c i="51" r="J32"/>
  <c i="1" r="AG109"/>
  <c r="BC60"/>
  <c r="AY60"/>
  <c i="6" r="J34"/>
  <c i="1" r="AG62"/>
  <c i="27" r="J34"/>
  <c i="1" r="AG85"/>
  <c i="54" r="J32"/>
  <c i="1" r="AG112"/>
  <c r="AZ82"/>
  <c r="AV82"/>
  <c r="AT82"/>
  <c i="53" r="J32"/>
  <c i="1" r="AG111"/>
  <c i="11" r="J34"/>
  <c i="1" r="AG68"/>
  <c r="BA60"/>
  <c r="AW60"/>
  <c i="43" r="J32"/>
  <c i="1" r="AG101"/>
  <c r="AZ56"/>
  <c r="AV56"/>
  <c r="AT56"/>
  <c i="44" l="1" r="J41"/>
  <c i="29" r="J41"/>
  <c i="26" r="J43"/>
  <c i="6" r="J43"/>
  <c i="35" r="J41"/>
  <c i="38" r="J41"/>
  <c i="15" r="J43"/>
  <c i="19" r="J43"/>
  <c i="49" r="J41"/>
  <c i="33" r="J41"/>
  <c i="11" r="J43"/>
  <c i="16" r="J43"/>
  <c i="24" r="J41"/>
  <c i="37" r="J41"/>
  <c i="51" r="J41"/>
  <c i="4" r="J41"/>
  <c i="47" r="J41"/>
  <c i="3" r="J43"/>
  <c i="28" r="J41"/>
  <c i="52" r="J41"/>
  <c i="39" r="J41"/>
  <c i="7" r="J43"/>
  <c i="27" r="J43"/>
  <c i="34" r="J41"/>
  <c i="22" r="J41"/>
  <c i="53" r="J41"/>
  <c i="66" r="J43"/>
  <c i="67" r="J43"/>
  <c i="68" r="J41"/>
  <c i="43" r="J41"/>
  <c i="59" r="J41"/>
  <c i="32" r="J41"/>
  <c i="13" r="J43"/>
  <c i="18" r="J43"/>
  <c i="50" r="J41"/>
  <c i="54" r="J41"/>
  <c i="33" r="J63"/>
  <c i="39" r="J63"/>
  <c i="27" r="J67"/>
  <c i="38" r="J63"/>
  <c i="52" r="J63"/>
  <c i="37" r="J63"/>
  <c i="22" r="J63"/>
  <c i="4" r="J63"/>
  <c i="19" r="J67"/>
  <c i="43" r="J63"/>
  <c i="47" r="J63"/>
  <c i="35" r="J63"/>
  <c i="49" r="J63"/>
  <c i="58" r="J41"/>
  <c i="1" r="AN81"/>
  <c r="AN86"/>
  <c r="AN96"/>
  <c r="AN105"/>
  <c r="AN112"/>
  <c r="AN125"/>
  <c r="AN59"/>
  <c r="AN79"/>
  <c r="AN84"/>
  <c r="AN95"/>
  <c r="AN107"/>
  <c r="AN108"/>
  <c r="AN109"/>
  <c r="AN117"/>
  <c r="AN127"/>
  <c r="AN58"/>
  <c r="AN62"/>
  <c r="AN68"/>
  <c r="AN70"/>
  <c r="AN72"/>
  <c r="AN76"/>
  <c r="AN90"/>
  <c r="AN92"/>
  <c r="AN101"/>
  <c r="AN102"/>
  <c r="AN110"/>
  <c r="AN111"/>
  <c r="AN126"/>
  <c r="AN63"/>
  <c r="AN73"/>
  <c r="AN75"/>
  <c r="AN85"/>
  <c r="AN87"/>
  <c r="AN91"/>
  <c r="AN93"/>
  <c r="AN97"/>
  <c i="56" r="J32"/>
  <c i="1" r="AG114"/>
  <c r="AN114"/>
  <c r="AG122"/>
  <c i="48" r="J32"/>
  <c i="1" r="AG106"/>
  <c r="AN106"/>
  <c i="42" r="J32"/>
  <c i="1" r="AG100"/>
  <c r="AN100"/>
  <c i="21" r="J32"/>
  <c i="1" r="AG78"/>
  <c r="BB55"/>
  <c r="BB54"/>
  <c r="AX54"/>
  <c i="60" r="J32"/>
  <c i="1" r="AG118"/>
  <c r="AZ60"/>
  <c r="AV60"/>
  <c r="AT60"/>
  <c i="41" r="J32"/>
  <c i="1" r="AG99"/>
  <c r="AN99"/>
  <c i="57" r="J32"/>
  <c i="1" r="AG115"/>
  <c i="20" r="J34"/>
  <c i="1" r="AG77"/>
  <c r="AN77"/>
  <c i="46" r="J32"/>
  <c i="1" r="AG104"/>
  <c i="23" r="J32"/>
  <c i="1" r="AG80"/>
  <c i="30" r="J32"/>
  <c i="1" r="AG88"/>
  <c r="AG67"/>
  <c i="61" r="J32"/>
  <c i="1" r="AG119"/>
  <c i="36" r="J32"/>
  <c i="1" r="AG94"/>
  <c r="AU60"/>
  <c r="AU55"/>
  <c r="AU54"/>
  <c i="55" r="J32"/>
  <c i="1" r="AG113"/>
  <c r="AN113"/>
  <c i="40" r="J32"/>
  <c i="1" r="AG98"/>
  <c r="AN98"/>
  <c i="2" r="J34"/>
  <c i="1" r="AG57"/>
  <c r="AG56"/>
  <c i="31" r="J32"/>
  <c i="1" r="AG89"/>
  <c r="AN89"/>
  <c i="25" r="J34"/>
  <c i="1" r="AG83"/>
  <c r="AG82"/>
  <c i="63" r="J32"/>
  <c i="1" r="AG121"/>
  <c r="AN121"/>
  <c r="BC55"/>
  <c r="BC54"/>
  <c r="AY54"/>
  <c i="5" r="J34"/>
  <c i="1" r="AG61"/>
  <c i="9" r="J34"/>
  <c i="1" r="AG65"/>
  <c r="AN65"/>
  <c r="BA55"/>
  <c r="AW55"/>
  <c r="BD55"/>
  <c r="BD54"/>
  <c r="W33"/>
  <c i="57" l="1" r="J41"/>
  <c i="31" r="J41"/>
  <c i="25" r="J43"/>
  <c i="41" r="J41"/>
  <c i="40" r="J41"/>
  <c i="36" r="J41"/>
  <c i="23" r="J41"/>
  <c i="60" r="J41"/>
  <c i="9" r="J43"/>
  <c i="56" r="J41"/>
  <c i="21" r="J41"/>
  <c i="42" r="J41"/>
  <c i="55" r="J41"/>
  <c i="46" r="J41"/>
  <c i="30" r="J41"/>
  <c i="20" r="J43"/>
  <c i="2" r="J43"/>
  <c i="48" r="J41"/>
  <c i="61" r="J41"/>
  <c i="63" r="J41"/>
  <c i="5" r="J43"/>
  <c i="1" r="AN61"/>
  <c r="AN115"/>
  <c r="AN119"/>
  <c r="AN88"/>
  <c r="AN57"/>
  <c r="AN78"/>
  <c r="AN80"/>
  <c r="AN83"/>
  <c r="AN94"/>
  <c r="AN104"/>
  <c r="AN118"/>
  <c r="AN67"/>
  <c r="AN82"/>
  <c r="AN122"/>
  <c r="AN56"/>
  <c r="AX55"/>
  <c r="W31"/>
  <c r="AY55"/>
  <c r="BA54"/>
  <c r="W30"/>
  <c r="AG60"/>
  <c r="AZ55"/>
  <c r="AV55"/>
  <c r="AT55"/>
  <c r="W32"/>
  <c l="1" r="AN60"/>
  <c r="AG55"/>
  <c r="AW54"/>
  <c r="AK30"/>
  <c r="AZ54"/>
  <c r="AV54"/>
  <c r="AK29"/>
  <c l="1" r="AN55"/>
  <c r="AG54"/>
  <c r="AT54"/>
  <c r="W29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<sst xmlns="http://schemas.openxmlformats.org/spreadsheetml/2006/main">
  <si>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</si>
  <si>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</si>
  <si>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</si>
  <si>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</si>
  <si>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</si>
  <si>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</si>
  <si>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</si>
  <si>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</si>
  <si>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</si>
  <si>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</si>
  <si>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</si>
  <si>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</si>
  <si>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</si>
  <si>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</si>
  <si>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</si>
  <si>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</si>
  <si>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</si>
  <si>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10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</si>
  <si>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</si>
  <si>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</si>
  <si>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</si>
  <si>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</si>
  <si>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</si>
  <si>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</si>
  <si>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</si>
  <si>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</si>
  <si>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</si>
  <si>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</si>
  <si>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</si>
  <si>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</si>
  <si>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</si>
  <si>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</si>
  <si>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</si>
  <si>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</si>
  <si>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</si>
  <si>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</si>
  <si>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</si>
  <si>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</si>
  <si>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</si>
  <si>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</si>
  <si>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</si>
  <si>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</si>
  <si>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</si>
  <si>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</si>
  <si>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</si>
  <si>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</si>
  <si>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</si>
  <si>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</si>
  <si>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</si>
  <si>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</si>
  <si>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</si>
  <si>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</si>
  <si>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</si>
  <si>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</si>
  <si>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</si>
  <si>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</si>
  <si>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</si>
  <si>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</si>
  <si>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</si>
  <si>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</si>
  <si>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</si>
  <si>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</si>
  <si>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</si>
  <si>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</si>
  <si>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</si>
  <si>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</si>
  <si>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</si>
  <si>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</si>
  <si>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</si>
  <si>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</si>
  <si>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</si>
  <si>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</si>
  <si>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</si>
  <si>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</si>
  <si>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</si>
  <si>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</si>
  <si>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</si>
  <si>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</si>
  <si>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</si>
  <si>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</si>
  <si>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</si>
  <si>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</si>
  <si>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</si>
  <si>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</si>
  <si>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</si>
  <si>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</si>
  <si>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</si>
  <si>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</si>
  <si>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</si>
  <si>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</si>
  <si>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</si>
  <si>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</si>
  <si>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</si>
  <si>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</si>
  <si>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</si>
  <si>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</si>
  <si>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</si>
  <si>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</si>
  <si>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</si>
  <si>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</si>
  <si>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</si>
  <si>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</si>
  <si>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</si>
  <si>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</si>
  <si>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</si>
  <si>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</si>
  <si>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</si>
  <si>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</si>
  <si>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</si>
  <si>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</si>
  <si>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</si>
  <si>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</si>
  <si>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</si>
  <si>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</si>
  <si>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</si>
  <si>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</si>
  <si>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</si>
  <si>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</si>
  <si>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</si>
  <si>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</si>
  <si>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</si>
  <si>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</si>
  <si>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</si>
  <si>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</si>
  <si>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</si>
  <si>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</si>
  <si>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</si>
  <si>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</si>
  <si>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</si>
  <si>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</si>
  <si>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</si>
  <si>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</si>
  <si>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</si>
  <si>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</si>
  <si>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</si>
  <si>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</si>
  <si>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</si>
  <si>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</si>
  <si>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</si>
  <si>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</si>
  <si>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</si>
  <si>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</si>
  <si>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</si>
  <si>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</si>
  <si>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</si>
  <si>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</si>
  <si>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</si>
  <si>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</si>
  <si>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</si>
  <si>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</si>
  <si>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</si>
  <si>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</si>
  <si>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</si>
  <si>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</si>
  <si>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</si>
  <si>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</si>
  <si>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</si>
  <si>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</si>
  <si>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</si>
  <si>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</si>
  <si>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</si>
  <si>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</si>
  <si>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</si>
  <si>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</si>
  <si>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</si>
  <si>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</si>
  <si>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</si>
  <si>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</si>
  <si>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</si>
  <si>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</si>
  <si>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</si>
  <si>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</si>
  <si>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</si>
  <si>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</si>
  <si>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</si>
  <si>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</si>
  <si>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</si>
  <si>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</si>
  <si>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</si>
  <si>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</si>
  <si>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</si>
  <si>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</si>
  <si>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</si>
  <si>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</si>
  <si>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</si>
  <si>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</si>
  <si>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</si>
  <si>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</si>
  <si>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</si>
  <si>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</si>
  <si>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</si>
  <si>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</si>
  <si>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</si>
  <si>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</si>
  <si>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</si>
  <si>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</si>
  <si>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</si>
  <si>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</si>
  <si>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</si>
  <si>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</si>
  <si>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</si>
  <si>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</si>
  <si>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</si>
  <si>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</si>
  <si>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</si>
  <si>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</si>
  <si>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</si>
  <si>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</si>
  <si>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</si>
  <si>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</si>
  <si>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</si>
  <si>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</si>
  <si>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</si>
  <si>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{61aed1cc-6ecc-4236-9c5a-d72510cab42e}</t>
  </si>
  <si>
    <t>101.12</t>
  </si>
  <si>
    <t>IO.01.12 - Přípojka splaškové kanalizace pro SO.03</t>
  </si>
  <si>
    <t>{fdef0a95-d163-4215-b8e4-9d9afb6ffa36}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</si>
  <si>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</si>
  <si>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</si>
  <si>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</si>
  <si>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</si>
  <si>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</si>
  <si>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</si>
  <si>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</si>
  <si>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</si>
  <si>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</si>
  <si>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</si>
  <si>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</si>
  <si>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</si>
  <si>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</si>
  <si>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</si>
  <si>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</si>
  <si>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</si>
  <si>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</si>
  <si>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{f879680e-5830-4f1e-a348-dfe49c2999a0}</t>
  </si>
  <si>
    <t>101.23</t>
  </si>
  <si>
    <t>IO.01.23 - Odlučovač ropných látek</t>
  </si>
  <si>
    <t>{cae22a9c-a1f3-4e20-b7ed-ff5aa5b7c1f6}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</si>
  <si>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</si>
  <si>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</si>
  <si>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</si>
  <si>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</si>
  <si>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</si>
  <si>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</si>
  <si>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</si>
  <si>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</si>
  <si>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</si>
  <si>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</si>
  <si>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</si>
  <si>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</si>
  <si>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</si>
  <si>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</si>
  <si>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</si>
  <si>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</si>
  <si>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</si>
  <si>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</si>
  <si>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</si>
  <si>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</si>
  <si>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</si>
  <si>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</si>
  <si>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</si>
  <si>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</si>
  <si>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</si>
  <si>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</si>
  <si>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</si>
  <si>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</si>
  <si>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</si>
  <si>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</si>
  <si>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</si>
  <si>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</si>
  <si>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</si>
  <si>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</si>
  <si>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</si>
  <si>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</si>
  <si>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</si>
  <si>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</si>
  <si>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</si>
  <si>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</si>
  <si>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</si>
  <si>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</si>
  <si>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</si>
  <si>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</si>
  <si>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</si>
  <si>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</si>
  <si>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</si>
  <si>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</si>
  <si>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</si>
  <si>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</si>
  <si>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</si>
  <si>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</si>
  <si>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</si>
  <si>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</si>
  <si>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</si>
  <si>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</si>
  <si>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</si>
  <si>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</si>
  <si>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</si>
  <si>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</si>
  <si>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</si>
  <si>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</si>
  <si>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</si>
  <si>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</si>
  <si>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</si>
  <si>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</si>
  <si>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</si>
  <si>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</si>
  <si>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</si>
  <si>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</si>
  <si>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</si>
  <si>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</si>
  <si>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</si>
  <si>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</si>
  <si>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</si>
  <si>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</si>
  <si>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</si>
  <si>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</si>
  <si>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</si>
  <si>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</si>
  <si>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</si>
  <si>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</si>
  <si>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</si>
  <si>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</si>
  <si>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</si>
  <si>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</si>
  <si>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</si>
  <si>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</si>
  <si>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</si>
  <si>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</si>
  <si>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</si>
  <si>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</si>
  <si>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</si>
  <si>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</si>
  <si>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</si>
  <si>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</si>
  <si>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</si>
  <si>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</si>
  <si>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</si>
  <si>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</si>
  <si>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</si>
  <si>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</si>
  <si>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</si>
  <si>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</si>
  <si>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</si>
  <si>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</si>
  <si>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</si>
  <si>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</si>
  <si>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</si>
  <si>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</si>
  <si>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</si>
  <si>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</si>
  <si>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</si>
  <si>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</si>
  <si>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</si>
  <si>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</si>
  <si>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</si>
  <si>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</si>
  <si>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</si>
  <si>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</si>
  <si>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</si>
  <si>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</si>
  <si>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</si>
  <si>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</si>
  <si>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</si>
  <si>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</si>
  <si>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</si>
  <si>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</si>
  <si>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</si>
  <si>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</si>
  <si>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</si>
  <si>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</si>
  <si>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</si>
  <si>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</si>
  <si>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</si>
  <si>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</si>
  <si>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</si>
  <si>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</si>
  <si>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</si>
  <si>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</si>
  <si>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</si>
  <si>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</si>
  <si>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</si>
  <si>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</si>
  <si>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</si>
  <si>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</si>
  <si>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</si>
  <si>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</si>
  <si>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</si>
  <si>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</si>
  <si>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</si>
  <si>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</si>
  <si>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</si>
  <si>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</si>
  <si>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</si>
  <si>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</si>
  <si>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</si>
  <si>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</si>
  <si>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</si>
  <si>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</si>
  <si>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</si>
  <si>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</si>
  <si>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</si>
  <si>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</si>
  <si>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</si>
  <si>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</si>
  <si>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</si>
  <si>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</si>
  <si>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</si>
  <si>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</si>
  <si>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</si>
  <si>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</si>
  <si>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</si>
  <si>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</si>
  <si>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</si>
  <si>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</si>
  <si>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</si>
  <si>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</si>
  <si>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</si>
  <si>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</si>
  <si>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</si>
  <si>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</si>
  <si>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</si>
  <si>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</si>
  <si>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</si>
  <si>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</si>
  <si>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</si>
  <si>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</si>
  <si>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</si>
  <si>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</si>
  <si>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</si>
  <si>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</si>
  <si>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</si>
  <si>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</si>
  <si>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</si>
  <si>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</si>
  <si>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</si>
  <si>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</si>
  <si>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</si>
  <si>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</si>
  <si>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</si>
  <si>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</si>
  <si>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</si>
  <si>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</si>
  <si>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</si>
  <si>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</si>
  <si>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</si>
  <si>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</si>
  <si>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</si>
  <si>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</si>
  <si>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</si>
  <si>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</si>
  <si>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</si>
  <si>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</si>
  <si>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</si>
  <si>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</si>
  <si>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</si>
  <si>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</si>
  <si>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</si>
  <si>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</si>
  <si>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</si>
  <si>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</si>
  <si>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</si>
  <si>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</si>
  <si>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</si>
  <si>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</si>
  <si>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</si>
  <si>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</si>
  <si>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</si>
  <si>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</si>
  <si>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</si>
  <si>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</si>
  <si>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</si>
  <si>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</si>
  <si>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</si>
  <si>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</si>
  <si>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</si>
  <si>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</si>
  <si>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</si>
  <si>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</si>
  <si>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</si>
  <si>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</si>
  <si>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</si>
  <si>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</si>
  <si>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</si>
  <si>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</si>
  <si>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</si>
  <si>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</si>
  <si>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</si>
  <si>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</si>
  <si>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</si>
  <si>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</si>
  <si>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</si>
  <si>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</si>
  <si>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</si>
  <si>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</si>
  <si>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</si>
  <si>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</si>
  <si>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</si>
  <si>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</si>
  <si>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</si>
  <si>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</si>
  <si>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</si>
  <si>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</si>
  <si>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</si>
  <si>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</si>
  <si>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</si>
  <si>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</si>
  <si>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</si>
  <si>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</si>
  <si>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</si>
  <si>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</si>
  <si>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</si>
  <si>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</si>
  <si>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</si>
  <si>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</si>
  <si>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</si>
  <si>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</si>
  <si>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</si>
  <si>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</si>
  <si>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</si>
  <si>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</si>
  <si>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</si>
  <si>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</si>
  <si>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</si>
  <si>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</si>
  <si>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</si>
  <si>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</si>
  <si>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</si>
  <si>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</si>
  <si>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</si>
  <si>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</si>
  <si>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</si>
  <si>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</si>
  <si>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</si>
  <si>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</si>
  <si>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</si>
  <si>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</si>
  <si>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</si>
  <si>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</si>
  <si>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</si>
  <si>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</si>
  <si>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</si>
  <si>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</si>
  <si>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</si>
  <si>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</si>
  <si>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</si>
  <si>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</si>
  <si>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</si>
  <si>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</si>
  <si>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</si>
  <si>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</si>
  <si>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</si>
  <si>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</si>
  <si>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</si>
  <si>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</si>
  <si>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</si>
  <si>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</si>
  <si>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</si>
  <si>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</si>
  <si>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</si>
  <si>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</si>
  <si>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</si>
  <si>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</si>
  <si>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</si>
  <si>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</si>
  <si>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</si>
  <si>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</si>
  <si>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</si>
  <si>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</si>
  <si>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</si>
  <si>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</si>
  <si>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</si>
  <si>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</si>
  <si>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</si>
  <si>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</si>
  <si>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</si>
  <si>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</si>
  <si>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</si>
  <si>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</si>
  <si>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</si>
  <si>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</si>
  <si>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</si>
  <si>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</si>
  <si>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</si>
  <si>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</si>
  <si>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</si>
  <si>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</si>
  <si>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</si>
  <si>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</si>
  <si>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</si>
  <si>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</si>
  <si>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</si>
  <si>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</si>
  <si>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</si>
  <si>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</si>
  <si>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</si>
  <si>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</si>
  <si>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</si>
  <si>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</si>
  <si>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</si>
  <si>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</si>
  <si>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</si>
  <si>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</si>
  <si>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</si>
  <si>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</si>
  <si>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</si>
  <si>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</si>
  <si>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</si>
  <si>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</si>
  <si>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</si>
  <si>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</si>
  <si>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</si>
  <si>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</si>
  <si>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</si>
  <si>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</si>
  <si>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</si>
  <si>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</si>
  <si>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</si>
  <si>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</si>
  <si>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</si>
  <si>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</si>
  <si>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</si>
  <si>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</si>
  <si>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</si>
  <si>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</si>
  <si>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</si>
  <si>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</si>
  <si>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</si>
  <si>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</si>
  <si>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</si>
  <si>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</si>
  <si>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</si>
  <si>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</si>
  <si>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</si>
  <si>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</si>
  <si>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</si>
  <si>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</si>
  <si>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</si>
  <si>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</si>
  <si>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</si>
  <si>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</si>
  <si>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</si>
  <si>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</si>
  <si>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</si>
  <si>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</si>
  <si>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</si>
  <si>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</si>
  <si>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</si>
  <si>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</si>
  <si>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</si>
  <si>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</si>
  <si>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</si>
  <si>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</si>
  <si>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</si>
  <si>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</si>
  <si>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</si>
  <si>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</si>
  <si>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</si>
  <si>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</si>
  <si>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</si>
  <si>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</si>
  <si>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</si>
  <si>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</si>
  <si>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</si>
  <si>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</si>
  <si>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</si>
  <si>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</si>
  <si>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</si>
  <si>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</si>
  <si>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</si>
  <si>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</si>
  <si>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</si>
  <si>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</si>
  <si>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</si>
  <si>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</si>
  <si>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</si>
  <si>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</si>
  <si>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</si>
  <si>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</si>
  <si>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</si>
  <si>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</si>
  <si>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</si>
  <si>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</si>
  <si>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</si>
  <si>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</si>
  <si>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</si>
  <si>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</si>
  <si>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</si>
  <si>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</si>
  <si>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</si>
  <si>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</si>
  <si>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</si>
  <si>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</si>
  <si>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</si>
  <si>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</si>
  <si>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</si>
  <si>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</si>
  <si>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</si>
  <si>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</si>
  <si>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</si>
  <si>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</si>
  <si>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</si>
  <si>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</si>
  <si>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</si>
  <si>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</si>
  <si>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</si>
  <si>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</si>
  <si>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</si>
  <si>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</si>
  <si>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</si>
  <si>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</si>
  <si>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</si>
  <si>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</si>
  <si>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</si>
  <si>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</si>
  <si>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</si>
  <si>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</si>
  <si>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</si>
  <si>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</si>
  <si>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</si>
  <si>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</si>
  <si>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</si>
  <si>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</si>
  <si>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</si>
  <si>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</si>
  <si>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</si>
  <si>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</si>
  <si>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</si>
  <si>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</si>
  <si>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</si>
  <si>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</si>
  <si>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</si>
  <si>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</si>
  <si>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</si>
  <si>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</si>
  <si>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</si>
  <si>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</si>
  <si>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</si>
  <si>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</si>
  <si>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</si>
  <si>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</si>
  <si>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</si>
  <si>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</si>
  <si>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</si>
  <si>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</si>
  <si>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</si>
  <si>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</si>
  <si>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</si>
  <si>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</si>
  <si>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</si>
  <si>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</si>
  <si>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</si>
  <si>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</si>
  <si>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</si>
  <si>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</si>
  <si>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</si>
  <si>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</si>
  <si>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</si>
  <si>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</si>
  <si>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</si>
  <si>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</si>
  <si>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</si>
  <si>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</si>
  <si>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</si>
  <si>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</si>
  <si>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</si>
  <si>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</si>
  <si>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</si>
  <si>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</si>
  <si>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</si>
  <si>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</si>
  <si>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</si>
  <si>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</si>
  <si>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</si>
  <si>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</si>
  <si>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</si>
  <si>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</si>
  <si>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</si>
  <si>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</si>
  <si>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</si>
  <si>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</si>
  <si>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</si>
  <si>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</si>
  <si>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</si>
  <si>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</si>
  <si>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</si>
  <si>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</si>
  <si>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</si>
  <si>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</si>
  <si>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</si>
  <si>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</si>
  <si>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</si>
  <si>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</si>
  <si>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</si>
  <si>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</si>
  <si>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</si>
  <si>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</si>
  <si>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</si>
  <si>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</si>
  <si>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</si>
  <si>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</si>
  <si>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</si>
  <si>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</si>
  <si>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</si>
  <si>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</si>
  <si>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</si>
  <si>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</si>
  <si>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</si>
  <si>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</si>
  <si>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</si>
  <si>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</si>
  <si>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</si>
  <si>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</si>
  <si>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</si>
  <si>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</si>
  <si>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</si>
  <si>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</si>
  <si>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</si>
  <si>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</si>
  <si>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</si>
  <si>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</si>
  <si>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</si>
  <si>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</si>
  <si>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</si>
  <si>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</si>
  <si>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</si>
  <si>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</si>
  <si>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</si>
  <si>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</si>
  <si>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</si>
  <si>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</si>
  <si>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</si>
  <si>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</si>
  <si>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</si>
  <si>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</si>
  <si>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</si>
  <si>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</si>
  <si>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</si>
  <si>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</si>
  <si>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</si>
  <si>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</si>
  <si>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</si>
  <si>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</si>
  <si>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</si>
  <si>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</si>
  <si>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</si>
  <si>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</si>
  <si>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</si>
  <si>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</si>
  <si>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</si>
  <si>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</si>
  <si>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</si>
  <si>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</si>
  <si>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</si>
  <si>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</si>
  <si>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</si>
  <si>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</si>
  <si>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</si>
  <si>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</si>
  <si>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</si>
  <si>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</si>
  <si>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</si>
  <si>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</si>
  <si>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</si>
  <si>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</si>
  <si>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</si>
  <si>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</si>
  <si>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</si>
  <si>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</si>
  <si>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</si>
  <si>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</si>
  <si>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</si>
  <si>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</si>
  <si>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</si>
  <si>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</si>
  <si>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</si>
  <si>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</si>
  <si>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</si>
  <si>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</si>
  <si>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</si>
  <si>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</si>
  <si>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</si>
  <si>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</si>
  <si>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</si>
  <si>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</si>
  <si>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</si>
  <si>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</si>
  <si>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</si>
  <si>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</si>
  <si>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</si>
  <si>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</si>
  <si>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</si>
  <si>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</si>
  <si>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</si>
  <si>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</si>
  <si>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</si>
  <si>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</si>
  <si>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</si>
  <si>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</si>
  <si>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</si>
  <si>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</si>
  <si>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</si>
  <si>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</si>
  <si>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</si>
  <si>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</si>
  <si>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</si>
  <si>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</si>
  <si>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</si>
  <si>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</si>
  <si>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</si>
  <si>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</si>
  <si>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</si>
  <si>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</si>
  <si>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</si>
  <si>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</si>
  <si>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</si>
  <si>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</si>
  <si>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</si>
  <si>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</si>
  <si>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</si>
  <si>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</si>
  <si>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</si>
  <si>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</si>
  <si>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</si>
  <si>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</si>
  <si>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</si>
  <si>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</si>
  <si>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</si>
  <si>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</si>
  <si>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</si>
  <si>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</si>
  <si>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</si>
  <si>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</si>
  <si>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</si>
  <si>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</si>
  <si>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</si>
  <si>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</si>
  <si>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</si>
  <si>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</si>
  <si>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</si>
  <si>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</si>
  <si>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</si>
  <si>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</si>
  <si>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</si>
  <si>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</si>
  <si>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</si>
  <si>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</si>
  <si>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</si>
  <si>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</si>
  <si>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</si>
  <si>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</si>
  <si>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</si>
  <si>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</si>
  <si>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</si>
  <si>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</si>
  <si>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</si>
  <si>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</si>
  <si>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</si>
  <si>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</si>
  <si>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</si>
  <si>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</si>
  <si>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</si>
  <si>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</si>
  <si>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</si>
  <si>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</si>
  <si>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</si>
  <si>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</si>
  <si>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</si>
  <si>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</si>
  <si>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</si>
  <si>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</si>
  <si>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</si>
  <si>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</si>
  <si>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</si>
  <si>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</si>
  <si>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</si>
  <si>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</si>
  <si>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</si>
  <si>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</si>
  <si>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</si>
  <si>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</si>
  <si>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</si>
  <si>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</si>
  <si>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</si>
  <si>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</si>
  <si>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</si>
  <si>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</si>
  <si>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</si>
  <si>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</si>
  <si>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</si>
  <si>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</si>
  <si>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</si>
  <si>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</si>
  <si>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</si>
  <si>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</si>
  <si>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</si>
  <si>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</si>
  <si>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</si>
  <si>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</si>
  <si>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</si>
  <si>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</si>
  <si>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</si>
  <si>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</si>
  <si>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</si>
  <si>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</si>
  <si>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</si>
  <si>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</si>
  <si>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</si>
  <si>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</si>
  <si>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</si>
  <si>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</si>
  <si>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</si>
  <si>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</si>
  <si>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</si>
  <si>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</si>
  <si>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</si>
  <si>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</si>
  <si>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</si>
  <si>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</si>
  <si>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</si>
  <si>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</si>
  <si>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</si>
  <si>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</si>
  <si>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</si>
  <si>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</si>
  <si>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</si>
  <si>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</si>
  <si>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</si>
  <si>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</si>
  <si>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</si>
  <si>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</si>
  <si>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</si>
  <si>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</si>
  <si>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</si>
  <si>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</si>
  <si>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</si>
  <si>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</si>
  <si>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</si>
  <si>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</si>
  <si>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</si>
  <si>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</si>
  <si>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</si>
  <si>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</si>
  <si>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</si>
  <si>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</si>
  <si>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</si>
  <si>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</si>
  <si>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</si>
  <si>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</si>
  <si>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</si>
  <si>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</si>
  <si>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</si>
  <si>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</si>
  <si>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</si>
  <si>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</si>
  <si>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</si>
  <si>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</si>
  <si>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</si>
  <si>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</si>
  <si>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</si>
  <si>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</si>
  <si>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</si>
  <si>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</si>
  <si>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</si>
  <si>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</si>
  <si>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</si>
  <si>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</si>
  <si>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</si>
  <si>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</si>
  <si>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</si>
  <si>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</si>
  <si>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</si>
  <si>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</si>
  <si>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</si>
  <si>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</si>
  <si>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</si>
  <si>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</si>
  <si>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</si>
  <si>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</si>
  <si>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</si>
  <si>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</si>
  <si>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</si>
  <si>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</si>
  <si>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</si>
  <si>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</si>
  <si>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</si>
  <si>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</si>
  <si>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</si>
  <si>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</si>
  <si>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</si>
  <si>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</si>
  <si>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</si>
  <si>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</si>
  <si>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</si>
  <si>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</si>
  <si>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</si>
  <si>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</si>
  <si>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</si>
  <si>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</si>
  <si>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</si>
  <si>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</si>
  <si>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</si>
  <si>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</si>
  <si>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</si>
  <si>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</si>
  <si>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</si>
  <si>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</si>
  <si>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</si>
  <si>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</si>
  <si>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</si>
  <si>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</si>
  <si>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</si>
  <si>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</si>
  <si>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</si>
  <si>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</si>
  <si>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</si>
  <si>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</si>
  <si>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</si>
  <si>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</si>
  <si>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</si>
  <si>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</si>
  <si>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</si>
  <si>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</si>
  <si>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</si>
  <si>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</si>
  <si>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</si>
  <si>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</si>
  <si>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</si>
  <si>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</si>
  <si>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</si>
  <si>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</si>
  <si>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</si>
  <si>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</si>
  <si>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</si>
  <si>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</si>
  <si>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</si>
  <si>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</si>
  <si>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</si>
  <si>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</si>
  <si>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</si>
  <si>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</si>
  <si>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</si>
  <si>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</si>
  <si>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</si>
  <si>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</si>
  <si>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</si>
  <si>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</si>
  <si>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</si>
  <si>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</si>
  <si>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</si>
  <si>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</si>
  <si>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</si>
  <si>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</si>
  <si>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</si>
  <si>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</si>
  <si>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</si>
  <si>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</si>
  <si>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</si>
  <si>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</si>
  <si>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</si>
  <si>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</si>
  <si>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</si>
  <si>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</si>
  <si>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</si>
  <si>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</si>
  <si>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</si>
  <si>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</si>
  <si>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</si>
  <si>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</si>
  <si>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</si>
  <si>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</si>
  <si>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</si>
  <si>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</si>
  <si>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</si>
  <si>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</si>
  <si>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</si>
  <si>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</si>
  <si>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</si>
  <si>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</si>
  <si>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</si>
  <si>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</si>
  <si>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</si>
  <si>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</si>
  <si>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</si>
  <si>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</si>
  <si>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</si>
  <si>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</si>
  <si>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</si>
  <si>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</si>
  <si>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</si>
  <si>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</si>
  <si>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</si>
  <si>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</si>
  <si>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</si>
  <si>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</si>
  <si>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</si>
  <si>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</si>
  <si>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</si>
  <si>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</si>
  <si>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</si>
  <si>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</si>
  <si>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</si>
  <si>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</si>
  <si>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</si>
  <si>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</si>
  <si>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</si>
  <si>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</si>
  <si>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</si>
  <si>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</si>
  <si>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</si>
  <si>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</si>
  <si>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</si>
  <si>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</si>
  <si>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</si>
  <si>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</si>
  <si>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</si>
  <si>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</si>
  <si>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</si>
  <si>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</si>
  <si>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</si>
  <si>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</si>
  <si>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</si>
  <si>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</si>
  <si>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</si>
  <si>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</si>
  <si>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</si>
  <si>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</si>
  <si>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</si>
  <si>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</si>
  <si>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</si>
  <si>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</si>
  <si>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</si>
  <si>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</si>
  <si>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</si>
  <si>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</si>
  <si>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</si>
  <si>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</si>
  <si>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</si>
  <si>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</si>
  <si>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</si>
  <si>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</si>
  <si>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</si>
  <si>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</si>
  <si>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</si>
  <si>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</si>
  <si>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</si>
  <si>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</si>
  <si>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</si>
  <si>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</si>
  <si>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</si>
  <si>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</si>
  <si>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</si>
  <si>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</si>
  <si>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</si>
  <si>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</si>
  <si>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</si>
  <si>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</si>
  <si>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</si>
  <si>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</si>
  <si>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</si>
  <si>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</si>
  <si>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</si>
  <si>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</si>
  <si>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</si>
  <si>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</si>
  <si>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</si>
  <si>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</si>
  <si>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</si>
  <si>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</si>
  <si>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</si>
  <si>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</si>
  <si>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</si>
  <si>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</si>
  <si>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</si>
  <si>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</si>
  <si>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</si>
  <si>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</si>
  <si>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</si>
  <si>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</si>
  <si>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</si>
  <si>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</si>
  <si>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</si>
  <si>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</si>
  <si>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</si>
  <si>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</si>
  <si>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</si>
  <si>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</si>
  <si>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</si>
  <si>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</si>
  <si>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</si>
  <si>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</si>
  <si>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</si>
  <si>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</si>
  <si>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</si>
  <si>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</si>
  <si>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</si>
  <si>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</si>
  <si>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</si>
  <si>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</si>
  <si>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</si>
  <si>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</si>
  <si>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</si>
  <si>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</si>
  <si>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</si>
  <si>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</si>
  <si>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</si>
  <si>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</si>
  <si>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</si>
  <si>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</si>
  <si>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</si>
  <si>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</si>
  <si>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</si>
  <si>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</si>
  <si>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</si>
  <si>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</si>
  <si>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</si>
  <si>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</si>
  <si>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</si>
  <si>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</si>
  <si>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</si>
  <si>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</si>
  <si>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</si>
  <si>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</si>
  <si>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</si>
  <si>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</si>
  <si>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</si>
  <si>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</si>
  <si>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</si>
  <si>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</si>
  <si>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</si>
  <si>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</si>
  <si>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</si>
  <si>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</si>
  <si>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</si>
  <si>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</si>
  <si>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</si>
  <si>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</si>
  <si>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</si>
  <si>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</si>
  <si>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</si>
  <si>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</si>
  <si>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</si>
  <si>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</si>
  <si>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</si>
  <si>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</si>
  <si>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</si>
  <si>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</si>
  <si>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</si>
  <si>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</si>
  <si>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</si>
  <si>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</si>
  <si>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</si>
  <si>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</si>
  <si>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</si>
  <si>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</si>
  <si>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</si>
  <si>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</si>
  <si>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</si>
  <si>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</si>
  <si>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</si>
  <si>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</si>
  <si>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</si>
  <si>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</si>
  <si>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</si>
  <si>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</si>
  <si>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</si>
  <si>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</si>
  <si>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</si>
  <si>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</si>
  <si>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</si>
  <si>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</si>
  <si>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</si>
  <si>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</si>
  <si>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</si>
  <si>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</si>
  <si>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</si>
  <si>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</si>
  <si>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</si>
  <si>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</si>
  <si>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</si>
  <si>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</si>
  <si>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</si>
  <si>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</si>
  <si>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</si>
  <si>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</si>
  <si>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</si>
  <si>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</si>
  <si>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</si>
  <si>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</si>
  <si>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</si>
  <si>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</si>
  <si>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</si>
  <si>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</si>
  <si>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</si>
  <si>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</si>
  <si>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</si>
  <si>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</si>
  <si>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</si>
  <si>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</si>
  <si>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</si>
  <si>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</si>
  <si>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</si>
  <si>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</si>
  <si>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</si>
  <si>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</si>
  <si>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</si>
  <si>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</si>
  <si>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</si>
  <si>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</si>
  <si>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</si>
  <si>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</si>
  <si>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</si>
  <si>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</si>
  <si>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</si>
  <si>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</si>
  <si>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</si>
  <si>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</si>
  <si>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</si>
  <si>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</si>
  <si>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</si>
  <si>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</si>
  <si>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</si>
  <si>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</si>
  <si>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</si>
  <si>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</si>
  <si>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</si>
  <si>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</si>
  <si>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</si>
  <si>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</si>
  <si>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</si>
  <si>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</si>
  <si>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</si>
  <si>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</si>
  <si>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</si>
  <si>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</si>
  <si>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</si>
  <si>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</si>
  <si>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</si>
  <si>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</si>
  <si>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</si>
  <si>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</si>
  <si>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</si>
  <si>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</si>
  <si>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</si>
  <si>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</si>
  <si>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</si>
  <si>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</si>
  <si>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</si>
  <si>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</si>
  <si>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</si>
  <si>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</si>
  <si>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</si>
  <si>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</si>
  <si>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</si>
  <si>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</si>
  <si>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</si>
  <si>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</si>
  <si>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</si>
  <si>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</si>
  <si>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</si>
  <si>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</si>
  <si>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</si>
  <si>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</si>
  <si>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</si>
  <si>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</si>
  <si>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</si>
  <si>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</si>
  <si>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</si>
  <si>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</si>
  <si>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</si>
  <si>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</si>
  <si>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</si>
  <si>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</si>
  <si>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</si>
  <si>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</si>
  <si>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</si>
  <si>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</si>
  <si>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</si>
  <si>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</si>
  <si>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</si>
  <si>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</si>
  <si>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</si>
  <si>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</si>
  <si>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</si>
  <si>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</si>
  <si>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</si>
  <si>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</si>
  <si>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</si>
  <si>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</si>
  <si>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</si>
  <si>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</si>
  <si>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</si>
  <si>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</si>
  <si>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</si>
  <si>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</si>
  <si>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</si>
  <si>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</si>
  <si>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</si>
  <si>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</si>
  <si>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</si>
  <si>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</si>
  <si>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</si>
  <si>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</si>
  <si>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</si>
  <si>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</si>
  <si>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</si>
  <si>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</si>
  <si>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</si>
  <si>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</si>
  <si>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</si>
  <si>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</si>
  <si>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</si>
  <si>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</si>
  <si>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</si>
  <si>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</si>
  <si>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</si>
  <si>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</si>
  <si>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</si>
  <si>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</si>
  <si>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</si>
  <si>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</si>
  <si>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</si>
  <si>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</si>
  <si>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</si>
  <si>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</si>
  <si>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</si>
  <si>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</si>
  <si>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</si>
  <si>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</si>
  <si>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</si>
  <si>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</si>
  <si>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</si>
  <si>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</si>
  <si>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</si>
  <si>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</si>
  <si>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</si>
  <si>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</si>
  <si>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</si>
  <si>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</si>
  <si>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</si>
  <si>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</si>
  <si>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</si>
  <si>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</si>
  <si>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</si>
  <si>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</si>
  <si>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</si>
  <si>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</si>
  <si>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</si>
  <si>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</si>
  <si>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</si>
  <si>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</si>
  <si>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</si>
  <si>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</si>
  <si>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</si>
  <si>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</si>
  <si>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</si>
  <si>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</si>
  <si>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</si>
  <si>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</si>
  <si>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</si>
  <si>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</si>
  <si>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</si>
  <si>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</si>
  <si>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</si>
  <si>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</si>
  <si>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</si>
  <si>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</si>
  <si>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</si>
  <si>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</si>
  <si>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</si>
  <si>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</si>
  <si>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</si>
  <si>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</si>
  <si>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</si>
  <si>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</si>
  <si>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</si>
  <si>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</si>
  <si>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</si>
  <si>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</si>
  <si>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</si>
  <si>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</si>
  <si>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</si>
  <si>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</si>
  <si>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</si>
  <si>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</si>
  <si>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</si>
  <si>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</si>
  <si>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</si>
  <si>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</si>
  <si>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</si>
  <si>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</si>
  <si>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</si>
  <si>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</si>
  <si>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</si>
  <si>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</si>
  <si>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</si>
  <si>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</si>
  <si>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</si>
  <si>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</si>
  <si>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</si>
  <si>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</si>
  <si>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</si>
  <si>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</si>
  <si>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</si>
  <si>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</si>
  <si>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</si>
  <si>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</si>
  <si>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</si>
  <si>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</si>
  <si>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</si>
  <si>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</si>
  <si>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</si>
  <si>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</si>
  <si>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</si>
  <si>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</si>
  <si>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</si>
  <si>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</si>
  <si>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</si>
  <si>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</si>
  <si>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</si>
  <si>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</si>
  <si>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</si>
  <si>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</si>
  <si>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</si>
  <si>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</si>
  <si>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</si>
  <si>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</si>
  <si>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</si>
  <si>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</si>
  <si>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</si>
  <si>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</si>
  <si>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</si>
  <si>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</si>
  <si>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</si>
  <si>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</si>
  <si>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</si>
  <si>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</si>
  <si>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</si>
  <si>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</si>
  <si>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</si>
  <si>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</si>
  <si>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</si>
  <si>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</si>
  <si>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</si>
  <si>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</si>
  <si>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</si>
  <si>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</si>
  <si>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</si>
  <si>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</si>
  <si>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</si>
  <si>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</si>
  <si>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</si>
  <si>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</si>
  <si>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</si>
  <si>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</si>
  <si>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</si>
  <si>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</si>
  <si>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</si>
  <si>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</si>
  <si>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</si>
  <si>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</si>
  <si>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</si>
  <si>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</si>
  <si>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</si>
  <si>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</si>
  <si>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</si>
  <si>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</si>
  <si>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</si>
  <si>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</si>
  <si>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</si>
  <si>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</si>
  <si>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</si>
  <si>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</si>
  <si>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</si>
  <si>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zrušeno</t>
  </si>
  <si>
    <t>2012189728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</si>
  <si>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</si>
  <si>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</si>
  <si>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</si>
  <si>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</si>
  <si>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</si>
  <si>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</si>
  <si>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</si>
  <si>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</si>
  <si>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</si>
  <si>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</si>
  <si>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</si>
  <si>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</si>
  <si>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</si>
  <si>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</si>
  <si>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</si>
  <si>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</si>
  <si>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</si>
  <si>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</si>
  <si>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</si>
  <si>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</si>
  <si>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</si>
  <si>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</si>
  <si>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</si>
  <si>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</si>
  <si>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 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</si>
  <si>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</si>
  <si>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</si>
  <si>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</si>
  <si>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</si>
  <si>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</si>
  <si>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</si>
  <si>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</si>
  <si>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</si>
  <si>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</si>
  <si>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</si>
  <si>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</si>
  <si>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</si>
  <si>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</si>
  <si>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</si>
  <si>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</si>
  <si>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</si>
  <si>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</si>
  <si>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</si>
  <si>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</si>
  <si>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</si>
  <si>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</si>
  <si>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</si>
  <si>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</si>
  <si>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</si>
  <si>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</si>
  <si>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</si>
  <si>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</si>
  <si>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</si>
  <si>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</si>
  <si>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</si>
  <si>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</si>
  <si>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</si>
  <si>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</si>
  <si>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</si>
  <si>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</si>
  <si>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</si>
  <si>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</si>
  <si>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</si>
  <si>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</si>
  <si>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</si>
  <si>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</si>
  <si>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</si>
  <si>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</si>
  <si>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</si>
  <si>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</si>
  <si>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</si>
  <si>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</si>
  <si>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</si>
  <si>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</si>
  <si>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</si>
  <si>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</si>
  <si>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</si>
  <si>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</si>
  <si>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</si>
  <si>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</si>
  <si>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</si>
  <si>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</si>
  <si>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</si>
  <si>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</si>
  <si>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</si>
  <si>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</si>
  <si>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</si>
  <si>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</si>
  <si>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</si>
  <si>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</si>
  <si>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</si>
  <si>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</si>
  <si>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</si>
  <si>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</si>
  <si>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</si>
  <si>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</si>
  <si>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</si>
  <si>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</si>
  <si>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</si>
  <si>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</si>
  <si>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</si>
  <si>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</si>
  <si>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</si>
  <si>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</si>
  <si>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</si>
  <si>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</si>
  <si>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</si>
  <si>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</si>
  <si>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</si>
  <si>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</si>
  <si>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</si>
  <si>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</si>
  <si>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</si>
  <si>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</si>
  <si>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</si>
  <si>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</si>
  <si>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</si>
  <si>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</si>
  <si>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</si>
  <si>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</si>
  <si>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</si>
  <si>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</si>
  <si>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</si>
  <si>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</si>
  <si>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</si>
  <si>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</si>
  <si>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</si>
  <si>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</si>
  <si>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</si>
  <si>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</si>
  <si>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</si>
  <si>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</si>
  <si>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</si>
  <si>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</si>
  <si>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</si>
  <si>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</si>
  <si>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</si>
  <si>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</si>
  <si>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</si>
  <si>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</si>
  <si>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</si>
  <si>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</si>
  <si>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</si>
  <si>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</si>
  <si>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</si>
  <si>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</si>
  <si>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</si>
  <si>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</si>
  <si>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</si>
  <si>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</si>
  <si>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</si>
  <si>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</si>
  <si>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</si>
  <si>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</si>
  <si>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</si>
  <si>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</si>
  <si>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</si>
  <si>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</si>
  <si>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</si>
  <si>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</si>
  <si>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</si>
  <si>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</si>
  <si>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</si>
  <si>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</si>
  <si>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</si>
  <si>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</si>
  <si>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</si>
  <si>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</si>
  <si>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</si>
  <si>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</si>
  <si>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</si>
  <si>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</si>
  <si>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</si>
  <si>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</si>
  <si>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</si>
  <si>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</si>
  <si>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</si>
  <si>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</si>
  <si>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</si>
  <si>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</si>
  <si>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</si>
  <si>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</si>
  <si>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</si>
  <si>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</si>
  <si>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</si>
  <si>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</si>
  <si>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</si>
  <si>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</si>
  <si>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</si>
  <si>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</si>
  <si>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</si>
  <si>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</si>
  <si>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</si>
  <si>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</si>
  <si>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</si>
  <si>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</si>
  <si>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</si>
  <si>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</si>
  <si>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</si>
  <si>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</si>
  <si>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</si>
  <si>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</si>
  <si>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</si>
  <si>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</si>
  <si>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</si>
  <si>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</si>
  <si>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</si>
  <si>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</si>
  <si>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</si>
  <si>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</si>
  <si>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</si>
  <si>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</si>
  <si>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</si>
  <si>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</si>
  <si>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</si>
  <si>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</si>
  <si>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</si>
  <si>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</si>
  <si>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</si>
  <si>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</si>
  <si>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</si>
  <si>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</si>
  <si>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</si>
  <si>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</si>
  <si>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</si>
  <si>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</si>
  <si>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</si>
  <si>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</si>
  <si>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</si>
  <si>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</si>
  <si>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</si>
  <si>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</si>
  <si>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</si>
  <si>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</si>
  <si>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</si>
  <si>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</si>
  <si>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</si>
  <si>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</si>
  <si>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</si>
  <si>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</si>
  <si>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</si>
  <si>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</si>
  <si>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</si>
  <si>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</si>
  <si>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</si>
  <si>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</si>
  <si>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</si>
  <si>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</si>
  <si>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</si>
  <si>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</si>
  <si>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</si>
  <si>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</si>
  <si>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</si>
  <si>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</si>
  <si>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</si>
  <si>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</si>
  <si>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</si>
  <si>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</si>
  <si>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</si>
  <si>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</si>
  <si>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</si>
  <si>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</si>
  <si>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</si>
  <si>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</si>
  <si>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</si>
  <si>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</si>
  <si>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</si>
  <si>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</si>
  <si>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</si>
  <si>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</si>
  <si>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</si>
  <si>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</si>
  <si>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</si>
  <si>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</si>
  <si>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</si>
  <si>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</si>
  <si>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</si>
  <si>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</si>
  <si>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</si>
  <si>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</si>
  <si>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</si>
  <si>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</si>
  <si>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</si>
  <si>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</si>
  <si>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</si>
  <si>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</si>
  <si>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</si>
  <si>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</si>
  <si>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</si>
  <si>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</si>
  <si>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</si>
  <si>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</si>
  <si>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</si>
  <si>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</si>
  <si>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</si>
  <si>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</si>
  <si>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</si>
  <si>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</si>
  <si>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</si>
  <si>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</si>
  <si>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</si>
  <si>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</si>
  <si>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</si>
  <si>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</si>
  <si>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</si>
  <si>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</si>
  <si>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</si>
  <si>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</si>
  <si>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</si>
  <si>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</si>
  <si>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</si>
  <si>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</si>
  <si>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</si>
  <si>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</si>
  <si>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</si>
  <si>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</si>
  <si>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</si>
  <si>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</si>
  <si>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</si>
  <si>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</si>
  <si>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</si>
  <si>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</si>
  <si>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</si>
  <si>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</si>
  <si>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</si>
  <si>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</si>
  <si>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</si>
  <si>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</si>
  <si>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</si>
  <si>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</si>
  <si>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</si>
  <si>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</si>
  <si>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</si>
  <si>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</si>
  <si>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</si>
  <si>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</si>
  <si>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</si>
  <si>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</si>
  <si>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</si>
  <si>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</si>
  <si>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</si>
  <si>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</si>
  <si>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</si>
  <si>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</si>
  <si>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</si>
  <si>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</si>
  <si>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</si>
  <si>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</si>
  <si>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</si>
  <si>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</si>
  <si>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</si>
  <si>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</si>
  <si>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</si>
  <si>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</si>
  <si>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</si>
  <si>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</si>
  <si>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</si>
  <si>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</si>
  <si>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</si>
  <si>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</si>
  <si>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</si>
  <si>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</si>
  <si>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</si>
  <si>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</si>
  <si>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</si>
  <si>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</si>
  <si>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</si>
  <si>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</si>
  <si>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</si>
  <si>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</si>
  <si>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</si>
  <si>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</si>
  <si>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</si>
  <si>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</si>
  <si>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</si>
  <si>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</si>
  <si>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</si>
  <si>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</si>
  <si>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</si>
  <si>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</si>
  <si>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</si>
  <si>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</si>
  <si>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</si>
  <si>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</si>
  <si>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</si>
  <si>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</si>
  <si>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</si>
  <si>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</si>
  <si>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</si>
  <si>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</si>
  <si>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</si>
  <si>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</si>
  <si>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</si>
  <si>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</si>
  <si>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</si>
  <si>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</si>
  <si>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</si>
  <si>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</si>
  <si>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</si>
  <si>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</si>
  <si>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</si>
  <si>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</si>
  <si>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</si>
  <si>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</si>
  <si>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</si>
  <si>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</si>
  <si>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</si>
  <si>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</si>
  <si>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</si>
  <si>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</si>
  <si>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</si>
  <si>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</si>
  <si>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</si>
  <si>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</si>
  <si>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</si>
  <si>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</si>
  <si>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</si>
  <si>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</si>
  <si>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</si>
  <si>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</si>
  <si>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</si>
  <si>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</si>
  <si>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</si>
  <si>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</si>
  <si>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</si>
  <si>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</si>
  <si>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</si>
  <si>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</si>
  <si>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</si>
  <si>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</si>
  <si>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</si>
  <si>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</si>
  <si>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</si>
  <si>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</si>
  <si>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</si>
  <si>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</si>
  <si>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</si>
  <si>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</si>
  <si>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</si>
  <si>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</si>
  <si>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</si>
  <si>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</si>
  <si>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</si>
  <si>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</si>
  <si>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</si>
  <si>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</si>
  <si>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</si>
  <si>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</si>
  <si>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</si>
  <si>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</si>
  <si>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</si>
  <si>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</si>
  <si>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</si>
  <si>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</si>
  <si>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</si>
  <si>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</si>
  <si>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</si>
  <si>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</si>
  <si>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</si>
  <si>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</si>
  <si>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</si>
  <si>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</si>
  <si>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</si>
  <si>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</si>
  <si>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</si>
  <si>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</si>
  <si>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</si>
  <si>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</si>
  <si>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</si>
  <si>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</si>
  <si>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</si>
  <si>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</si>
  <si>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</si>
  <si>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</si>
  <si>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</si>
  <si>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</si>
  <si>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</si>
  <si>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</si>
  <si>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</si>
  <si>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</si>
  <si>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</si>
  <si>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</si>
  <si>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</si>
  <si>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</si>
  <si>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</si>
  <si>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</si>
  <si>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</si>
  <si>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</si>
  <si>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</si>
  <si>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</si>
  <si>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</si>
  <si>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</si>
  <si>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</si>
  <si>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</si>
  <si>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</si>
  <si>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</si>
  <si>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</si>
  <si>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</si>
  <si>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</si>
  <si>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</si>
  <si>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</si>
  <si>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</si>
  <si>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</si>
  <si>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</si>
  <si>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</si>
  <si>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</si>
  <si>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</si>
  <si>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</si>
  <si>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</si>
  <si>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</si>
  <si>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</si>
  <si>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</si>
  <si>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</si>
  <si>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</si>
  <si>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</si>
  <si>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</si>
  <si>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</si>
  <si>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</si>
  <si>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</si>
  <si>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</si>
  <si>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</si>
  <si>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</si>
  <si>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</si>
  <si>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</si>
  <si>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</si>
  <si>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</si>
  <si>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</si>
  <si>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</si>
  <si>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</si>
  <si>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</si>
  <si>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</si>
  <si>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</si>
  <si>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</si>
  <si>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</si>
  <si>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</si>
  <si>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</si>
  <si>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</si>
  <si>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</si>
  <si>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</si>
  <si>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</si>
  <si>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</si>
  <si>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</si>
  <si>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</si>
  <si>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</si>
  <si>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</si>
  <si>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</si>
  <si>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</si>
  <si>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</si>
  <si>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</si>
  <si>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</si>
  <si>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</si>
  <si>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</si>
  <si>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</si>
  <si>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</si>
  <si>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</si>
  <si>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</si>
  <si>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</si>
  <si>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</si>
  <si>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</si>
  <si>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</si>
  <si>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</si>
  <si>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</si>
  <si>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</si>
  <si>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</si>
  <si>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</si>
  <si>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</si>
  <si>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</si>
  <si>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</si>
  <si>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</si>
  <si>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</si>
  <si>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</si>
  <si>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</si>
  <si>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</si>
  <si>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</si>
  <si>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</si>
  <si>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</si>
  <si>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</si>
  <si>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</si>
  <si>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</si>
  <si>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</si>
  <si>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</si>
  <si>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</si>
  <si>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</si>
  <si>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</si>
  <si>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</si>
  <si>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</si>
  <si>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</si>
  <si>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</si>
  <si>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</si>
  <si>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</si>
  <si>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</si>
  <si>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</si>
  <si>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</si>
  <si>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</si>
  <si>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</si>
  <si>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</si>
  <si>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</si>
  <si>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</si>
  <si>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</si>
  <si>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</si>
  <si>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</si>
  <si>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</si>
  <si>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</si>
  <si>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</si>
  <si>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</si>
  <si>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</si>
  <si>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</si>
  <si>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</si>
  <si>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</si>
  <si>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</si>
  <si>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</si>
  <si>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</si>
  <si>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</si>
  <si>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</si>
  <si>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</si>
  <si>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</si>
  <si>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</si>
  <si>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</si>
  <si>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</si>
  <si>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</si>
  <si>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</si>
  <si>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</si>
  <si>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</si>
  <si>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</si>
  <si>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</si>
  <si>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</si>
  <si>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</si>
  <si>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</si>
  <si>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</si>
  <si>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</si>
  <si>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</si>
  <si>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</si>
  <si>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</si>
  <si>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</si>
  <si>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</si>
  <si>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</si>
  <si>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</si>
  <si>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</si>
  <si>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</si>
  <si>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</si>
  <si>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</si>
  <si>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</si>
  <si>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</si>
  <si>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</si>
  <si>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</si>
  <si>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</si>
  <si>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</si>
  <si>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</si>
  <si>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</si>
  <si>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</si>
  <si>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</si>
  <si>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</si>
  <si>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</si>
  <si>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</si>
  <si>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</si>
  <si>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</si>
  <si>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</si>
  <si>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</si>
  <si>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</si>
  <si>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</si>
  <si>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</si>
  <si>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</si>
  <si>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</si>
  <si>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</si>
  <si>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</si>
  <si>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</si>
  <si>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</si>
  <si>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</si>
  <si>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</si>
  <si>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</si>
  <si>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</si>
  <si>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</si>
  <si>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</si>
  <si>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</si>
  <si>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</si>
  <si>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</si>
  <si>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</si>
  <si>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</si>
  <si>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</si>
  <si>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</si>
  <si>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</si>
  <si>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</si>
  <si>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</si>
  <si>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</si>
  <si>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</si>
  <si>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</si>
  <si>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</si>
  <si>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</si>
  <si>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</si>
  <si>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</si>
  <si>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</si>
  <si>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</si>
  <si>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</si>
  <si>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</si>
  <si>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</si>
  <si>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</si>
  <si>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</si>
  <si>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</si>
  <si>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</si>
  <si>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</si>
  <si>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</si>
  <si>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</si>
  <si>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</si>
  <si>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</si>
  <si>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</si>
  <si>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</si>
  <si>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</si>
  <si>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</si>
  <si>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</si>
  <si>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</si>
  <si>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</si>
  <si>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</si>
  <si>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</si>
  <si>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</si>
  <si>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</si>
  <si>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</si>
  <si>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</si>
  <si>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</si>
  <si>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</si>
  <si>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</si>
  <si>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</si>
  <si>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</si>
  <si>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</si>
  <si>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</si>
  <si>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</si>
  <si>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</si>
  <si>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</si>
  <si>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</si>
  <si>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</si>
  <si>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</si>
  <si>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</si>
  <si>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</si>
  <si>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</si>
  <si>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</si>
  <si>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</si>
  <si>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</si>
  <si>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</si>
  <si>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</si>
  <si>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</si>
  <si>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</si>
  <si>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</si>
  <si>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</si>
  <si>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</si>
  <si>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</si>
  <si>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</si>
  <si>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</si>
  <si>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</si>
  <si>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</si>
  <si>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</si>
  <si>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</si>
  <si>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</si>
  <si>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</si>
  <si>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</si>
  <si>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</si>
  <si>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</si>
  <si>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</si>
  <si>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</si>
  <si>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</si>
  <si>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</si>
  <si>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</si>
  <si>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</si>
  <si>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</si>
  <si>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</si>
  <si>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</si>
  <si>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</si>
  <si>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</si>
  <si>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</si>
  <si>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</si>
  <si>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</si>
  <si>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</si>
  <si>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</si>
  <si>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</si>
  <si>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</si>
  <si>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</si>
  <si>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</si>
  <si>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</si>
  <si>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</si>
  <si>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</si>
  <si>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</si>
  <si>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</si>
  <si>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</si>
  <si>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</si>
  <si>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</si>
  <si>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</si>
  <si>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</si>
  <si>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</si>
  <si>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</si>
  <si>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</si>
  <si>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</si>
  <si>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</si>
  <si>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</si>
  <si>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</si>
  <si>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</si>
  <si>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</si>
  <si>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</si>
  <si>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</si>
  <si>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</si>
  <si>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</si>
  <si>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</si>
  <si>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</si>
  <si>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</si>
  <si>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</si>
  <si>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</si>
  <si>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</si>
  <si>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</si>
  <si>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</si>
  <si>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</si>
  <si>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</si>
  <si>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</si>
  <si>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</si>
  <si>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</si>
  <si>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</si>
  <si>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</si>
  <si>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</si>
  <si>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</si>
  <si>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</si>
  <si>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</si>
  <si>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</si>
  <si>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</si>
  <si>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</si>
  <si>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</si>
  <si>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</si>
  <si>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</si>
  <si>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</si>
  <si>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</si>
  <si>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</si>
  <si>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</si>
  <si>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</si>
  <si>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</si>
  <si>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</si>
  <si>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</si>
  <si>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</si>
  <si>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</si>
  <si>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</si>
  <si>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</si>
  <si>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</si>
  <si>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</si>
  <si>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</si>
  <si>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</si>
  <si>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</si>
  <si>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</si>
  <si>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</si>
  <si>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</si>
  <si>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</si>
  <si>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</si>
  <si>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</si>
  <si>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</si>
  <si>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</si>
  <si>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</si>
  <si>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</si>
  <si>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</si>
  <si>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</si>
  <si>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</si>
  <si>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</si>
  <si>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</si>
  <si>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</si>
  <si>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</si>
  <si>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</si>
  <si>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</si>
  <si>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</si>
  <si>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</si>
  <si>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</si>
  <si>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</si>
  <si>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</si>
  <si>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</si>
  <si>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</si>
  <si>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</si>
  <si>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</si>
  <si>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</si>
  <si>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</si>
  <si>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</si>
  <si>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</si>
  <si>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</si>
  <si>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</si>
  <si>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</si>
  <si>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</si>
  <si>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</si>
  <si>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</si>
  <si>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</si>
  <si>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</si>
  <si>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</si>
  <si>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</si>
  <si>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</si>
  <si>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</si>
  <si>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</si>
  <si>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</si>
  <si>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</si>
  <si>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</si>
  <si>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</si>
  <si>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</si>
  <si>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</si>
  <si>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</si>
  <si>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</si>
  <si>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</si>
  <si>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</si>
  <si>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</si>
  <si>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</si>
  <si>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</si>
  <si>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</si>
  <si>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</si>
  <si>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</si>
  <si>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</si>
  <si>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</si>
  <si>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</si>
  <si>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</si>
  <si>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</si>
  <si>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</si>
  <si>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</si>
  <si>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</si>
  <si>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</si>
  <si>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</si>
  <si>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</si>
  <si>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</si>
  <si>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</si>
  <si>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</si>
  <si>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</si>
  <si>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</si>
  <si>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</si>
  <si>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</si>
  <si>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</si>
  <si>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</si>
  <si>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</si>
  <si>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</si>
  <si>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</si>
  <si>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</si>
  <si>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</si>
  <si>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</si>
  <si>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</si>
  <si>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</si>
  <si>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</si>
  <si>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</si>
  <si>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</si>
  <si>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</si>
  <si>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</si>
  <si>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</si>
  <si>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</si>
  <si>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</si>
  <si>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</si>
  <si>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</si>
  <si>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</si>
  <si>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</si>
  <si>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</si>
  <si>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</si>
  <si>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</si>
  <si>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</si>
  <si>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</si>
  <si>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</si>
  <si>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</si>
  <si>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</si>
  <si>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</si>
  <si>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</si>
  <si>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</si>
  <si>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</si>
  <si>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</si>
  <si>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</si>
  <si>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</si>
  <si>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</si>
  <si>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</si>
  <si>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</si>
  <si>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</si>
  <si>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</si>
  <si>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</si>
  <si>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</si>
  <si>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</si>
  <si>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</si>
  <si>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</si>
  <si>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</si>
  <si>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</si>
  <si>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</si>
  <si>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</si>
  <si>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</si>
  <si>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</si>
  <si>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</si>
  <si>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</si>
  <si>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</si>
  <si>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</si>
  <si>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</si>
  <si>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</si>
  <si>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</si>
  <si>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</si>
  <si>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</si>
  <si>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</si>
  <si>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</si>
  <si>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</si>
  <si>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</si>
  <si>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</si>
  <si>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</si>
  <si>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</si>
  <si>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</si>
  <si>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</si>
  <si>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</si>
  <si>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</si>
  <si>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</si>
  <si>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</si>
  <si>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</si>
  <si>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</si>
  <si>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</si>
  <si>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</si>
  <si>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</si>
  <si>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</si>
  <si>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</si>
  <si>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</si>
  <si>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</si>
  <si>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</si>
  <si>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</si>
  <si>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</si>
  <si>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</si>
  <si>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</si>
  <si>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</si>
  <si>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</si>
  <si>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</si>
  <si>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</si>
  <si>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</si>
  <si>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</si>
  <si>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</si>
  <si>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</si>
  <si>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</si>
  <si>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</si>
  <si>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</si>
  <si>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</si>
  <si>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</si>
  <si>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</si>
  <si>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</si>
  <si>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</si>
  <si>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</si>
  <si>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</si>
  <si>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</si>
  <si>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</si>
  <si>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</si>
  <si>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</si>
  <si>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</si>
  <si>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</si>
  <si>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</si>
  <si>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</si>
  <si>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</si>
  <si>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</si>
  <si>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</si>
  <si>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</si>
  <si>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</si>
  <si>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</si>
  <si>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</si>
  <si>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</si>
  <si>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</si>
  <si>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</si>
  <si>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</si>
  <si>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</si>
  <si>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</si>
  <si>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</si>
  <si>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</si>
  <si>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</si>
  <si>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</si>
  <si>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</si>
  <si>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</si>
  <si>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</si>
  <si>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</si>
  <si>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</si>
  <si>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</si>
  <si>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</si>
  <si>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</si>
  <si>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</si>
  <si>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</si>
  <si>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</si>
  <si>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</si>
  <si>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</si>
  <si>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</si>
  <si>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</si>
  <si>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</si>
  <si>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</si>
  <si>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</si>
  <si>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</si>
  <si>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</si>
  <si>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</si>
  <si>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</si>
  <si>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</si>
  <si>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</si>
  <si>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</si>
  <si>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</si>
  <si>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</si>
  <si>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</si>
  <si>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</si>
  <si>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</si>
  <si>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</si>
  <si>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</si>
  <si>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</si>
  <si>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</si>
  <si>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</si>
  <si>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</si>
  <si>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</si>
  <si>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</si>
  <si>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</si>
  <si>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</si>
  <si>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</si>
  <si>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</si>
  <si>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</si>
  <si>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</si>
  <si>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</si>
  <si>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</si>
  <si>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</si>
  <si>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</si>
  <si>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</si>
  <si>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</si>
  <si>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</si>
  <si>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</si>
  <si>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</si>
  <si>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</si>
  <si>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</si>
  <si>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</si>
  <si>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</si>
  <si>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</si>
  <si>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</si>
  <si>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</si>
  <si>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</si>
  <si>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</si>
  <si>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</si>
  <si>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</si>
  <si>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</si>
  <si>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</si>
  <si>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</si>
  <si>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</si>
  <si>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</si>
  <si>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</si>
  <si>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</si>
  <si>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</si>
  <si>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</si>
  <si>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</si>
  <si>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</si>
  <si>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</si>
  <si>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</si>
  <si>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</si>
  <si>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</si>
  <si>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</si>
  <si>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</si>
  <si>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</si>
  <si>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</si>
  <si>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</si>
  <si>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</si>
  <si>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</si>
  <si>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</si>
  <si>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</si>
  <si>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</si>
  <si>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</si>
  <si>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</si>
  <si>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</si>
  <si>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</si>
  <si>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</si>
  <si>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</si>
  <si>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</si>
  <si>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</si>
  <si>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</si>
  <si>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</si>
  <si>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</si>
  <si>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</si>
  <si>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</si>
  <si>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</si>
  <si>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</si>
  <si>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</si>
  <si>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</si>
  <si>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</si>
  <si>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</si>
  <si>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</si>
  <si>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</si>
  <si>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</si>
  <si>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</si>
  <si>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</si>
  <si>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</si>
  <si>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</si>
  <si>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</si>
  <si>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</si>
  <si>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</si>
  <si>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</si>
  <si>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</si>
  <si>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</si>
  <si>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</si>
  <si>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</si>
  <si>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</si>
  <si>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</si>
  <si>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</si>
  <si>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</si>
  <si>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</si>
  <si>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</si>
  <si>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</si>
  <si>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</si>
  <si>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</si>
  <si>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</si>
  <si>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</si>
  <si>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</si>
  <si>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</si>
  <si>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</si>
  <si>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</si>
  <si>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</si>
  <si>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</si>
  <si>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</si>
  <si>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</si>
  <si>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</si>
  <si>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</si>
  <si>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</si>
  <si>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</si>
  <si>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</si>
  <si>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</si>
  <si>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</si>
  <si>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</si>
  <si>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</si>
  <si>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</si>
  <si>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</si>
  <si>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</si>
  <si>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</si>
  <si>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</si>
  <si>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</si>
  <si>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</si>
  <si>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</si>
  <si>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</si>
  <si>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</si>
  <si>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</si>
  <si>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</si>
  <si>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</si>
  <si>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</si>
  <si>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</si>
  <si>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</si>
  <si>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</si>
  <si>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</si>
  <si>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</si>
  <si>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</si>
  <si>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</si>
  <si>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</si>
  <si>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</si>
  <si>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</si>
  <si>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</si>
  <si>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</si>
  <si>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</si>
  <si>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</si>
  <si>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</si>
  <si>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</si>
  <si>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</si>
  <si>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</si>
  <si>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</si>
  <si>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</si>
  <si>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</si>
  <si>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</si>
  <si>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</si>
  <si>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</si>
  <si>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</si>
  <si>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</si>
  <si>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</si>
  <si>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</si>
  <si>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</si>
  <si>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</si>
  <si>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</si>
  <si>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</si>
  <si>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</si>
  <si>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</si>
  <si>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</si>
  <si>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</si>
  <si>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</si>
  <si>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</si>
  <si>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</si>
  <si>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</si>
  <si>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</si>
  <si>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</si>
  <si>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</si>
  <si>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</si>
  <si>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</si>
  <si>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</si>
  <si>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</si>
  <si>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</si>
  <si>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</si>
  <si>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</si>
  <si>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</si>
  <si>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</si>
  <si>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</si>
  <si>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</si>
  <si>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</si>
  <si>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</si>
  <si>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</si>
  <si>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</si>
  <si>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</si>
  <si>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</si>
  <si>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</si>
  <si>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</si>
  <si>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</si>
  <si>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</si>
  <si>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</si>
  <si>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</si>
  <si>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</si>
  <si>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</si>
  <si>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</si>
  <si>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</si>
  <si>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</si>
  <si>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</si>
  <si>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</si>
  <si>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</si>
  <si>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</si>
  <si>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</si>
  <si>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</si>
  <si>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</si>
  <si>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</si>
  <si>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</si>
  <si>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</si>
  <si>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</si>
  <si>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</si>
  <si>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</si>
  <si>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</si>
  <si>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</si>
  <si>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</si>
  <si>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</si>
  <si>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</si>
  <si>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</si>
  <si>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</si>
  <si>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</si>
  <si>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</si>
  <si>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</si>
  <si>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</si>
  <si>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</si>
  <si>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</si>
  <si>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</si>
  <si>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</si>
  <si>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</si>
  <si>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</si>
  <si>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</si>
  <si>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</si>
  <si>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</si>
  <si>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</si>
  <si>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</si>
  <si>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</si>
  <si>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</si>
  <si>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</si>
  <si>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</si>
  <si>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</si>
  <si>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</si>
  <si>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</si>
  <si>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</si>
  <si>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</si>
  <si>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</si>
  <si>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</si>
  <si>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</si>
  <si>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</si>
  <si>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</si>
  <si>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</si>
  <si>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</si>
  <si>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</si>
  <si>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</si>
  <si>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</si>
  <si>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</si>
  <si>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</si>
  <si>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</si>
  <si>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</si>
  <si>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</si>
  <si>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</si>
  <si>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</si>
  <si>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</si>
  <si>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</si>
  <si>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</si>
  <si>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</si>
  <si>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</si>
  <si>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</si>
  <si>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</si>
  <si>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</si>
  <si>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</si>
  <si>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</si>
  <si>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</si>
  <si>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</si>
  <si>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</si>
  <si>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</si>
  <si>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</si>
  <si>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</si>
  <si>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</si>
  <si>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</si>
  <si>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</si>
  <si>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</si>
  <si>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</si>
  <si>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</si>
  <si>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</si>
  <si>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</si>
  <si>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</si>
  <si>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</si>
  <si>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</si>
  <si>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</si>
  <si>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</si>
  <si>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</si>
  <si>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</si>
  <si>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</si>
  <si>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</si>
  <si>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</si>
  <si>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</si>
  <si>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</si>
  <si>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</si>
  <si>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</si>
  <si>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</si>
  <si>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</si>
  <si>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</si>
  <si>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</si>
  <si>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</si>
  <si>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</si>
  <si>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</si>
  <si>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</si>
  <si>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</si>
  <si>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</si>
  <si>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</si>
  <si>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</si>
  <si>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</si>
  <si>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</si>
  <si>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</si>
  <si>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</si>
  <si>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</si>
  <si>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</si>
  <si>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</si>
  <si>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</si>
  <si>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</si>
  <si>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</si>
  <si>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</si>
  <si>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</si>
  <si>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</si>
  <si>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</si>
  <si>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</si>
  <si>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</si>
  <si>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</si>
  <si>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</si>
  <si>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</si>
  <si>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</si>
  <si>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</si>
  <si>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</si>
  <si>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</si>
  <si>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</si>
  <si>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</si>
  <si>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</si>
  <si>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</si>
  <si>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</si>
  <si>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</si>
  <si>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</si>
  <si>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</si>
  <si>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</si>
  <si>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</si>
  <si>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</si>
  <si>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</si>
  <si>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</si>
  <si>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</si>
  <si>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</si>
  <si>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</si>
  <si>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</si>
  <si>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</si>
  <si>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</si>
  <si>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</si>
  <si>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</si>
  <si>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</si>
  <si>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</si>
  <si>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</si>
  <si>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</si>
  <si>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</si>
  <si>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</si>
  <si>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</si>
  <si>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</si>
  <si>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</si>
  <si>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</si>
  <si>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</si>
  <si>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</si>
  <si>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</si>
  <si>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</si>
  <si>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</si>
  <si>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</si>
  <si>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</si>
  <si>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</si>
  <si>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</si>
  <si>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</si>
  <si>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</si>
  <si>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</si>
  <si>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</si>
  <si>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</si>
  <si>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</si>
  <si>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</si>
  <si>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</si>
  <si>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</si>
  <si>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</si>
  <si>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</si>
  <si>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</si>
  <si>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</si>
  <si>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</si>
  <si>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</si>
  <si>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</si>
  <si>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</si>
  <si>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</si>
  <si>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</si>
  <si>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</si>
  <si>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</si>
  <si>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</si>
  <si>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</si>
  <si>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</si>
  <si>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</si>
  <si>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</si>
  <si>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</si>
  <si>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</si>
  <si>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</si>
  <si>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</si>
  <si>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</si>
  <si>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</si>
  <si>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</si>
  <si>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</si>
  <si>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</si>
  <si>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</si>
  <si>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</si>
  <si>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</si>
  <si>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</si>
  <si>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</si>
  <si>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</si>
  <si>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</si>
  <si>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</si>
  <si>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</si>
  <si>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</si>
  <si>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</si>
  <si>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</si>
  <si>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</si>
  <si>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</si>
  <si>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</si>
  <si>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</si>
  <si>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</si>
  <si>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</si>
  <si>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</si>
  <si>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</si>
  <si>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</si>
  <si>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</si>
  <si>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</si>
  <si>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</si>
  <si>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</si>
  <si>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</si>
  <si>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</si>
  <si>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</si>
  <si>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</si>
  <si>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</si>
  <si>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</si>
  <si>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</si>
  <si>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</si>
  <si>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</si>
  <si>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</si>
  <si>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</si>
  <si>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</si>
  <si>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</si>
  <si>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</si>
  <si>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</si>
  <si>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</si>
  <si>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</si>
  <si>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</si>
  <si>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</si>
  <si>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</si>
  <si>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</si>
  <si>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</si>
  <si>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</si>
  <si>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</si>
  <si>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</si>
  <si>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</si>
  <si>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</si>
  <si>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</si>
  <si>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</si>
  <si>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</si>
  <si>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</si>
  <si>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</si>
  <si>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</si>
  <si>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</si>
  <si>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</si>
  <si>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</si>
  <si>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</si>
  <si>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</si>
  <si>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</si>
  <si>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</si>
  <si>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</si>
  <si>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</si>
  <si>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</si>
  <si>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</si>
  <si>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</si>
  <si>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</si>
  <si>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</si>
  <si>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</si>
  <si>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</si>
  <si>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</si>
  <si>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</si>
  <si>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</si>
  <si>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</si>
  <si>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</si>
  <si>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</si>
  <si>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</si>
  <si>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</si>
  <si>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</si>
  <si>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</si>
  <si>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</si>
  <si>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</si>
  <si>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</si>
  <si>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</si>
  <si>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</si>
  <si>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</si>
  <si>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</si>
  <si>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</si>
  <si>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</si>
  <si>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</si>
  <si>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</si>
  <si>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</si>
  <si>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</si>
  <si>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</si>
  <si>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</si>
  <si>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</si>
  <si>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</si>
  <si>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</si>
  <si>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</si>
  <si>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</si>
  <si>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</si>
  <si>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</si>
  <si>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</si>
  <si>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</si>
  <si>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</si>
  <si>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</si>
  <si>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</si>
  <si>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</si>
  <si>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</si>
  <si>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</si>
  <si>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</si>
  <si>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</si>
  <si>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</si>
  <si>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</si>
  <si>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</si>
  <si>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</si>
  <si>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</si>
  <si>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</si>
  <si>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</si>
  <si>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</si>
  <si>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</si>
  <si>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</si>
  <si>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</si>
  <si>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</si>
  <si>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</si>
  <si>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</si>
  <si>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</si>
  <si>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</si>
  <si>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</si>
  <si>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</si>
  <si>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</si>
  <si>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</si>
  <si>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</si>
  <si>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</si>
  <si>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</si>
  <si>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</si>
  <si>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</si>
  <si>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</si>
  <si>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</si>
  <si>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</si>
  <si>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</si>
  <si>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</si>
  <si>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</si>
  <si>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</si>
  <si>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</si>
  <si>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</si>
  <si>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</si>
  <si>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</si>
  <si>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</si>
  <si>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</si>
  <si>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</si>
  <si>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</si>
  <si>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</si>
  <si>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</si>
  <si>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</si>
  <si>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</si>
  <si>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</si>
  <si>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</si>
  <si>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</si>
  <si>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</si>
  <si>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</si>
  <si>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</si>
  <si>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</si>
  <si>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</si>
  <si>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</si>
  <si>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</si>
  <si>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</si>
  <si>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</si>
  <si>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</si>
  <si>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</si>
  <si>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</si>
  <si>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</si>
  <si>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</si>
  <si>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</si>
  <si>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</si>
  <si>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</si>
  <si>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</si>
  <si>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</si>
  <si>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</si>
  <si>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</si>
  <si>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</si>
  <si>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</si>
  <si>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</si>
  <si>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</si>
  <si>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</si>
  <si>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</si>
  <si>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</si>
  <si>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</si>
  <si>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</si>
  <si>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</si>
  <si>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</si>
  <si>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</si>
  <si>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</si>
  <si>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</si>
  <si>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</si>
  <si>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</si>
  <si>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</si>
  <si>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</si>
  <si>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</si>
  <si>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</si>
  <si>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</si>
  <si>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</si>
  <si>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</si>
  <si>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</si>
  <si>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</si>
  <si>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</si>
  <si>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</si>
  <si>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</si>
  <si>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</si>
  <si>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</si>
  <si>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</si>
  <si>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</si>
  <si>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</si>
  <si>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</si>
  <si>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</si>
  <si>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</si>
  <si>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</si>
  <si>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</si>
  <si>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</si>
  <si>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</si>
  <si>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</si>
  <si>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</si>
  <si>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</si>
  <si>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</si>
  <si>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</si>
  <si>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</si>
  <si>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</si>
  <si>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</si>
  <si>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</si>
  <si>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</si>
  <si>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</si>
  <si>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</si>
  <si>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</si>
  <si>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</si>
  <si>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</si>
  <si>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</si>
  <si>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</si>
  <si>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</si>
  <si>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</si>
  <si>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</si>
  <si>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</si>
  <si>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</si>
  <si>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</si>
  <si>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</si>
  <si>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</si>
  <si>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</si>
  <si>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</si>
  <si>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</si>
  <si>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</si>
  <si>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</si>
  <si>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</si>
  <si>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</si>
  <si>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</si>
  <si>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</si>
  <si>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</si>
  <si>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</si>
  <si>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</si>
  <si>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</si>
  <si>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</si>
  <si>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</si>
  <si>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</si>
  <si>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</si>
  <si>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</si>
  <si>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</si>
  <si>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</si>
  <si>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</si>
  <si>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</si>
  <si>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</si>
  <si>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</si>
  <si>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</si>
  <si>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</si>
  <si>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</si>
  <si>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</si>
  <si>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</si>
  <si>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</si>
  <si>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</si>
  <si>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</si>
  <si>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</si>
  <si>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</si>
  <si>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</si>
  <si>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</si>
  <si>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</si>
  <si>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</si>
  <si>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</si>
  <si>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</si>
  <si>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</si>
  <si>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</si>
  <si>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</si>
  <si>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</si>
  <si>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</si>
  <si>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</si>
  <si>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</si>
  <si>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</si>
  <si>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</si>
  <si>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</si>
  <si>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</si>
  <si>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</si>
  <si>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</si>
  <si>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</si>
  <si>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</si>
  <si>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</si>
  <si>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</si>
  <si>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</si>
  <si>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</si>
  <si>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</si>
  <si>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</si>
  <si>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</si>
  <si>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</si>
  <si>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</si>
  <si>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</si>
  <si>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</si>
  <si>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</si>
  <si>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</si>
  <si>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</si>
  <si>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</si>
  <si>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</si>
  <si>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</si>
  <si>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</si>
  <si>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</si>
  <si>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</si>
  <si>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</si>
  <si>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</si>
  <si>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</si>
  <si>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</si>
  <si>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</si>
  <si>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</si>
  <si>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</si>
  <si>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</si>
  <si>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</si>
  <si>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</si>
  <si>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</si>
  <si>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</si>
  <si>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</si>
  <si>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</si>
  <si>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</si>
  <si>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</si>
  <si>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</si>
  <si>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</si>
  <si>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</si>
  <si>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</si>
  <si>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</si>
  <si>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</si>
  <si>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</si>
  <si>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</si>
  <si>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</si>
  <si>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</si>
  <si>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</si>
  <si>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</si>
  <si>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</si>
  <si>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</si>
  <si>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</si>
  <si>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</si>
  <si>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</si>
  <si>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</si>
  <si>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</si>
  <si>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</si>
  <si>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</si>
  <si>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</si>
  <si>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</si>
  <si>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</si>
  <si>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</si>
  <si>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</si>
  <si>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</si>
  <si>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</si>
  <si>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</si>
  <si>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</si>
  <si>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</si>
  <si>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</si>
  <si>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</si>
  <si>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</si>
  <si>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</si>
  <si>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</si>
  <si>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</si>
  <si>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</si>
  <si>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</si>
  <si>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</si>
  <si>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</si>
  <si>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</si>
  <si>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</si>
  <si>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</si>
  <si>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</si>
  <si>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</si>
  <si>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</si>
  <si>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</si>
  <si>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</si>
  <si>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</si>
  <si>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</si>
  <si>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</si>
  <si>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</si>
  <si>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</si>
  <si>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</si>
  <si>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</si>
  <si>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</si>
  <si>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</si>
  <si>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</si>
  <si>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</si>
  <si>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</si>
  <si>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</si>
  <si>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</si>
  <si>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</si>
  <si>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</si>
  <si>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</si>
  <si>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</si>
  <si>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</si>
  <si>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</si>
  <si>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</si>
  <si>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</si>
  <si>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</si>
  <si>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</si>
  <si>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</si>
  <si>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</si>
  <si>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</si>
  <si>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</si>
  <si>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</si>
  <si>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</si>
  <si>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</si>
  <si>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</si>
  <si>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</si>
  <si>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</si>
  <si>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</si>
  <si>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</si>
  <si>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</si>
  <si>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</si>
  <si>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</si>
  <si>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</si>
  <si>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</si>
  <si>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</si>
  <si>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</si>
  <si>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</si>
  <si>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</si>
  <si>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</si>
  <si>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</si>
  <si>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</si>
  <si>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</si>
  <si>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</si>
  <si>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</si>
  <si>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</si>
  <si>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</si>
  <si>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</si>
  <si>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</si>
  <si>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</si>
  <si>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</si>
  <si>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</si>
  <si>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</si>
  <si>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</si>
  <si>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</si>
  <si>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</si>
  <si>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</si>
  <si>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</si>
  <si>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</si>
  <si>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</si>
  <si>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</si>
  <si>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</si>
  <si>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</si>
  <si>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</si>
  <si>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</si>
  <si>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</si>
  <si>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</si>
  <si>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</si>
  <si>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</si>
  <si>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</si>
  <si>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</si>
  <si>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</si>
  <si>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</si>
  <si>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</si>
  <si>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</si>
  <si>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</si>
  <si>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</si>
  <si>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</si>
  <si>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</si>
  <si>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</si>
  <si>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</si>
  <si>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</si>
  <si>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</si>
  <si>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</si>
  <si>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</si>
  <si>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</si>
  <si>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</si>
  <si>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</si>
  <si>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</si>
  <si>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</si>
  <si>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</si>
  <si>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</si>
  <si>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</si>
  <si>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</si>
  <si>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</si>
  <si>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</si>
  <si>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</si>
  <si>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</si>
  <si>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</si>
  <si>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</si>
  <si>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</si>
  <si>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</si>
  <si>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</si>
  <si>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</si>
  <si>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</si>
  <si>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</si>
  <si>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</si>
  <si>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</si>
  <si>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</si>
  <si>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</si>
  <si>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</si>
  <si>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</si>
  <si>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</si>
  <si>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</si>
  <si>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</si>
  <si>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</si>
  <si>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</si>
  <si>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</si>
  <si>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</si>
  <si>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</si>
  <si>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</si>
  <si>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</si>
  <si>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</si>
  <si>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</si>
  <si>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</si>
  <si>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</si>
  <si>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</si>
  <si>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</si>
  <si>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</si>
  <si>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</si>
  <si>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</si>
  <si>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</si>
  <si>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</si>
  <si>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</si>
  <si>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</si>
  <si>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</si>
  <si>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</si>
  <si>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</si>
  <si>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</si>
  <si>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</si>
  <si>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</si>
  <si>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</si>
  <si>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</si>
  <si>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</si>
  <si>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</si>
  <si>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</si>
  <si>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</si>
  <si>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</si>
  <si>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</si>
  <si>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</si>
  <si>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</si>
  <si>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</si>
  <si>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</si>
  <si>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</si>
  <si>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</si>
  <si>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</si>
  <si>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</si>
  <si>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</si>
  <si>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</si>
  <si>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</si>
  <si>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</si>
  <si>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</si>
  <si>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</si>
  <si>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</si>
  <si>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</si>
  <si>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</si>
  <si>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</si>
  <si>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</si>
  <si>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</si>
  <si>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</si>
  <si>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</si>
  <si>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</si>
  <si>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</si>
  <si>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</si>
  <si>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</si>
  <si>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</si>
  <si>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</si>
  <si>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</si>
  <si>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</si>
  <si>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</si>
  <si>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</si>
  <si>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</si>
  <si>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</si>
  <si>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</si>
  <si>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</si>
  <si>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</si>
  <si>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</si>
  <si>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</si>
  <si>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</si>
  <si>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</si>
  <si>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</si>
  <si>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</si>
  <si>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</si>
  <si>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</si>
  <si>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</si>
  <si>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</si>
  <si>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</si>
  <si>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</si>
  <si>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</si>
  <si>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</si>
  <si>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</si>
  <si>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</si>
  <si>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</si>
  <si>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</si>
  <si>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</si>
  <si>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</si>
  <si>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</si>
  <si>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</si>
  <si>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</si>
  <si>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</si>
  <si>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</si>
  <si>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</si>
  <si>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</si>
  <si>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</si>
  <si>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</si>
  <si>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</si>
  <si>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</si>
  <si>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</si>
  <si>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</si>
  <si>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</si>
  <si>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</si>
  <si>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</si>
  <si>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</si>
  <si>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</si>
  <si>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</si>
  <si>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</si>
  <si>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</si>
  <si>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</si>
  <si>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</si>
  <si>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</si>
  <si>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</si>
  <si>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</si>
  <si>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</si>
  <si>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</si>
  <si>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</si>
  <si>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</si>
  <si>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</si>
  <si>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</si>
  <si>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</si>
  <si>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</si>
  <si>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</si>
  <si>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</si>
  <si>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</si>
  <si>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</si>
  <si>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</si>
  <si>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</si>
  <si>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</si>
  <si>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</si>
  <si>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</si>
  <si>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</si>
  <si>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</si>
  <si>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</si>
  <si>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</si>
  <si>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</si>
  <si>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</si>
  <si>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</si>
  <si>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</si>
  <si>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</si>
  <si>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</si>
  <si>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</si>
  <si>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</si>
  <si>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</si>
  <si>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</si>
  <si>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</si>
  <si>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</si>
  <si>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</si>
  <si>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</si>
  <si>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</si>
  <si>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</si>
  <si>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</si>
  <si>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</si>
  <si>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</si>
  <si>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</si>
  <si>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</si>
  <si>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</si>
  <si>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</si>
  <si>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</si>
  <si>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</si>
  <si>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</si>
  <si>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</si>
  <si>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</si>
  <si>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</si>
  <si>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</si>
  <si>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</si>
  <si>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</si>
  <si>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</si>
  <si>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</si>
  <si>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</si>
  <si>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</si>
  <si>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</si>
  <si>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</si>
  <si>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</si>
  <si>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</si>
  <si>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</si>
  <si>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</si>
  <si>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</si>
  <si>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</si>
  <si>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</si>
  <si>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</si>
  <si>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</si>
  <si>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</si>
  <si>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</si>
  <si>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</si>
  <si>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</si>
  <si>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</si>
  <si>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</si>
  <si>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</si>
  <si>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</si>
  <si>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</si>
  <si>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</si>
  <si>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</si>
  <si>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</si>
  <si>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</si>
  <si>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</si>
  <si>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</si>
  <si>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</si>
  <si>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</si>
  <si>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</si>
  <si>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</si>
  <si>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</si>
  <si>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</si>
  <si>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</si>
  <si>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</si>
  <si>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</si>
  <si>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</si>
  <si>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</si>
  <si>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</si>
  <si>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</si>
  <si>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</si>
  <si>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</si>
  <si>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</si>
  <si>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</si>
  <si>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</si>
  <si>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</si>
  <si>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</si>
  <si>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</si>
  <si>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</si>
  <si>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</si>
  <si>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</si>
  <si>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</si>
  <si>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</si>
  <si>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</si>
  <si>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</si>
  <si>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</si>
  <si>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</si>
  <si>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</si>
  <si>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</si>
  <si>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</si>
  <si>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</si>
  <si>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</si>
  <si>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</si>
  <si>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</si>
  <si>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</si>
  <si>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</si>
  <si>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</si>
  <si>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</si>
  <si>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</si>
  <si>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</si>
  <si>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</si>
  <si>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</si>
  <si>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</si>
  <si>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</si>
  <si>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</si>
  <si>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</si>
  <si>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</si>
  <si>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</si>
  <si>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</si>
  <si>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</si>
  <si>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</si>
  <si>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</si>
  <si>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</si>
  <si>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</si>
  <si>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</si>
  <si>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</si>
  <si>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</si>
  <si>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</si>
  <si>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</si>
  <si>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</si>
  <si>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</si>
  <si>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</si>
  <si>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</si>
  <si>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</si>
  <si>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</si>
  <si>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</si>
  <si>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</si>
  <si>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</si>
  <si>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</si>
  <si>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</si>
  <si>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</si>
  <si>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</si>
  <si>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</si>
  <si>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</si>
  <si>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</si>
  <si>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</si>
  <si>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</si>
  <si>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</si>
  <si>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</si>
  <si>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</si>
  <si>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</si>
  <si>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</si>
  <si>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</si>
  <si>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</si>
  <si>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</si>
  <si>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</si>
  <si>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</si>
  <si>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</si>
  <si>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</si>
  <si>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</si>
  <si>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</si>
  <si>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</si>
  <si>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</si>
  <si>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</si>
  <si>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</si>
  <si>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</si>
  <si>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</si>
  <si>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</si>
  <si>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</si>
  <si>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</si>
  <si>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</si>
  <si>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</si>
  <si>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</si>
  <si>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</si>
  <si>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</si>
  <si>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</si>
  <si>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</si>
  <si>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</si>
  <si>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</si>
  <si>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</si>
  <si>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</si>
  <si>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</si>
  <si>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</si>
  <si>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</si>
  <si>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</si>
  <si>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</si>
  <si>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</si>
  <si>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</si>
  <si>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</si>
  <si>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</si>
  <si>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</si>
  <si>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</si>
  <si>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</si>
  <si>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</si>
  <si>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</si>
  <si>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</si>
  <si>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</si>
  <si>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</si>
  <si>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</si>
  <si>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</si>
  <si>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</si>
  <si>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</si>
  <si>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</si>
  <si>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</si>
  <si>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</si>
  <si>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</si>
  <si>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</si>
  <si>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</si>
  <si>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</si>
  <si>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</si>
  <si>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</si>
  <si>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</si>
  <si>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</si>
  <si>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</si>
  <si>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</si>
  <si>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</si>
  <si>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</si>
  <si>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</si>
  <si>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</si>
  <si>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</si>
  <si>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</si>
  <si>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</si>
  <si>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</si>
  <si>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</si>
  <si>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</si>
  <si>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</si>
  <si>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</si>
  <si>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</si>
  <si>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</si>
  <si>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</si>
  <si>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</si>
  <si>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</si>
  <si>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</si>
  <si>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</si>
  <si>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</si>
  <si>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</si>
  <si>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</si>
  <si>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</si>
  <si>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</si>
  <si>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</si>
  <si>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</si>
  <si>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</si>
  <si>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</si>
  <si>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</si>
  <si>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</si>
  <si>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</si>
  <si>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</si>
  <si>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</si>
  <si>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</si>
  <si>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</si>
  <si>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</si>
  <si>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</si>
  <si>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</si>
  <si>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</si>
  <si>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</si>
  <si>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</si>
  <si>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</si>
  <si>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</si>
  <si>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</si>
  <si>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</si>
  <si>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</si>
  <si>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</si>
  <si>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</si>
  <si>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</si>
  <si>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</si>
  <si>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</si>
  <si>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</si>
  <si>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</si>
  <si>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</si>
  <si>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</si>
  <si>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</si>
  <si>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</si>
  <si>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</si>
  <si>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</si>
  <si>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</si>
  <si>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</si>
  <si>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</si>
  <si>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</si>
  <si>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</si>
  <si>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</si>
  <si>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</si>
  <si>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</si>
  <si>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</si>
  <si>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kazetová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</si>
  <si>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</si>
  <si>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</si>
  <si>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</si>
  <si>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</si>
  <si>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</si>
  <si>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</si>
  <si>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</si>
  <si>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</si>
  <si>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</si>
  <si>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</si>
  <si>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</si>
  <si>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</si>
  <si>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</si>
  <si>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</si>
  <si>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</si>
  <si>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</si>
  <si>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</si>
  <si>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</si>
  <si>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</si>
  <si>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</si>
  <si>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</si>
  <si>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</si>
  <si>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</si>
  <si>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</si>
  <si>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</si>
  <si>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</si>
  <si>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</si>
  <si>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</si>
  <si>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</si>
  <si>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</si>
  <si>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</si>
  <si>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</si>
  <si>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</si>
  <si>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</si>
  <si>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</si>
  <si>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</si>
  <si>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</si>
  <si>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</si>
  <si>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</si>
  <si>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</si>
  <si>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</si>
  <si>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</si>
  <si>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</si>
  <si>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</si>
  <si>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</si>
  <si>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</si>
  <si>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</si>
  <si>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</si>
  <si>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</si>
  <si>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</si>
  <si>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</si>
  <si>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</si>
  <si>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</si>
  <si>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</si>
  <si>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</si>
  <si>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</si>
  <si>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</si>
  <si>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</si>
  <si>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</si>
  <si>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</si>
  <si>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</si>
  <si>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</si>
  <si>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</si>
  <si>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</si>
  <si>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</si>
  <si>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</si>
  <si>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</si>
  <si>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</si>
  <si>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</si>
  <si>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</si>
  <si>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</si>
  <si>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</si>
  <si>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</si>
  <si>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</si>
  <si>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</si>
  <si>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</si>
  <si>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</si>
  <si>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</si>
  <si>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</si>
  <si>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</si>
  <si>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</si>
  <si>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</si>
  <si>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</si>
  <si>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</si>
  <si>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</si>
  <si>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</si>
  <si>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</si>
  <si>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</si>
  <si>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</si>
  <si>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</si>
  <si>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</si>
  <si>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</si>
  <si>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</si>
  <si>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</si>
  <si>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</si>
  <si>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</si>
  <si>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</si>
  <si>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</si>
  <si>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</si>
  <si>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</si>
  <si>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</si>
  <si>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</si>
  <si>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</si>
  <si>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</si>
  <si>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</si>
  <si>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</si>
  <si>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</si>
  <si>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</si>
  <si>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</si>
  <si>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</si>
  <si>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</si>
  <si>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</si>
  <si>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</si>
  <si>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</si>
  <si>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</si>
  <si>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</si>
  <si>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</si>
  <si>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</si>
  <si>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</si>
  <si>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</si>
  <si>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</si>
  <si>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</si>
  <si>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</si>
  <si>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</si>
  <si>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</si>
  <si>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</si>
  <si>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</si>
  <si>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</si>
  <si>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</si>
  <si>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</si>
  <si>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</si>
  <si>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</si>
  <si>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</si>
  <si>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</si>
  <si>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</si>
  <si>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</si>
  <si>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</si>
  <si>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</si>
  <si>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</si>
  <si>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</si>
  <si>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</si>
  <si>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</si>
  <si>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</si>
  <si>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</si>
  <si>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</si>
  <si>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</si>
  <si>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</si>
  <si>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</si>
  <si>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</si>
  <si>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</si>
  <si>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</si>
  <si>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</si>
  <si>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</si>
  <si>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</si>
  <si>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</si>
  <si>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</si>
  <si>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</si>
  <si>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</si>
  <si>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</si>
  <si>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</si>
  <si>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</si>
  <si>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</si>
  <si>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</si>
  <si>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</si>
  <si>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</si>
  <si>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</si>
  <si>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</si>
  <si>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</si>
  <si>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</si>
  <si>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</si>
  <si>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</si>
  <si>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</si>
  <si>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</si>
  <si>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</si>
  <si>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</si>
  <si>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</si>
  <si>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</si>
  <si>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</si>
  <si>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</si>
  <si>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</si>
  <si>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</si>
  <si>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</si>
  <si>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</si>
  <si>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</si>
  <si>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</si>
  <si>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</si>
  <si>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</si>
  <si>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</si>
  <si>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</si>
  <si>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</si>
  <si>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</si>
  <si>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</si>
  <si>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</si>
  <si>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</si>
  <si>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</si>
  <si>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</si>
  <si>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</si>
  <si>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</si>
  <si>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</si>
  <si>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</si>
  <si>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</si>
  <si>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</si>
  <si>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</si>
  <si>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</si>
  <si>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</si>
  <si>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</si>
  <si>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</si>
  <si>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</si>
  <si>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</si>
  <si>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</si>
  <si>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</si>
  <si>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</si>
  <si>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</si>
  <si>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</si>
  <si>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</si>
  <si>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</si>
  <si>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</si>
  <si>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</si>
  <si>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</si>
  <si>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</si>
  <si>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</si>
  <si>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</si>
  <si>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</si>
  <si>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</si>
  <si>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</si>
  <si>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</si>
  <si>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</si>
  <si>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</si>
  <si>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</si>
  <si>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</si>
  <si>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</si>
  <si>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</si>
  <si>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</si>
  <si>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</si>
  <si>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</si>
  <si>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</si>
  <si>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</si>
  <si>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</si>
  <si>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</si>
  <si>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</si>
  <si>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</si>
  <si>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</si>
  <si>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</si>
  <si>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</si>
  <si>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</si>
  <si>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</si>
  <si>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</si>
  <si>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</si>
  <si>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</si>
  <si>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</si>
  <si>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</si>
  <si>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</si>
  <si>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</si>
  <si>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</si>
  <si>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410a</t>
  </si>
  <si>
    <t>Otopné těleso, deskové, z ocelového plechu, profilované desky s pravým spodním připojením a vestavěným termostatickým ventilem 22-600/1600</t>
  </si>
  <si>
    <t>1552778229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</si>
  <si>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</si>
  <si>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</si>
  <si>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</si>
  <si>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</si>
  <si>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</si>
  <si>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</si>
  <si>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</si>
  <si>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</si>
  <si>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</si>
  <si>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</si>
  <si>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</si>
  <si>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</si>
  <si>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</si>
  <si>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</si>
  <si>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</si>
  <si>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</si>
  <si>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</si>
  <si>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</si>
  <si>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</si>
  <si>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</si>
  <si>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</si>
  <si>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</si>
  <si>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</si>
  <si>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</si>
  <si>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</si>
  <si>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</si>
  <si>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</si>
  <si>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</si>
  <si>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</si>
  <si>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</si>
  <si>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</si>
  <si>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</si>
  <si>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</si>
  <si>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</si>
  <si>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</si>
  <si>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</si>
  <si>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</si>
  <si>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</si>
  <si>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</si>
  <si>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</si>
  <si>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</si>
  <si>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</si>
  <si>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</si>
  <si>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</si>
  <si>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</si>
  <si>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</si>
  <si>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</si>
  <si>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</si>
  <si>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</si>
  <si>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</si>
  <si>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</si>
  <si>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</si>
  <si>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</si>
  <si>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</si>
  <si>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</si>
  <si>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</si>
  <si>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</si>
  <si>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</si>
  <si>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</si>
  <si>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</si>
  <si>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</si>
  <si>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</si>
  <si>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</si>
  <si>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</si>
  <si>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</si>
  <si>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</si>
  <si>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</si>
  <si>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</si>
  <si>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</si>
  <si>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</si>
  <si>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</si>
  <si>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</si>
  <si>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</si>
  <si>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</si>
  <si>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</si>
  <si>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</si>
  <si>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</si>
  <si>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</si>
  <si>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</si>
  <si>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</si>
  <si>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</si>
  <si>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</si>
  <si>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</si>
  <si>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</si>
  <si>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</si>
  <si>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</si>
  <si>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</si>
  <si>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</si>
  <si>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</si>
  <si>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</si>
  <si>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</si>
  <si>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</si>
  <si>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</si>
  <si>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</si>
  <si>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</si>
  <si>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</si>
  <si>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</si>
  <si>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</si>
  <si>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</si>
  <si>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</si>
  <si>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</si>
  <si>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</si>
  <si>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</si>
  <si>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</si>
  <si>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</si>
  <si>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</si>
  <si>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</si>
  <si>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</si>
  <si>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</si>
  <si>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</si>
  <si>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</si>
  <si>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</si>
  <si>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</si>
  <si>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</si>
  <si>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</si>
  <si>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</si>
  <si>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</si>
  <si>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</si>
  <si>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</si>
  <si>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</si>
  <si>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</si>
  <si>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</si>
  <si>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</si>
  <si>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</si>
  <si>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</si>
  <si>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</si>
  <si>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</si>
  <si>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</si>
  <si>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</si>
  <si>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</si>
  <si>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</si>
  <si>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</si>
  <si>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</si>
  <si>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</si>
  <si>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</si>
  <si>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</si>
  <si>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</si>
  <si>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</si>
  <si>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</si>
  <si>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</si>
  <si>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</si>
  <si>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</si>
  <si>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</si>
  <si>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</si>
  <si>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</si>
  <si>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</si>
  <si>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</si>
  <si>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</si>
  <si>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</si>
  <si>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</si>
  <si>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</si>
  <si>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</si>
  <si>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</si>
  <si>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</si>
  <si>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</si>
  <si>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</si>
  <si>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</si>
  <si>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</si>
  <si>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</si>
  <si>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</si>
  <si>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</si>
  <si>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</si>
  <si>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</si>
  <si>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</si>
  <si>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</si>
  <si>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</si>
  <si>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</si>
  <si>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</si>
  <si>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</si>
  <si>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</si>
  <si>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</si>
  <si>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</si>
  <si>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</si>
  <si>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</si>
  <si>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</si>
  <si>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</si>
  <si>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</si>
  <si>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</si>
  <si>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</si>
  <si>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</si>
  <si>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</si>
  <si>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</si>
  <si>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</si>
  <si>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</si>
  <si>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</si>
  <si>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</si>
  <si>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</si>
  <si>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</si>
  <si>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</si>
  <si>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</si>
  <si>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</si>
  <si>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</si>
  <si>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</si>
  <si>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</si>
  <si>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</si>
  <si>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</si>
  <si>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</si>
  <si>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</si>
  <si>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</si>
  <si>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</si>
  <si>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</si>
  <si>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</si>
  <si>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</si>
  <si>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</si>
  <si>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</si>
  <si>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</si>
  <si>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</si>
  <si>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</si>
  <si>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</si>
  <si>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</si>
  <si>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</si>
  <si>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</si>
  <si>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</si>
  <si>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</si>
  <si>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</si>
  <si>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</si>
  <si>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</si>
  <si>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</si>
  <si>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</si>
  <si>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</si>
  <si>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</si>
  <si>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</si>
  <si>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</si>
  <si>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</si>
  <si>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</si>
  <si>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</si>
  <si>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</si>
  <si>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</si>
  <si>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</si>
  <si>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</si>
  <si>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</si>
  <si>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</si>
  <si>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</si>
  <si>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</si>
  <si>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</si>
  <si>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</si>
  <si>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</si>
  <si>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</si>
  <si>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</si>
  <si>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</si>
  <si>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</si>
  <si>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</si>
  <si>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</si>
  <si>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</si>
  <si>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</si>
  <si>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</si>
  <si>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</si>
  <si>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</si>
  <si>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</si>
  <si>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</si>
  <si>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</si>
  <si>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</si>
  <si>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</si>
  <si>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</si>
  <si>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</si>
  <si>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</si>
  <si>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</si>
  <si>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</si>
  <si>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</si>
  <si>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</si>
  <si>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</si>
  <si>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</si>
  <si>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</si>
  <si>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</si>
  <si>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</si>
  <si>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</si>
  <si>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</si>
  <si>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</si>
  <si>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</si>
  <si>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</si>
  <si>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</si>
  <si>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</si>
  <si>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</si>
  <si>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</si>
  <si>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</si>
  <si>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</si>
  <si>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</si>
  <si>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</si>
  <si>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</si>
  <si>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</si>
  <si>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</si>
  <si>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</si>
  <si>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</si>
  <si>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</si>
  <si>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</si>
  <si>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</si>
  <si>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</si>
  <si>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</si>
  <si>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</si>
  <si>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</si>
  <si>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</si>
  <si>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</si>
  <si>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</si>
  <si>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</si>
  <si>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</si>
  <si>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</si>
  <si>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</si>
  <si>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</si>
  <si>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</si>
  <si>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</si>
  <si>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</si>
  <si>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</si>
  <si>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</si>
  <si>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</si>
  <si>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</si>
  <si>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</si>
  <si>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</si>
  <si>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</si>
  <si>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</si>
  <si>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</si>
  <si>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</si>
  <si>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</si>
  <si>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</si>
  <si>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</si>
  <si>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</si>
  <si>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</si>
  <si>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</si>
  <si>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</si>
  <si>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</si>
  <si>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</si>
  <si>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</si>
  <si>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</si>
  <si>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</si>
  <si>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</si>
  <si>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</si>
  <si>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</si>
  <si>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</si>
  <si>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</si>
  <si>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</si>
  <si>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</si>
  <si>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</si>
  <si>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</si>
  <si>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</si>
  <si>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</si>
  <si>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</si>
  <si>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</si>
  <si>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</si>
  <si>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</si>
  <si>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</si>
  <si>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</si>
  <si>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</si>
  <si>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</si>
  <si>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</si>
  <si>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</si>
  <si>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</si>
  <si>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</si>
  <si>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</si>
  <si>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</si>
  <si>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</si>
  <si>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</si>
  <si>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</si>
  <si>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</si>
  <si>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</si>
  <si>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</si>
  <si>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</si>
  <si>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</si>
  <si>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</si>
  <si>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</si>
  <si>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</si>
  <si>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</si>
  <si>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</si>
  <si>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</si>
  <si>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</si>
  <si>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</si>
  <si>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</si>
  <si>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</si>
  <si>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</si>
  <si>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</si>
  <si>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</si>
  <si>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</si>
  <si>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</si>
  <si>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</si>
  <si>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</si>
  <si>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</si>
  <si>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</si>
  <si>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</si>
  <si>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</si>
  <si>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</si>
  <si>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</si>
  <si>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</si>
  <si>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</si>
  <si>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</si>
  <si>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</si>
  <si>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</si>
  <si>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</si>
  <si>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</si>
  <si>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</si>
  <si>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</si>
  <si>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</si>
  <si>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</si>
  <si>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</si>
  <si>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</si>
  <si>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</si>
  <si>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</si>
  <si>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</si>
  <si>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</si>
  <si>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</si>
  <si>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</si>
  <si>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</si>
  <si>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</si>
  <si>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</si>
  <si>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</si>
  <si>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</si>
  <si>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</si>
  <si>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</si>
  <si>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</si>
  <si>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</si>
  <si>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</si>
  <si>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</si>
  <si>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</si>
  <si>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</si>
  <si>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</si>
  <si>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</si>
  <si>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</si>
  <si>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</si>
  <si>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</si>
  <si>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</si>
  <si>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</si>
  <si>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</si>
  <si>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</si>
  <si>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</si>
  <si>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</si>
  <si>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</si>
  <si>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</si>
  <si>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</si>
  <si>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</si>
  <si>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</si>
  <si>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</si>
  <si>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</si>
  <si>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</si>
  <si>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</si>
  <si>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</si>
  <si>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</si>
  <si>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</si>
  <si>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</si>
  <si>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</si>
  <si>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</si>
  <si>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</si>
  <si>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</si>
  <si>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</si>
  <si>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</si>
  <si>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</si>
  <si>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</si>
  <si>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</si>
  <si>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</si>
  <si>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</si>
  <si>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</si>
  <si>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</si>
  <si>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</si>
  <si>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</si>
  <si>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</si>
  <si>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</si>
  <si>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</si>
  <si>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</si>
  <si>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</si>
  <si>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</si>
  <si>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</si>
  <si>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</si>
  <si>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</si>
  <si>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</si>
  <si>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</si>
  <si>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</si>
  <si>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</si>
  <si>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</si>
  <si>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</si>
  <si>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</si>
  <si>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</si>
  <si>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</si>
  <si>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</si>
  <si>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</si>
  <si>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</si>
  <si>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</si>
  <si>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</si>
  <si>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</si>
  <si>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</si>
  <si>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</si>
  <si>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</si>
  <si>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</si>
  <si>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</si>
  <si>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</si>
  <si>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</si>
  <si>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</si>
  <si>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</si>
  <si>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</si>
  <si>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</si>
  <si>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</si>
  <si>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</si>
  <si>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</si>
  <si>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</si>
  <si>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</si>
  <si>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</si>
  <si>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</si>
  <si>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</si>
  <si>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</si>
  <si>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</si>
  <si>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</si>
  <si>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</si>
  <si>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</si>
  <si>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</si>
  <si>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</si>
  <si>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</si>
  <si>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</si>
  <si>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</si>
  <si>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</si>
  <si>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</si>
  <si>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</si>
  <si>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</si>
  <si>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</si>
  <si>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</si>
  <si>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</si>
  <si>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</si>
  <si>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</si>
  <si>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</si>
  <si>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</si>
  <si>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</si>
  <si>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</si>
  <si>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</si>
  <si>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</si>
  <si>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</si>
  <si>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</si>
  <si>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</si>
  <si>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</si>
  <si>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</si>
  <si>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</si>
  <si>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</si>
  <si>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</si>
  <si>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</si>
  <si>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</si>
  <si>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</si>
  <si>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</si>
  <si>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</si>
  <si>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</si>
  <si>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</si>
  <si>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</si>
  <si>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</si>
  <si>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</si>
  <si>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</si>
  <si>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</si>
  <si>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</si>
  <si>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</si>
  <si>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</si>
  <si>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</si>
  <si>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</si>
  <si>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</si>
  <si>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</si>
  <si>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</si>
  <si>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</si>
  <si>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</si>
  <si>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</si>
  <si>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</si>
  <si>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</si>
  <si>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</si>
  <si>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</si>
  <si>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</si>
  <si>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</si>
  <si>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</si>
  <si>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</si>
  <si>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</si>
  <si>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</si>
  <si>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</si>
  <si>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</si>
  <si>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</si>
  <si>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</si>
  <si>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</si>
  <si>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</si>
  <si>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</si>
  <si>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</si>
  <si>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</si>
  <si>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</si>
  <si>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</si>
  <si>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</si>
  <si>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</si>
  <si>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</si>
  <si>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</si>
  <si>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</si>
  <si>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</si>
  <si>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</si>
  <si>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</si>
  <si>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</si>
  <si>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</si>
  <si>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</si>
  <si>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</si>
  <si>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</si>
  <si>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</si>
  <si>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</si>
  <si>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</si>
  <si>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</si>
  <si>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</si>
  <si>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</si>
  <si>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</si>
  <si>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</si>
  <si>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</si>
  <si>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</si>
  <si>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</si>
  <si>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</si>
  <si>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</si>
  <si>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</si>
  <si>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</si>
  <si>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</si>
  <si>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</si>
  <si>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</si>
  <si>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</si>
  <si>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</si>
  <si>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</si>
  <si>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</si>
  <si>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</si>
  <si>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</si>
  <si>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</si>
  <si>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</si>
  <si>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</si>
  <si>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</si>
  <si>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</si>
  <si>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</si>
  <si>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</si>
  <si>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</si>
  <si>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</si>
  <si>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</si>
  <si>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</si>
  <si>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</si>
  <si>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</si>
  <si>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</si>
  <si>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</si>
  <si>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</si>
  <si>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</si>
  <si>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</si>
  <si>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</si>
  <si>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</si>
  <si>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</si>
  <si>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</si>
  <si>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</si>
  <si>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</si>
  <si>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</si>
  <si>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</si>
  <si>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</si>
  <si>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</si>
  <si>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</si>
  <si>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</si>
  <si>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</si>
  <si>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</si>
  <si>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</si>
  <si>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</si>
  <si>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</si>
  <si>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</si>
  <si>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</si>
  <si>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</si>
  <si>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</si>
  <si>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</si>
  <si>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</si>
  <si>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</si>
  <si>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</si>
  <si>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</si>
  <si>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</si>
  <si>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</si>
  <si>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</si>
  <si>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</si>
  <si>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</si>
  <si>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</si>
  <si>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</si>
  <si>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</si>
  <si>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</si>
  <si>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</si>
  <si>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</si>
  <si>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</si>
  <si>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</si>
  <si>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</si>
  <si>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</si>
  <si>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</si>
  <si>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</si>
  <si>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</si>
  <si>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</si>
  <si>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</si>
  <si>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</si>
  <si>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</si>
  <si>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</si>
  <si>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</si>
  <si>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</si>
  <si>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</si>
  <si>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</si>
  <si>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</si>
  <si>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</si>
  <si>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</si>
  <si>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</si>
  <si>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</si>
  <si>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</si>
  <si>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</si>
  <si>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</si>
  <si>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</si>
  <si>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</si>
  <si>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</si>
  <si>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</si>
  <si>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</si>
  <si>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</si>
  <si>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</si>
  <si>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</si>
  <si>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</si>
  <si>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</si>
  <si>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</si>
  <si>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</si>
  <si>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</si>
  <si>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</si>
  <si>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</si>
  <si>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</si>
  <si>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</si>
  <si>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</si>
  <si>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</si>
  <si>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</si>
  <si>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</si>
  <si>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</si>
  <si>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</si>
  <si>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</si>
  <si>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</si>
  <si>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</si>
  <si>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</si>
  <si>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</si>
  <si>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</si>
  <si>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</si>
  <si>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</si>
  <si>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</si>
  <si>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</si>
  <si>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</si>
  <si>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</si>
  <si>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</si>
  <si>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</si>
  <si>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</si>
  <si>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</si>
  <si>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</si>
  <si>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</si>
  <si>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</si>
  <si>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</si>
  <si>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</si>
  <si>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</si>
  <si>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</si>
  <si>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</si>
  <si>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</si>
  <si>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</si>
  <si>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</si>
  <si>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</si>
  <si>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</si>
  <si>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</si>
  <si>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</si>
  <si>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</si>
  <si>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</si>
  <si>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</si>
  <si>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</si>
  <si>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</si>
  <si>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</si>
  <si>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</si>
  <si>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</si>
  <si>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</si>
  <si>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</si>
  <si>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</si>
  <si>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</si>
  <si>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</si>
  <si>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</si>
  <si>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</si>
  <si>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</si>
  <si>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</si>
  <si>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</si>
  <si>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</si>
  <si>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</si>
  <si>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</si>
  <si>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</si>
  <si>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</si>
  <si>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</si>
  <si>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</si>
  <si>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</si>
  <si>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</si>
  <si>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</si>
  <si>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</si>
  <si>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</si>
  <si>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</si>
  <si>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</si>
  <si>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</si>
  <si>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</si>
  <si>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</si>
  <si>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</si>
  <si>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</si>
  <si>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</si>
  <si>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</si>
  <si>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</si>
  <si>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</si>
  <si>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</si>
  <si>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</si>
  <si>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</si>
  <si>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</si>
  <si>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</si>
  <si>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</si>
  <si>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</si>
  <si>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</si>
  <si>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</si>
  <si>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</si>
  <si>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</si>
  <si>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</si>
  <si>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</si>
  <si>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</si>
  <si>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</si>
  <si>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</si>
  <si>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</si>
  <si>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</si>
  <si>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</si>
  <si>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</si>
  <si>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</si>
  <si>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</si>
  <si>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</si>
  <si>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</si>
  <si>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</si>
  <si>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</si>
  <si>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</si>
  <si>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</si>
  <si>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</si>
  <si>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</si>
  <si>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</si>
  <si>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</si>
  <si>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</si>
  <si>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</si>
  <si>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</si>
  <si>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</si>
  <si>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</si>
  <si>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</si>
  <si>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</si>
  <si>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</si>
  <si>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</si>
  <si>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</si>
  <si>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</si>
  <si>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</si>
  <si>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</si>
  <si>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</si>
  <si>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</si>
  <si>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</si>
  <si>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</si>
  <si>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</si>
  <si>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</si>
  <si>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</si>
  <si>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</si>
  <si>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</si>
  <si>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</si>
  <si>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</si>
  <si>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</si>
  <si>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</si>
  <si>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</si>
  <si>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</si>
  <si>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</si>
  <si>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</si>
  <si>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</si>
  <si>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</si>
  <si>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</si>
  <si>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</si>
  <si>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</si>
  <si>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</si>
  <si>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</si>
  <si>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</si>
  <si>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</si>
  <si>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</si>
  <si>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</si>
  <si>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</si>
  <si>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</si>
  <si>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</si>
  <si>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</si>
  <si>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</si>
  <si>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</si>
  <si>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</si>
  <si>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</si>
  <si>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</si>
  <si>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</si>
  <si>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</si>
  <si>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</si>
  <si>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</si>
  <si>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</si>
  <si>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</si>
  <si>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</si>
  <si>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</si>
  <si>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</si>
  <si>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</si>
  <si>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</si>
  <si>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</si>
  <si>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</si>
  <si>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</si>
  <si>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</si>
  <si>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</si>
  <si>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</si>
  <si>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</si>
  <si>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</si>
  <si>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</si>
  <si>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</si>
  <si>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</si>
  <si>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</si>
  <si>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</si>
  <si>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</si>
  <si>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</si>
  <si>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</si>
  <si>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</si>
  <si>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</si>
  <si>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</si>
  <si>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</si>
  <si>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</si>
  <si>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</si>
  <si>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</si>
  <si>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</si>
  <si>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</si>
  <si>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</si>
  <si>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</si>
  <si>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</si>
  <si>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</si>
  <si>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</si>
  <si>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</si>
  <si>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</si>
  <si>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</si>
  <si>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</si>
  <si>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</si>
  <si>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</si>
  <si>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</si>
  <si>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</si>
  <si>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</si>
  <si>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</si>
  <si>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</si>
  <si>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</si>
  <si>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</si>
  <si>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</si>
  <si>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</si>
  <si>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</si>
  <si>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</si>
  <si>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</si>
  <si>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</si>
  <si>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</si>
  <si>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</si>
  <si>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</si>
  <si>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</si>
  <si>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</si>
  <si>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</si>
  <si>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</si>
  <si>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</si>
  <si>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</si>
  <si>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</si>
  <si>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</si>
  <si>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</si>
  <si>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</si>
  <si>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</si>
  <si>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</si>
  <si>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</si>
  <si>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</si>
  <si>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</si>
  <si>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</si>
  <si>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</si>
  <si>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</si>
  <si>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</si>
  <si>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</si>
  <si>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</si>
  <si>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</si>
  <si>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</si>
  <si>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</si>
  <si>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</si>
  <si>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</si>
  <si>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</si>
  <si>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</si>
  <si>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</si>
  <si>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</si>
  <si>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</si>
  <si>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</si>
  <si>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</si>
  <si>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</si>
  <si>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</si>
  <si>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</si>
  <si>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</si>
  <si>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</si>
  <si>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</si>
  <si>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</si>
  <si>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</si>
  <si>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</si>
  <si>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</si>
  <si>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</si>
  <si>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</si>
  <si>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</si>
  <si>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</si>
  <si>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</si>
  <si>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</si>
  <si>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</si>
  <si>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</si>
  <si>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</si>
  <si>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</si>
  <si>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</si>
  <si>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</si>
  <si>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</si>
  <si>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</si>
  <si>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</si>
  <si>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</si>
  <si>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</si>
  <si>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</si>
  <si>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</si>
  <si>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</si>
  <si>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</si>
  <si>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</si>
  <si>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</si>
  <si>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</si>
  <si>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</si>
  <si>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</si>
  <si>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</si>
  <si>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</si>
  <si>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</si>
  <si>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</si>
  <si>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</si>
  <si>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</si>
  <si>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</si>
  <si>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</si>
  <si>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</si>
  <si>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</si>
  <si>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</si>
  <si>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</si>
  <si>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</si>
  <si>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</si>
  <si>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</si>
  <si>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</si>
  <si>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</si>
  <si>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</si>
  <si>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</si>
  <si>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</si>
  <si>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</si>
  <si>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</si>
  <si>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</si>
  <si>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</si>
  <si>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</si>
  <si>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</si>
  <si>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</si>
  <si>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</si>
  <si>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</si>
  <si>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</si>
  <si>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</si>
  <si>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</si>
  <si>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</si>
  <si>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</si>
  <si>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</si>
  <si>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</si>
  <si>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</si>
  <si>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</si>
  <si>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</si>
  <si>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</si>
  <si>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</si>
  <si>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</si>
  <si>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</si>
  <si>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</si>
  <si>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</si>
  <si>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</si>
  <si>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</si>
  <si>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</si>
  <si>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</si>
  <si>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</si>
  <si>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</si>
  <si>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</si>
  <si>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</si>
  <si>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</si>
  <si>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</si>
  <si>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</si>
  <si>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</si>
  <si>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</si>
  <si>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</si>
  <si>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</si>
  <si>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</si>
  <si>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</si>
  <si>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</si>
  <si>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</si>
  <si>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</si>
  <si>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</si>
  <si>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</si>
  <si>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</si>
  <si>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</si>
  <si>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</si>
  <si>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</si>
  <si>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</si>
  <si>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</si>
  <si>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</si>
  <si>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</si>
  <si>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</si>
  <si>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</si>
  <si>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</si>
  <si>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</si>
  <si>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</si>
  <si>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</si>
  <si>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</si>
  <si>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</si>
  <si>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</si>
  <si>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</si>
  <si>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</si>
  <si>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</si>
  <si>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</si>
  <si>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</si>
  <si>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</si>
  <si>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</si>
  <si>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</si>
  <si>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</si>
  <si>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</si>
  <si>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</si>
  <si>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</si>
  <si>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</si>
  <si>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</si>
  <si>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</si>
  <si>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</si>
  <si>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</si>
  <si>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</si>
  <si>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</si>
  <si>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</si>
  <si>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</si>
  <si>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</si>
  <si>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</si>
  <si>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</si>
  <si>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</si>
  <si>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</si>
  <si>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</si>
  <si>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</si>
  <si>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</si>
  <si>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</si>
  <si>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</si>
  <si>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</si>
  <si>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</si>
  <si>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</si>
  <si>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</si>
  <si>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</si>
  <si>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</si>
  <si>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</si>
  <si>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</si>
  <si>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</si>
  <si>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</si>
  <si>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</si>
  <si>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</si>
  <si>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</si>
  <si>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</si>
  <si>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</si>
  <si>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</si>
  <si>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</si>
  <si>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</si>
  <si>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</si>
  <si>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</si>
  <si>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</si>
  <si>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</si>
  <si>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</si>
  <si>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</si>
  <si>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</si>
  <si>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</si>
  <si>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</si>
  <si>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</si>
  <si>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</si>
  <si>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</si>
  <si>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</si>
  <si>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</si>
  <si>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</si>
  <si>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</si>
  <si>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</si>
  <si>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</si>
  <si>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</si>
  <si>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</si>
  <si>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</si>
  <si>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</si>
  <si>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</si>
  <si>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</si>
  <si>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</si>
  <si>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</si>
  <si>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</si>
  <si>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</si>
  <si>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</si>
  <si>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</si>
  <si>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</si>
  <si>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</si>
  <si>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</si>
  <si>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</si>
  <si>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</si>
  <si>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</si>
  <si>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</si>
  <si>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</si>
  <si>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</si>
  <si>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</si>
  <si>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</si>
  <si>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</si>
  <si>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</si>
  <si>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</si>
  <si>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</si>
  <si>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</si>
  <si>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</si>
  <si>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</si>
  <si>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</si>
  <si>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</si>
  <si>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</si>
  <si>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</si>
  <si>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</si>
  <si>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</si>
  <si>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</si>
  <si>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</si>
  <si>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</si>
  <si>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</si>
  <si>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</si>
  <si>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</si>
  <si>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</si>
  <si>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</si>
  <si>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</si>
  <si>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</si>
  <si>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</si>
  <si>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</si>
  <si>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</si>
  <si>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</si>
  <si>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</si>
  <si>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</si>
  <si>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</si>
  <si>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</si>
  <si>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</si>
  <si>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</si>
  <si>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</si>
  <si>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</si>
  <si>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</si>
  <si>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</si>
  <si>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</si>
  <si>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</si>
  <si>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</si>
  <si>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</si>
  <si>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</si>
  <si>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</si>
  <si>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</si>
  <si>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</si>
  <si>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</si>
  <si>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</si>
  <si>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</si>
  <si>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</si>
  <si>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</si>
  <si>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</si>
  <si>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</si>
  <si>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</si>
  <si>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</si>
  <si>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</si>
  <si>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</si>
  <si>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</si>
  <si>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</si>
  <si>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</si>
  <si>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</si>
  <si>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</si>
  <si>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</si>
  <si>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</si>
  <si>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</si>
  <si>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</si>
  <si>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</si>
  <si>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</si>
  <si>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</si>
  <si>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</si>
  <si>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</si>
  <si>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</si>
  <si>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</si>
  <si>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</si>
  <si>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</si>
  <si>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</si>
  <si>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</si>
  <si>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</si>
  <si>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</si>
  <si>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</si>
  <si>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</si>
  <si>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</si>
  <si>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</si>
  <si>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</si>
  <si>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</si>
  <si>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</si>
  <si>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</si>
  <si>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</si>
  <si>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</si>
  <si>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</si>
  <si>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</si>
  <si>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</si>
  <si>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</si>
  <si>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</si>
  <si>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</si>
  <si>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</si>
  <si>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</si>
  <si>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</si>
  <si>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</si>
  <si>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</si>
  <si>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</si>
  <si>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</si>
  <si>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</si>
  <si>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</si>
  <si>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</si>
  <si>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</si>
  <si>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</si>
  <si>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</si>
  <si>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</si>
  <si>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</si>
  <si>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</si>
  <si>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</si>
  <si>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</si>
  <si>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</si>
  <si>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</si>
  <si>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</si>
  <si>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</si>
  <si>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</si>
  <si>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</si>
  <si>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</si>
  <si>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</si>
  <si>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</si>
  <si>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</si>
  <si>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</si>
  <si>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</si>
  <si>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</si>
  <si>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</si>
  <si>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</si>
  <si>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</si>
  <si>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</si>
  <si>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</si>
  <si>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</si>
  <si>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</si>
  <si>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</si>
  <si>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</si>
  <si>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</si>
  <si>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</si>
  <si>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</si>
  <si>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</si>
  <si>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</si>
  <si>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</si>
  <si>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</si>
  <si>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</si>
  <si>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</si>
  <si>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</si>
  <si>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</si>
  <si>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</si>
  <si>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</si>
  <si>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</si>
  <si>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</si>
  <si>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</si>
  <si>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</si>
  <si>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</si>
  <si>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</si>
  <si>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</si>
  <si>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</si>
  <si>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</si>
  <si>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</si>
  <si>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</si>
  <si>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</si>
  <si>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</si>
  <si>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</si>
  <si>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</si>
  <si>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</si>
  <si>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</si>
  <si>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</si>
  <si>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</si>
  <si>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</si>
  <si>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</si>
  <si>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</si>
  <si>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</si>
  <si>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</si>
  <si>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</si>
  <si>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</si>
  <si>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</si>
  <si>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</si>
  <si>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</si>
  <si>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</si>
  <si>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</si>
  <si>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</si>
  <si>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</si>
  <si>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</si>
  <si>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</si>
  <si>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</si>
  <si>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</si>
  <si>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</si>
  <si>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</si>
  <si>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</si>
  <si>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</si>
  <si>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</si>
  <si>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</si>
  <si>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</si>
  <si>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</si>
  <si>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</si>
  <si>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</si>
  <si>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</si>
  <si>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</si>
  <si>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</si>
  <si>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</si>
  <si>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</si>
  <si>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</si>
  <si>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</si>
  <si>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</si>
  <si>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</si>
  <si>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</si>
  <si>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</si>
  <si>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</si>
  <si>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</si>
  <si>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</si>
  <si>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</si>
  <si>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</si>
  <si>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</si>
  <si>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</si>
  <si>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</si>
  <si>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</si>
  <si>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</si>
  <si>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</si>
  <si>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</si>
  <si>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</si>
  <si>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</si>
  <si>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</si>
  <si>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</si>
  <si>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</si>
  <si>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</si>
  <si>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</si>
  <si>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</si>
  <si>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</si>
  <si>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</si>
  <si>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</si>
  <si>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</si>
  <si>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</si>
  <si>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</si>
  <si>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</si>
  <si>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</si>
  <si>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</si>
  <si>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</si>
  <si>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</si>
  <si>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</si>
  <si>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</si>
  <si>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</si>
  <si>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</si>
  <si>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</si>
  <si>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</si>
  <si>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</si>
  <si>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</si>
  <si>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</si>
  <si>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</si>
  <si>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</si>
  <si>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</si>
  <si>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</si>
  <si>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</si>
  <si>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</si>
  <si>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</si>
  <si>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</si>
  <si>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</si>
  <si>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</si>
  <si>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</si>
  <si>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</si>
  <si>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</si>
  <si>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</si>
  <si>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</si>
  <si>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</si>
  <si>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</si>
  <si>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</si>
  <si>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</si>
  <si>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</si>
  <si>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</si>
  <si>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</si>
  <si>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</si>
  <si>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</si>
  <si>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</si>
  <si>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</si>
  <si>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</si>
  <si>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</si>
  <si>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</si>
  <si>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</si>
  <si>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</si>
  <si>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</si>
  <si>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</si>
  <si>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</si>
  <si>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</si>
  <si>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</si>
  <si>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</si>
  <si>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</si>
  <si>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</si>
  <si>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</si>
  <si>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</si>
  <si>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</si>
  <si>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</si>
  <si>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</si>
  <si>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</si>
  <si>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</si>
  <si>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</si>
  <si>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</si>
  <si>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</si>
  <si>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</si>
  <si>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</si>
  <si>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</si>
  <si>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</si>
  <si>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</si>
  <si>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</si>
  <si>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</si>
  <si>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</si>
  <si>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</si>
  <si>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</si>
  <si>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</si>
  <si>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</si>
  <si>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</si>
  <si>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</si>
  <si>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</si>
  <si>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</si>
  <si>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</si>
  <si>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</si>
  <si>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</si>
  <si>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</si>
  <si>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</si>
  <si>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</si>
  <si>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</si>
  <si>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</si>
  <si>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</si>
  <si>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</si>
  <si>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</si>
  <si>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</si>
  <si>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</si>
  <si>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</si>
  <si>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</si>
  <si>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</si>
  <si>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</si>
  <si>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</si>
  <si>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</si>
  <si>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</si>
  <si>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</si>
  <si>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</si>
  <si>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</si>
  <si>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</si>
  <si>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</si>
  <si>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</si>
  <si>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</si>
  <si>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</si>
  <si>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</si>
  <si>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</si>
  <si>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</si>
  <si>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</si>
  <si>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</si>
  <si>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</si>
  <si>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</si>
  <si>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</si>
  <si>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</si>
  <si>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</si>
  <si>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</si>
  <si>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</si>
  <si>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</si>
  <si>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</si>
  <si>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</si>
  <si>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</si>
  <si>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</si>
  <si>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</si>
  <si>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</si>
  <si>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</si>
  <si>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</si>
  <si>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</si>
  <si>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</si>
  <si>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</si>
  <si>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</si>
  <si>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</si>
  <si>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</si>
  <si>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</si>
  <si>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</si>
  <si>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</si>
  <si>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</si>
  <si>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</si>
  <si>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</si>
  <si>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</si>
  <si>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</si>
  <si>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</si>
  <si>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</si>
  <si>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</si>
  <si>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</si>
  <si>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</si>
  <si>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</si>
  <si>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</si>
  <si>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</si>
  <si>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</si>
  <si>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</si>
  <si>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</si>
  <si>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</si>
  <si>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</si>
  <si>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</si>
  <si>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</si>
  <si>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</si>
  <si>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</si>
  <si>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</si>
  <si>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</si>
  <si>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</si>
  <si>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</si>
  <si>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</si>
  <si>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</si>
  <si>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</si>
  <si>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</si>
  <si>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</si>
  <si>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</si>
  <si>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</si>
  <si>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</si>
  <si>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</si>
  <si>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</si>
  <si>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</si>
  <si>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</si>
  <si>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</si>
  <si>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</si>
  <si>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</si>
  <si>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</si>
  <si>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</si>
  <si>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</si>
  <si>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</si>
  <si>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</si>
  <si>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</si>
  <si>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</si>
  <si>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</si>
  <si>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</si>
  <si>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</si>
  <si>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</si>
  <si>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</si>
  <si>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</si>
  <si>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</si>
  <si>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</si>
  <si>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</si>
  <si>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</si>
  <si>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</si>
  <si>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</si>
  <si>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</si>
  <si>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</si>
  <si>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</si>
  <si>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</si>
  <si>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</si>
  <si>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</si>
  <si>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</si>
  <si>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</si>
  <si>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</si>
  <si>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</si>
  <si>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</si>
  <si>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</si>
  <si>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</si>
  <si>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</si>
  <si>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</si>
  <si>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</si>
  <si>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</si>
  <si>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</si>
  <si>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</si>
  <si>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</si>
  <si>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</si>
  <si>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</si>
  <si>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</si>
  <si>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</si>
  <si>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</si>
  <si>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</si>
  <si>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</si>
  <si>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</si>
  <si>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</si>
  <si>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</si>
  <si>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</si>
  <si>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</si>
  <si>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</si>
  <si>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</si>
  <si>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</si>
  <si>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</si>
  <si>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</si>
  <si>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</si>
  <si>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</si>
  <si>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</si>
  <si>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</si>
  <si>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</si>
  <si>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</si>
  <si>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</si>
  <si>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</si>
  <si>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</si>
  <si>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</si>
  <si>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</si>
  <si>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</si>
  <si>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</si>
  <si>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</si>
  <si>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</si>
  <si>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</si>
  <si>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</si>
  <si>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</si>
  <si>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</si>
  <si>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</si>
  <si>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</si>
  <si>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</si>
  <si>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</si>
  <si>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</si>
  <si>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</si>
  <si>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</si>
  <si>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</si>
  <si>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</si>
  <si>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</si>
  <si>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</si>
  <si>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</si>
  <si>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</si>
  <si>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</si>
  <si>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</si>
  <si>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</si>
  <si>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</si>
  <si>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</si>
  <si>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</si>
  <si>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</si>
  <si>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</si>
  <si>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</si>
  <si>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</si>
  <si>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</si>
  <si>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</si>
  <si>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</si>
  <si>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</si>
  <si>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</si>
  <si>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</si>
  <si>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</si>
  <si>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</si>
  <si>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</si>
  <si>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</si>
  <si>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</si>
  <si>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</si>
  <si>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</si>
  <si>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</si>
  <si>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</si>
  <si>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</si>
  <si>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</si>
  <si>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</si>
  <si>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</si>
  <si>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</si>
  <si>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</si>
  <si>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</si>
  <si>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</si>
  <si>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</si>
  <si>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</si>
  <si>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</si>
  <si>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</si>
  <si>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</si>
  <si>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</si>
  <si>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</si>
  <si>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</si>
  <si>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</si>
  <si>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</si>
  <si>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</si>
  <si>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</si>
  <si>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</si>
  <si>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</si>
  <si>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"celková suma"</t>
  </si>
  <si>
    <t>88468</t>
  </si>
  <si>
    <t>"odečet nerez madla"</t>
  </si>
  <si>
    <t>-2823,59</t>
  </si>
  <si>
    <t>"odečet tahokovu"</t>
  </si>
  <si>
    <t>-1306,8</t>
  </si>
  <si>
    <t>430-02</t>
  </si>
  <si>
    <t>M+D madlo z nerezové trubky TR 51x2,9, kompletní provední dle PD vč. D1.02-9 SKŘ</t>
  </si>
  <si>
    <t>1132164752</t>
  </si>
  <si>
    <t>"pozice 1014"</t>
  </si>
  <si>
    <t>1722</t>
  </si>
  <si>
    <t>"pozice 1049"</t>
  </si>
  <si>
    <t>844,9</t>
  </si>
  <si>
    <t>"prořez 10%"</t>
  </si>
  <si>
    <t>2566,9*0,1</t>
  </si>
  <si>
    <t>430-03</t>
  </si>
  <si>
    <t>M+D pletivo takovov nerez, kompletní provední dle PD vč. D1.02-9 SKŘ</t>
  </si>
  <si>
    <t>1232027924</t>
  </si>
  <si>
    <t>"pozice 1064"</t>
  </si>
  <si>
    <t>1116</t>
  </si>
  <si>
    <t>"pozice 1084"</t>
  </si>
  <si>
    <t>"pozice 1085"</t>
  </si>
  <si>
    <t>1188*0,1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</si>
  <si>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</si>
  <si>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</si>
  <si>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</si>
  <si>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</si>
  <si>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</si>
  <si>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</si>
  <si>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</si>
  <si>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</si>
  <si>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</si>
  <si>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</si>
  <si>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</si>
  <si>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</si>
  <si>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</si>
  <si>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</si>
  <si>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</si>
  <si>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</si>
  <si>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</si>
  <si>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</si>
  <si>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</si>
  <si>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</si>
  <si>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</si>
  <si>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</si>
  <si>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</si>
  <si>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</si>
  <si>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</si>
  <si>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</si>
  <si>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</si>
  <si>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</si>
  <si>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</si>
  <si>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</si>
  <si>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</si>
  <si>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</si>
  <si>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</si>
  <si>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</si>
  <si>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</si>
  <si>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</si>
  <si>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</si>
  <si>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</si>
  <si>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</si>
  <si>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</si>
  <si>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</si>
  <si>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</si>
  <si>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</si>
  <si>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</si>
  <si>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</si>
  <si>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</si>
  <si>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</si>
  <si>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</si>
  <si>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</si>
  <si>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</si>
  <si>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</si>
  <si>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</si>
  <si>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</si>
  <si>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</si>
  <si>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</si>
  <si>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</si>
  <si>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</si>
  <si>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</si>
  <si>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</si>
  <si>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</si>
  <si>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</si>
  <si>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</si>
  <si>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</si>
  <si>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</si>
  <si>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</si>
  <si>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</si>
  <si>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</si>
  <si>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</si>
  <si>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</si>
  <si>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</si>
  <si>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</si>
  <si>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</si>
  <si>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</si>
  <si>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</si>
  <si>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</si>
  <si>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</si>
  <si>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</si>
  <si>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</si>
  <si>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</si>
  <si>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</si>
  <si>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</si>
  <si>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</si>
  <si>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</si>
  <si>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</si>
  <si>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</si>
  <si>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</si>
  <si>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</si>
  <si>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</si>
  <si>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</si>
  <si>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</si>
  <si>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</si>
  <si>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</si>
  <si>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</si>
  <si>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</si>
  <si>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</si>
  <si>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</si>
  <si>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</si>
  <si>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</si>
  <si>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</si>
  <si>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</si>
  <si>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</si>
  <si>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</si>
  <si>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</si>
  <si>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</si>
  <si>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</si>
  <si>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</si>
  <si>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</si>
  <si>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</si>
  <si>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</si>
  <si>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</si>
  <si>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</si>
  <si>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</si>
  <si>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</si>
  <si>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</si>
  <si>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</si>
  <si>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</si>
  <si>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</si>
  <si>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</si>
  <si>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</si>
  <si>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</si>
  <si>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</si>
  <si>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</si>
  <si>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</si>
  <si>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</si>
  <si>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</si>
  <si>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</si>
  <si>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</si>
  <si>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</si>
  <si>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</si>
  <si>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</si>
  <si>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</si>
  <si>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</si>
  <si>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</si>
  <si>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</si>
  <si>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</si>
  <si>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</si>
  <si>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</si>
  <si>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</si>
  <si>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</si>
  <si>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</si>
  <si>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</si>
  <si>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</si>
  <si>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</si>
  <si>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</si>
  <si>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</si>
  <si>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</si>
  <si>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</si>
  <si>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</si>
  <si>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</si>
  <si>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</si>
  <si>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</si>
  <si>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</si>
  <si>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</si>
  <si>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</si>
  <si>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</si>
  <si>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</si>
  <si>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</si>
  <si>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</si>
  <si>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</si>
  <si>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</si>
  <si>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</si>
  <si>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</si>
  <si>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</si>
  <si>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</si>
  <si>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</si>
  <si>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</si>
  <si>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</si>
  <si>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</si>
  <si>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</si>
  <si>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</si>
  <si>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</si>
  <si>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</si>
  <si>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</si>
  <si>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</si>
  <si>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</si>
  <si>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</si>
  <si>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</si>
  <si>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</si>
  <si>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</si>
  <si>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</si>
  <si>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</si>
  <si>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</si>
  <si>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</si>
  <si>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</si>
  <si>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</si>
  <si>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</si>
  <si>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</si>
  <si>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</si>
  <si>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</si>
  <si>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</si>
  <si>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</si>
  <si>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</si>
  <si>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</si>
  <si>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</si>
  <si>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</si>
  <si>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</si>
  <si>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</si>
  <si>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</si>
  <si>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</si>
  <si>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</si>
  <si>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</si>
  <si>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</si>
  <si>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</si>
  <si>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</si>
  <si>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</si>
  <si>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</si>
  <si>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</si>
  <si>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</si>
  <si>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</si>
  <si>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</si>
  <si>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</si>
  <si>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</si>
  <si>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</si>
  <si>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</si>
  <si>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</si>
  <si>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</si>
  <si>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</si>
  <si>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</si>
  <si>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</si>
  <si>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</si>
  <si>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</si>
  <si>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</si>
  <si>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</si>
  <si>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</si>
  <si>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</si>
  <si>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</si>
  <si>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</si>
  <si>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</si>
  <si>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</si>
  <si>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</si>
  <si>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</si>
  <si>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</si>
  <si>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</si>
  <si>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</si>
  <si>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</si>
  <si>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</si>
  <si>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</si>
  <si>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</si>
  <si>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</si>
  <si>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</si>
  <si>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</si>
  <si>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</si>
  <si>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</si>
  <si>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</si>
  <si>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</si>
  <si>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</si>
  <si>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</si>
  <si>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</si>
  <si>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</si>
  <si>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</si>
  <si>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</si>
  <si>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</si>
  <si>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</si>
  <si>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</si>
  <si>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</si>
  <si>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</si>
  <si>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</si>
  <si>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</si>
  <si>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</si>
  <si>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</si>
  <si>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</si>
  <si>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</si>
  <si>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</si>
  <si>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</si>
  <si>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</si>
  <si>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</si>
  <si>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</si>
  <si>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</si>
  <si>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</si>
  <si>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</si>
  <si>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</si>
  <si>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</si>
  <si>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</si>
  <si>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</si>
  <si>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</si>
  <si>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</si>
  <si>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</si>
  <si>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</si>
  <si>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</si>
  <si>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</si>
  <si>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</si>
  <si>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</si>
  <si>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</si>
  <si>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</si>
  <si>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</si>
  <si>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</si>
  <si>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</si>
  <si>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</si>
  <si>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</si>
  <si>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</si>
  <si>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</si>
  <si>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</si>
  <si>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</si>
  <si>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</si>
  <si>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</si>
  <si>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</si>
  <si>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</si>
  <si>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</si>
  <si>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</si>
  <si>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</si>
  <si>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</si>
  <si>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</si>
  <si>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</si>
  <si>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</si>
  <si>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</si>
  <si>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</si>
  <si>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</si>
  <si>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</si>
  <si>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</si>
  <si>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</si>
  <si>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</si>
  <si>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</si>
  <si>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</si>
  <si>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</si>
  <si>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</si>
  <si>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</si>
  <si>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</si>
  <si>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</si>
  <si>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</si>
  <si>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</si>
  <si>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</si>
  <si>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</si>
  <si>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</si>
  <si>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</si>
  <si>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</si>
  <si>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</si>
  <si>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</si>
  <si>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</si>
  <si>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</si>
  <si>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</si>
  <si>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</si>
  <si>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</si>
  <si>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</si>
  <si>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</si>
  <si>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</si>
  <si>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</si>
  <si>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</si>
  <si>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</si>
  <si>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</si>
  <si>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</si>
  <si>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</si>
  <si>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</si>
  <si>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</si>
  <si>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</si>
  <si>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</si>
  <si>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</si>
  <si>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</si>
  <si>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</si>
  <si>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</si>
  <si>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</si>
  <si>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</si>
  <si>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</si>
  <si>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</si>
  <si>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</si>
  <si>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</si>
  <si>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</si>
  <si>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</si>
  <si>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</si>
  <si>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</si>
  <si>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</si>
  <si>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</si>
  <si>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</si>
  <si>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</si>
  <si>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</si>
  <si>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</si>
  <si>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</si>
  <si>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</si>
  <si>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</si>
  <si>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</si>
  <si>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</si>
  <si>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</si>
  <si>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</si>
  <si>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</si>
  <si>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</si>
  <si>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</si>
  <si>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</si>
  <si>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</si>
  <si>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</si>
  <si>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</si>
  <si>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</si>
  <si>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</si>
  <si>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</si>
  <si>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</si>
  <si>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</si>
  <si>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</si>
  <si>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</si>
  <si>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</si>
  <si>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</si>
  <si>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</si>
  <si>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</si>
  <si>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</si>
  <si>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</si>
  <si>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</si>
  <si>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</si>
  <si>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</si>
  <si>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</si>
  <si>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</si>
  <si>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</si>
  <si>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</si>
  <si>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</si>
  <si>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</si>
  <si>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</si>
  <si>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</si>
  <si>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</si>
  <si>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</si>
  <si>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</si>
  <si>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</si>
  <si>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</si>
  <si>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</si>
  <si>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</si>
  <si>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</si>
  <si>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</si>
  <si>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</si>
  <si>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</si>
  <si>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</si>
  <si>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</si>
  <si>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</si>
  <si>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</si>
  <si>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</si>
  <si>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</si>
  <si>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</si>
  <si>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</si>
  <si>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</si>
  <si>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</si>
  <si>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</si>
  <si>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</si>
  <si>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</si>
  <si>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</si>
  <si>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</si>
  <si>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</si>
  <si>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</si>
  <si>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</si>
  <si>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</si>
  <si>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</si>
  <si>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</si>
  <si>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</si>
  <si>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</si>
  <si>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</si>
  <si>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</si>
  <si>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</si>
  <si>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</si>
  <si>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</si>
  <si>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</si>
  <si>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</si>
  <si>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</si>
  <si>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</si>
  <si>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</si>
  <si>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</si>
  <si>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</si>
  <si>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</si>
  <si>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</si>
  <si>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</si>
  <si>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</si>
  <si>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</si>
  <si>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</si>
  <si>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</si>
  <si>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</si>
  <si>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</si>
  <si>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</si>
  <si>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</si>
  <si>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</si>
  <si>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</si>
  <si>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</si>
  <si>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</si>
  <si>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</si>
  <si>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</si>
  <si>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</si>
  <si>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</si>
  <si>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</si>
  <si>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</si>
  <si>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</si>
  <si>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</si>
  <si>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</si>
  <si>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</si>
  <si>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</si>
  <si>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</si>
  <si>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</si>
  <si>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</si>
  <si>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</si>
  <si>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</si>
  <si>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</si>
  <si>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</t>
  </si>
  <si>
    <t xml:space="preserve">    550 - Sportovní povrchy </t>
  </si>
  <si>
    <t>-886593857</t>
  </si>
  <si>
    <t>Veškeré práce a dodávky související s umělým trávníkem musí splňovat požadavky pro možnost budoucí certifikace hřiště,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</si>
  <si>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</si>
  <si>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</si>
  <si>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</si>
  <si>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</si>
  <si>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</si>
  <si>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</si>
  <si>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</si>
  <si>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</si>
  <si>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</si>
  <si>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</si>
  <si>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</si>
  <si>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</si>
  <si>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</si>
  <si>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</si>
  <si>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</si>
  <si>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</si>
  <si>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 xml:space="preserve">Komunikace pozemní </t>
  </si>
  <si>
    <t>89295941</t>
  </si>
  <si>
    <t>-724466298</t>
  </si>
  <si>
    <t>-1277575291</t>
  </si>
  <si>
    <t>"frakce 0/63"</t>
  </si>
  <si>
    <t>1242</t>
  </si>
  <si>
    <t>1066099535</t>
  </si>
  <si>
    <t xml:space="preserve">Sportovní povrchy </t>
  </si>
  <si>
    <t xml:space="preserve">M+D umělý zásypový trávník s výškou vlasu 18-25mm, vč. podložky tl.10mm, vč. lajnování a zásypu.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</si>
  <si>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</si>
  <si>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</si>
  <si>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</si>
  <si>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</si>
  <si>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</si>
  <si>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</si>
  <si>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</si>
  <si>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</si>
  <si>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</si>
  <si>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</si>
  <si>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</si>
  <si>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</si>
  <si>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</si>
  <si>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</si>
  <si>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</si>
  <si>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</si>
  <si>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</si>
  <si>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</si>
  <si>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</si>
  <si>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</si>
  <si>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</si>
  <si>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</si>
  <si>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</si>
  <si>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</si>
  <si>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</si>
  <si>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</si>
  <si>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</si>
  <si>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</si>
  <si>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</si>
  <si>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</si>
  <si>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</si>
  <si>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</si>
  <si>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</si>
  <si>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</si>
  <si>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</si>
  <si>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</si>
  <si>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</si>
  <si>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</si>
  <si>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</si>
  <si>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</si>
  <si>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</si>
  <si>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898 - Kanalizace splašková (vč.čerpací stanice a výtlaku)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</si>
  <si>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</si>
  <si>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</si>
  <si>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</si>
  <si>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46 - Zpevněné plochy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</si>
  <si>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</si>
  <si>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</si>
  <si>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</si>
  <si>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85 - Potrubí z trub litinových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</si>
  <si>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</si>
  <si>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</si>
  <si>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</si>
  <si>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</si>
  <si>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898</t>
  </si>
  <si>
    <t>Kanalizace splašková (vč.čerpací stanice a výtlaku)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</si>
  <si>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</si>
  <si>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</si>
  <si>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</si>
  <si>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</si>
  <si>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</si>
  <si>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</si>
  <si>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</si>
  <si>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</si>
  <si>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</si>
  <si>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</si>
  <si>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</si>
  <si>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</si>
  <si>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</si>
  <si>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</si>
  <si>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</si>
  <si>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</si>
  <si>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</si>
  <si>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</si>
  <si>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</si>
  <si>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</si>
  <si>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</si>
  <si>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</si>
  <si>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</si>
  <si>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</si>
  <si>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</si>
  <si>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</si>
  <si>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</si>
  <si>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</si>
  <si>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</si>
  <si>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</si>
  <si>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</si>
  <si>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</si>
  <si>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</si>
  <si>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</si>
  <si>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</si>
  <si>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</si>
  <si>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</si>
  <si>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</si>
  <si>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</si>
  <si>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</si>
  <si>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</si>
  <si>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</si>
  <si>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</si>
  <si>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</si>
  <si>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</si>
  <si>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</si>
  <si>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</si>
  <si>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</si>
  <si>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</si>
  <si>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</si>
  <si>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</si>
  <si>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</si>
  <si>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</si>
  <si>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</si>
  <si>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</si>
  <si>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</si>
  <si>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191,02</t>
  </si>
  <si>
    <t>71,17</t>
  </si>
  <si>
    <t>131201209R00</t>
  </si>
  <si>
    <t>Příplatek za lepivost - hloubení zapaž.jam v hor.3</t>
  </si>
  <si>
    <t>262,19/2</t>
  </si>
  <si>
    <t>131301201R00</t>
  </si>
  <si>
    <t>Hloubení zapažených jam v hor.4 do 100 m3</t>
  </si>
  <si>
    <t>22,47</t>
  </si>
  <si>
    <t>8,37</t>
  </si>
  <si>
    <t>131301209R00</t>
  </si>
  <si>
    <t>Příplatek za lepivost - hloubení zapaž.jam v hor.4</t>
  </si>
  <si>
    <t>30,84/2</t>
  </si>
  <si>
    <t>131401201R00</t>
  </si>
  <si>
    <t>Hloubení zapažených jam v hor.5 do 100 m3</t>
  </si>
  <si>
    <t>11,24</t>
  </si>
  <si>
    <t>4,19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</si>
  <si>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</si>
  <si>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</si>
  <si>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</si>
  <si>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</si>
  <si>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</si>
  <si>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</si>
  <si>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</si>
  <si>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</si>
  <si>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</si>
  <si>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</si>
  <si>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</si>
  <si>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</si>
  <si>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</si>
  <si>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</si>
  <si>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</si>
  <si>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</si>
  <si>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</si>
  <si>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</si>
  <si>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</si>
  <si>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</si>
  <si>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</si>
  <si>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</si>
  <si>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</si>
  <si>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</si>
  <si>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</si>
  <si>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</si>
  <si>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</si>
  <si>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</si>
  <si>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</si>
  <si>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</si>
  <si>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</si>
  <si>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</si>
  <si>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</si>
  <si>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</si>
  <si>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</si>
  <si>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149,94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</si>
  <si>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</si>
  <si>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</si>
  <si>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</si>
  <si>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</si>
  <si>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</si>
  <si>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</si>
  <si>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</si>
  <si>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7,89</t>
  </si>
  <si>
    <t>Včetně protlaku mezi RJ6 a RJ7</t>
  </si>
  <si>
    <t>23,39</t>
  </si>
  <si>
    <t>64,18</t>
  </si>
  <si>
    <t>16,30</t>
  </si>
  <si>
    <t>46,97+10,18</t>
  </si>
  <si>
    <t>268,78+29,43</t>
  </si>
  <si>
    <t>569,11+107,88</t>
  </si>
  <si>
    <t>-50,23</t>
  </si>
  <si>
    <t>-15,42</t>
  </si>
  <si>
    <t>Nakládání výkopku z hor.1-4 v množství nad 100 m3</t>
  </si>
  <si>
    <t>1117,41</t>
  </si>
  <si>
    <t>Příplatek k vod. přemístění hor.1-4 za další 1 km</t>
  </si>
  <si>
    <t>1117,41*15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</si>
  <si>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</si>
  <si>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</si>
  <si>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</si>
  <si>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</si>
  <si>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</si>
  <si>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</si>
  <si>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</si>
  <si>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</si>
  <si>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</si>
  <si>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</si>
  <si>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</si>
  <si>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</si>
  <si>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</si>
  <si>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</si>
  <si>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</si>
  <si>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</si>
  <si>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</si>
  <si>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</si>
  <si>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</si>
  <si>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</si>
  <si>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</si>
  <si>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</si>
  <si>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</si>
  <si>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</si>
  <si>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</si>
  <si>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</si>
  <si>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</si>
  <si>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</si>
  <si>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</si>
  <si>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</si>
  <si>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</si>
  <si>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</si>
  <si>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</si>
  <si>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</si>
  <si>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</si>
  <si>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</si>
  <si>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</si>
  <si>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</si>
  <si>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</si>
  <si>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</si>
  <si>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</si>
  <si>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</si>
  <si>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</si>
  <si>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</si>
  <si>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</si>
  <si>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</si>
  <si>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</si>
  <si>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</si>
  <si>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</si>
  <si>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</si>
  <si>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</si>
  <si>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</si>
  <si>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</si>
  <si>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</si>
  <si>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</si>
  <si>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</si>
  <si>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</si>
  <si>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</si>
  <si>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</si>
  <si>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</si>
  <si>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</si>
  <si>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</si>
  <si>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</si>
  <si>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</si>
  <si>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</si>
  <si>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</si>
  <si>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</si>
  <si>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</si>
  <si>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</si>
  <si>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</si>
  <si>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</si>
  <si>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</si>
  <si>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</si>
  <si>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</si>
  <si>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</si>
  <si>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</si>
  <si>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</si>
  <si>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</si>
  <si>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</si>
  <si>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</si>
  <si>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</si>
  <si>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</si>
  <si>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</si>
  <si>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</si>
  <si>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</si>
  <si>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</si>
  <si>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</si>
  <si>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</si>
  <si>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</si>
  <si>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</si>
  <si>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</si>
  <si>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</si>
  <si>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</si>
  <si>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</si>
  <si>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</si>
  <si>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</si>
  <si>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</si>
  <si>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</si>
  <si>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</si>
  <si>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</si>
  <si>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</si>
  <si>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</si>
  <si>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</si>
  <si>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</si>
  <si>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</si>
  <si>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</si>
  <si>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</si>
  <si>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</si>
  <si>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77,58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</si>
  <si>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</si>
  <si>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</si>
  <si>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</si>
  <si>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</si>
  <si>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</si>
  <si>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</si>
  <si>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</si>
  <si>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</si>
  <si>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</si>
  <si>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</si>
  <si>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</si>
  <si>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</si>
  <si>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</si>
  <si>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</si>
  <si>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</si>
  <si>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</si>
  <si>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</si>
  <si>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</si>
  <si>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</si>
  <si>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</si>
  <si>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</si>
  <si>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</si>
  <si>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</si>
  <si>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</si>
  <si>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</si>
  <si>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</si>
  <si>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</si>
  <si>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</si>
  <si>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</si>
  <si>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</si>
  <si>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</si>
  <si>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</si>
  <si>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</si>
  <si>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</si>
  <si>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</si>
  <si>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</si>
  <si>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</si>
  <si>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</si>
  <si>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</si>
  <si>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</si>
  <si>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</si>
  <si>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</si>
  <si>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</si>
  <si>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</si>
  <si>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</si>
  <si>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</si>
  <si>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</si>
  <si>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</si>
  <si>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</si>
  <si>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</si>
  <si>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</si>
  <si>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</si>
  <si>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</si>
  <si>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</si>
  <si>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</si>
  <si>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</si>
  <si>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</si>
  <si>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</si>
  <si>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</si>
  <si>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</si>
  <si>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</si>
  <si>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</si>
  <si>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</si>
  <si>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</si>
  <si>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</si>
  <si>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</si>
  <si>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</si>
  <si>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</si>
  <si>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</si>
  <si>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</si>
  <si>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</si>
  <si>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</si>
  <si>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</si>
  <si>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</si>
  <si>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</si>
  <si>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</si>
  <si>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</si>
  <si>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</si>
  <si>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</si>
  <si>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</si>
  <si>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</si>
  <si>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</si>
  <si>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</si>
  <si>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</si>
  <si>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</si>
  <si>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</si>
  <si>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</si>
  <si>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</si>
  <si>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</si>
  <si>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</si>
  <si>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</si>
  <si>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</si>
  <si>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</si>
  <si>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</si>
  <si>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</si>
  <si>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</si>
  <si>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</si>
  <si>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</si>
  <si>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</si>
  <si>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</si>
  <si>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</si>
  <si>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</si>
  <si>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</si>
  <si>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</si>
  <si>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</si>
  <si>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</si>
  <si>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</si>
  <si>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</si>
  <si>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dodávka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</si>
  <si>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</si>
  <si>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</si>
  <si>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komplet_x000d_
Čerpadlo Q=25+25 m3/h, H=16,1 m, např.ostředivá čerp.65/80-225 (2 ks),Pro obsáhlost je kompletní specifikace uvedena v technické zprávě.</t>
  </si>
  <si>
    <t>5922611088.LP</t>
  </si>
  <si>
    <t>Akumulační nádrž betonová prefabrikovaná (doprava, dodávka, kompletace)), včetně vystrojení a stavebních úprav-8,1*2,8*3,17_x000d_
NÁDRŽ Z VODOSTAVEBNÍHO BETONU, VČ. STROPU, SPOJOVACÍHO A TĚSNÍCÍÍHO MATERIÁLU,KOMPLETACE VÝROBKU NA STAVBĚ, PRONÁJEM JEŘÁBU 50T PRO KOMPLETACI, PROPOJENÍ SESTAVY,NÁDRŽÍ, STUPADLA, TĚSNĚNÍ PROSTUPŮ, ČEDIČOVÝ,STANDART VODÁRENSKÉ ORGANIZACE. kOMPLETNÍ A FUNKČNÍ CELEK, KANALIZAČNÍ TROUBA, NEREZOVÝ 1/2 ŽLÁBEKOBKLAD ,VZHLEDEM K ROZSAHU - VIZ. VÝKRES Č.07STĚN, KANALIZAČNÍ CIHLY, TVRZENÝ BETON S KAMENIVEM,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</si>
  <si>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</si>
  <si>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</si>
  <si>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</si>
  <si>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</si>
  <si>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</si>
  <si>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</si>
  <si>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</si>
  <si>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</si>
  <si>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</si>
  <si>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897 - Přípojka splaškové kanalizace pro SO.03</t>
  </si>
  <si>
    <t xml:space="preserve">    87 - Potrubí z trub plastických, skleněných a čedičových</t>
  </si>
  <si>
    <t>897</t>
  </si>
  <si>
    <t>Přípojka splaškové kanalizace pro SO.03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</si>
  <si>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</si>
  <si>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</si>
  <si>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</si>
  <si>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</si>
  <si>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</si>
  <si>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</si>
  <si>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</si>
  <si>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</si>
  <si>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</si>
  <si>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</si>
  <si>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</si>
  <si>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</si>
  <si>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</si>
  <si>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</si>
  <si>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</si>
  <si>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</si>
  <si>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</si>
  <si>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</si>
  <si>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</si>
  <si>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</si>
  <si>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</si>
  <si>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</si>
  <si>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</si>
  <si>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</si>
  <si>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</si>
  <si>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</si>
  <si>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</si>
  <si>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</si>
  <si>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</si>
  <si>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</si>
  <si>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</si>
  <si>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</si>
  <si>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</si>
  <si>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</si>
  <si>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</si>
  <si>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</si>
  <si>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</si>
  <si>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</si>
  <si>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</si>
  <si>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</si>
  <si>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</si>
  <si>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</si>
  <si>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</si>
  <si>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</si>
  <si>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</si>
  <si>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</si>
  <si>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</si>
  <si>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</si>
  <si>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</si>
  <si>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</si>
  <si>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90,2087+7,7312+0,001+0,002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</si>
  <si>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</si>
  <si>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</si>
  <si>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</si>
  <si>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</si>
  <si>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</si>
  <si>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</si>
  <si>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</si>
  <si>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</si>
  <si>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</si>
  <si>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</si>
  <si>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</si>
  <si>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</si>
  <si>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</si>
  <si>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</si>
  <si>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</si>
  <si>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</si>
  <si>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</si>
  <si>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</si>
  <si>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</si>
  <si>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</si>
  <si>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</si>
  <si>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</si>
  <si>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</si>
  <si>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</si>
  <si>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</si>
  <si>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</si>
  <si>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</si>
  <si>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</si>
  <si>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</si>
  <si>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</si>
  <si>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</si>
  <si>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</si>
  <si>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101.13 - IO.01.13 - Přípojka splaškové kanalizace pro SO.04</t>
  </si>
  <si>
    <t>896 - Přípojka splaškové kanalizace pro SO.04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</si>
  <si>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</si>
  <si>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</si>
  <si>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</si>
  <si>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</si>
  <si>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</si>
  <si>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</si>
  <si>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</si>
  <si>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</si>
  <si>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</si>
  <si>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</si>
  <si>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</si>
  <si>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</si>
  <si>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</si>
  <si>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</si>
  <si>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</si>
  <si>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</si>
  <si>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</si>
  <si>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</si>
  <si>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19,29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</si>
  <si>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</si>
  <si>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</si>
  <si>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</si>
  <si>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</si>
  <si>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</si>
  <si>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</si>
  <si>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</si>
  <si>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</si>
  <si>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</si>
  <si>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</si>
  <si>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</si>
  <si>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</si>
  <si>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</si>
  <si>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</si>
  <si>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</si>
  <si>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</si>
  <si>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</si>
  <si>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</si>
  <si>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</si>
  <si>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</si>
  <si>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</si>
  <si>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</si>
  <si>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</si>
  <si>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</si>
  <si>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</si>
  <si>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</si>
  <si>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</si>
  <si>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</si>
  <si>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</si>
  <si>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</si>
  <si>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</si>
  <si>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</si>
  <si>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</si>
  <si>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</si>
  <si>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</si>
  <si>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</si>
  <si>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</si>
  <si>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</si>
  <si>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</si>
  <si>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</si>
  <si>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</si>
  <si>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</si>
  <si>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</si>
  <si>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</si>
  <si>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</si>
  <si>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</si>
  <si>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</si>
  <si>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</si>
  <si>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</si>
  <si>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</si>
  <si>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</si>
  <si>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</si>
  <si>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</si>
  <si>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</si>
  <si>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</si>
  <si>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</si>
  <si>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</si>
  <si>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</si>
  <si>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</si>
  <si>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</si>
  <si>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</si>
  <si>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</si>
  <si>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</si>
  <si>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</si>
  <si>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</si>
  <si>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</si>
  <si>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</si>
  <si>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</si>
  <si>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</si>
  <si>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</si>
  <si>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</si>
  <si>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</si>
  <si>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</si>
  <si>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</si>
  <si>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</si>
  <si>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</si>
  <si>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</si>
  <si>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</si>
  <si>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</si>
  <si>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</si>
  <si>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</si>
  <si>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</si>
  <si>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</si>
  <si>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</si>
  <si>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</si>
  <si>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</si>
  <si>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</si>
  <si>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</si>
  <si>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</si>
  <si>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</si>
  <si>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</si>
  <si>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</si>
  <si>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</si>
  <si>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</si>
  <si>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</si>
  <si>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</si>
  <si>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</si>
  <si>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</si>
  <si>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</si>
  <si>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</si>
  <si>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</si>
  <si>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</si>
  <si>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</si>
  <si>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</si>
  <si>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</si>
  <si>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</si>
  <si>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</si>
  <si>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</si>
  <si>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</si>
  <si>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</si>
  <si>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</si>
  <si>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</si>
  <si>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</si>
  <si>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</si>
  <si>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</si>
  <si>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</si>
  <si>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</si>
  <si>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</si>
  <si>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</si>
  <si>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</si>
  <si>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</si>
  <si>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</si>
  <si>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</si>
  <si>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</si>
  <si>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</si>
  <si>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</si>
  <si>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</si>
  <si>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</si>
  <si>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</si>
  <si>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</si>
  <si>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</si>
  <si>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</si>
  <si>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</si>
  <si>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</si>
  <si>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</si>
  <si>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</si>
  <si>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</si>
  <si>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</si>
  <si>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</si>
  <si>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</si>
  <si>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</si>
  <si>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</si>
  <si>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</si>
  <si>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</si>
  <si>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</si>
  <si>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</si>
  <si>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</si>
  <si>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</si>
  <si>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</si>
  <si>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</si>
  <si>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</si>
  <si>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</si>
  <si>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</si>
  <si>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</si>
  <si>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</si>
  <si>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</si>
  <si>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</si>
  <si>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484,1</t>
  </si>
  <si>
    <t>871393121R00</t>
  </si>
  <si>
    <t>Montáž trub kanaliz. z plastu, hrdlových, DN 400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</si>
  <si>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</si>
  <si>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</si>
  <si>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</si>
  <si>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</si>
  <si>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</si>
  <si>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</si>
  <si>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</si>
  <si>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</si>
  <si>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</si>
  <si>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</si>
  <si>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</si>
  <si>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</si>
  <si>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</si>
  <si>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</si>
  <si>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</si>
  <si>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</si>
  <si>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</si>
  <si>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</si>
  <si>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</si>
  <si>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</si>
  <si>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</si>
  <si>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</si>
  <si>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</si>
  <si>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</si>
  <si>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</si>
  <si>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</si>
  <si>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</si>
  <si>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</si>
  <si>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</si>
  <si>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</si>
  <si>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</si>
  <si>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</si>
  <si>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</si>
  <si>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</si>
  <si>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</si>
  <si>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</si>
  <si>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</si>
  <si>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</si>
  <si>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</si>
  <si>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</si>
  <si>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</si>
  <si>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</si>
  <si>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</si>
  <si>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</si>
  <si>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</si>
  <si>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</si>
  <si>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</si>
  <si>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</si>
  <si>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</si>
  <si>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</si>
  <si>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</si>
  <si>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</si>
  <si>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</si>
  <si>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</si>
  <si>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</si>
  <si>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</si>
  <si>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</si>
  <si>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</si>
  <si>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</si>
  <si>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</si>
  <si>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</si>
  <si>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</si>
  <si>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</si>
  <si>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</si>
  <si>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</si>
  <si>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</si>
  <si>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</si>
  <si>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</si>
  <si>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</si>
  <si>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</si>
  <si>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</si>
  <si>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</si>
  <si>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</si>
  <si>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</si>
  <si>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</si>
  <si>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</si>
  <si>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</si>
  <si>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</si>
  <si>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</si>
  <si>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</si>
  <si>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153,0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</si>
  <si>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</si>
  <si>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</si>
  <si>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</si>
  <si>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</si>
  <si>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</si>
  <si>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</si>
  <si>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</si>
  <si>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</si>
  <si>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</si>
  <si>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</si>
  <si>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</si>
  <si>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</si>
  <si>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28651758.A</t>
  </si>
  <si>
    <t>Odbočka kanalizační 200/ 160/87°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</si>
  <si>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</si>
  <si>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</si>
  <si>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</si>
  <si>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</si>
  <si>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</si>
  <si>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</si>
  <si>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</si>
  <si>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</si>
  <si>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</si>
  <si>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</si>
  <si>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</si>
  <si>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</si>
  <si>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</si>
  <si>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</si>
  <si>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891 - Vsakování dešťových vod</t>
  </si>
  <si>
    <t xml:space="preserve">    0 - Všeobecné konstrukce a práce</t>
  </si>
  <si>
    <t>891</t>
  </si>
  <si>
    <t>Vsakování dešťových vod</t>
  </si>
  <si>
    <t>Všeobecné konstrukce a práce</t>
  </si>
  <si>
    <t>056 0891LP</t>
  </si>
  <si>
    <t>Zhotovení provozního řádu</t>
  </si>
  <si>
    <t>Kus</t>
  </si>
  <si>
    <t>20*24</t>
  </si>
  <si>
    <t>131201202R00</t>
  </si>
  <si>
    <t>Hloubení zapažených jam v hor.3 do 1000 m3</t>
  </si>
  <si>
    <t>934,70</t>
  </si>
  <si>
    <t>934/70/2</t>
  </si>
  <si>
    <t>54,98</t>
  </si>
  <si>
    <t>54,98/2</t>
  </si>
  <si>
    <t>151201102R00</t>
  </si>
  <si>
    <t>Pažení a rozepření stěn rýh - zátažné - hl. do 4 m</t>
  </si>
  <si>
    <t>75,67</t>
  </si>
  <si>
    <t>151201112R00</t>
  </si>
  <si>
    <t>Odstranění pažení stěn rýh - zátažné - hl. do 4 m</t>
  </si>
  <si>
    <t>1546,58</t>
  </si>
  <si>
    <t>1546,58*15</t>
  </si>
  <si>
    <t>23,2</t>
  </si>
  <si>
    <t>769,8</t>
  </si>
  <si>
    <t>37,84*3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</si>
  <si>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</si>
  <si>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</si>
  <si>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</si>
  <si>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</si>
  <si>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</si>
  <si>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</si>
  <si>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</si>
  <si>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</si>
  <si>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</si>
  <si>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</si>
  <si>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</si>
  <si>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</si>
  <si>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</si>
  <si>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</si>
  <si>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</si>
  <si>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</si>
  <si>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1933,3169+8,0853+0,0005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</si>
  <si>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</si>
  <si>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</si>
  <si>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</si>
  <si>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</si>
  <si>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</si>
  <si>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</si>
  <si>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</si>
  <si>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</si>
  <si>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</si>
  <si>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</si>
  <si>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</si>
  <si>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</si>
  <si>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</si>
  <si>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</si>
  <si>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</si>
  <si>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</si>
  <si>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</si>
  <si>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</si>
  <si>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</si>
  <si>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23,2*1,67</t>
  </si>
  <si>
    <t>583318036LP</t>
  </si>
  <si>
    <t>Kamenivo těžené frakce 16/32 D</t>
  </si>
  <si>
    <t>1019,7*1,67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</si>
  <si>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</si>
  <si>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</si>
  <si>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</si>
  <si>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</si>
  <si>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</si>
  <si>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</si>
  <si>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</si>
  <si>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 xml:space="preserve">890 - Odlučovač ropných látek </t>
  </si>
  <si>
    <t>890</t>
  </si>
  <si>
    <t xml:space="preserve">Odlučovač ropných látek </t>
  </si>
  <si>
    <t>056 0901LP</t>
  </si>
  <si>
    <t>150,86</t>
  </si>
  <si>
    <t>150,86/2</t>
  </si>
  <si>
    <t>7,94</t>
  </si>
  <si>
    <t>7,94/2</t>
  </si>
  <si>
    <t>39,61</t>
  </si>
  <si>
    <t>158,80</t>
  </si>
  <si>
    <t>158,80*15</t>
  </si>
  <si>
    <t>23,56</t>
  </si>
  <si>
    <t>32,30</t>
  </si>
  <si>
    <t>8,70</t>
  </si>
  <si>
    <t>1,0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</si>
  <si>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</si>
  <si>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</si>
  <si>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</si>
  <si>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</si>
  <si>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</si>
  <si>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</si>
  <si>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97,4282+0,0211</t>
  </si>
  <si>
    <t>460921112LP</t>
  </si>
  <si>
    <t>8+8</t>
  </si>
  <si>
    <t>Trubka kanalizační SN 8 PVC 500x14,6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</si>
  <si>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</si>
  <si>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</si>
  <si>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</si>
  <si>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</si>
  <si>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</si>
  <si>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</si>
  <si>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</si>
  <si>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</si>
  <si>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23,56*1,67</t>
  </si>
  <si>
    <t>32,30*1,67</t>
  </si>
  <si>
    <t>102.10 - IO.02.10 - Prodloužení vodovodu</t>
  </si>
  <si>
    <t>1 - Prodloužení vodovodu</t>
  </si>
  <si>
    <t xml:space="preserve">    32 - Zdi přehradní a opěrné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</si>
  <si>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</si>
  <si>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</si>
  <si>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</si>
  <si>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</si>
  <si>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</si>
  <si>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</si>
  <si>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</si>
  <si>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</si>
  <si>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</si>
  <si>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</si>
  <si>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</si>
  <si>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</si>
  <si>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</si>
  <si>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</si>
  <si>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</si>
  <si>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</si>
  <si>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</si>
  <si>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</si>
  <si>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</si>
  <si>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</si>
  <si>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</si>
  <si>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</si>
  <si>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</si>
  <si>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</si>
  <si>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</si>
  <si>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</si>
  <si>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</si>
  <si>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</si>
  <si>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</si>
  <si>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</si>
  <si>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</si>
  <si>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</si>
  <si>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</si>
  <si>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</si>
  <si>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</si>
  <si>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</si>
  <si>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</si>
  <si>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</si>
  <si>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</si>
  <si>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</si>
  <si>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</si>
  <si>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</si>
  <si>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</si>
  <si>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</si>
  <si>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</si>
  <si>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</si>
  <si>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</si>
  <si>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</si>
  <si>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</si>
  <si>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</si>
  <si>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</si>
  <si>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</si>
  <si>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</si>
  <si>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</si>
  <si>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</si>
  <si>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</si>
  <si>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</si>
  <si>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</si>
  <si>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</si>
  <si>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</si>
  <si>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</si>
  <si>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</si>
  <si>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</si>
  <si>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</si>
  <si>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</si>
  <si>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</si>
  <si>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</si>
  <si>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</si>
  <si>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</si>
  <si>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</si>
  <si>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</si>
  <si>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</si>
  <si>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</si>
  <si>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</si>
  <si>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</si>
  <si>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</si>
  <si>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</si>
  <si>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</si>
  <si>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</si>
  <si>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</si>
  <si>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</si>
  <si>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</si>
  <si>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</si>
  <si>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</si>
  <si>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</si>
  <si>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</si>
  <si>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</si>
  <si>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</si>
  <si>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</si>
  <si>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</si>
  <si>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</si>
  <si>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</si>
  <si>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</si>
  <si>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</si>
  <si>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</si>
  <si>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</si>
  <si>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</si>
  <si>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</si>
  <si>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</si>
  <si>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</si>
  <si>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</si>
  <si>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</si>
  <si>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</si>
  <si>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</si>
  <si>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</si>
  <si>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</si>
  <si>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</si>
  <si>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</si>
  <si>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</si>
  <si>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</si>
  <si>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</si>
  <si>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</si>
  <si>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</si>
  <si>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</si>
  <si>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</si>
  <si>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</si>
  <si>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</si>
  <si>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</si>
  <si>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</si>
  <si>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</si>
  <si>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</si>
  <si>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</si>
  <si>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</si>
  <si>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</si>
  <si>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</si>
  <si>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</si>
  <si>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</si>
  <si>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</si>
  <si>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</si>
  <si>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</si>
  <si>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</si>
  <si>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</si>
  <si>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</si>
  <si>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</si>
  <si>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</si>
  <si>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</si>
  <si>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</si>
  <si>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</si>
  <si>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</si>
  <si>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</si>
  <si>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</si>
  <si>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</si>
  <si>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</si>
  <si>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</si>
  <si>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</si>
  <si>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</si>
  <si>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</si>
  <si>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</si>
  <si>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</si>
  <si>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</si>
  <si>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</si>
  <si>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</si>
  <si>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</si>
  <si>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</si>
  <si>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</si>
  <si>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</si>
  <si>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</si>
  <si>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</si>
  <si>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</si>
  <si>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</si>
  <si>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</si>
  <si>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</si>
  <si>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</si>
  <si>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</si>
  <si>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</si>
  <si>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</si>
  <si>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</si>
  <si>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</si>
  <si>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</si>
  <si>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</si>
  <si>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</si>
  <si>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</si>
  <si>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</si>
  <si>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</si>
  <si>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</si>
  <si>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</si>
  <si>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</si>
  <si>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</si>
  <si>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</si>
  <si>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</si>
  <si>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</si>
  <si>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</si>
  <si>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</si>
  <si>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</si>
  <si>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</si>
  <si>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</si>
  <si>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</si>
  <si>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</si>
  <si>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</si>
  <si>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</si>
  <si>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</si>
  <si>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</si>
  <si>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</si>
  <si>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</si>
  <si>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</si>
  <si>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</si>
  <si>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</si>
  <si>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</si>
  <si>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</si>
  <si>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</si>
  <si>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</si>
  <si>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</si>
  <si>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</si>
  <si>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</si>
  <si>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</si>
  <si>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</si>
  <si>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</si>
  <si>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</si>
  <si>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</si>
  <si>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</si>
  <si>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</si>
  <si>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</si>
  <si>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</si>
  <si>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</si>
  <si>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</si>
  <si>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</si>
  <si>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</si>
  <si>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</si>
  <si>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</si>
  <si>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</si>
  <si>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</si>
  <si>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</si>
  <si>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</si>
  <si>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</si>
  <si>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</si>
  <si>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</si>
  <si>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</si>
  <si>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</si>
  <si>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</si>
  <si>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</si>
  <si>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</si>
  <si>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</si>
  <si>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</si>
  <si>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</si>
  <si>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</si>
  <si>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</si>
  <si>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</si>
  <si>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</si>
  <si>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</si>
  <si>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</si>
  <si>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</si>
  <si>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</si>
  <si>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</si>
  <si>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</si>
  <si>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</si>
  <si>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</si>
  <si>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</si>
  <si>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</si>
  <si>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</si>
  <si>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</si>
  <si>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</si>
  <si>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</si>
  <si>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</si>
  <si>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</si>
  <si>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</si>
  <si>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</si>
  <si>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</si>
  <si>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</si>
  <si>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</si>
  <si>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</si>
  <si>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</si>
  <si>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</si>
  <si>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</si>
  <si>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</si>
  <si>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</si>
  <si>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</si>
  <si>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</si>
  <si>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</si>
  <si>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</si>
  <si>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</si>
  <si>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</si>
  <si>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</si>
  <si>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</si>
  <si>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</si>
  <si>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</si>
  <si>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</si>
  <si>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</si>
  <si>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</si>
  <si>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</si>
  <si>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</si>
  <si>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</si>
  <si>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</si>
  <si>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</si>
  <si>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</si>
  <si>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</si>
  <si>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</si>
  <si>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</si>
  <si>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</si>
  <si>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</si>
  <si>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</si>
  <si>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</si>
  <si>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</si>
  <si>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</si>
  <si>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</si>
  <si>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</si>
  <si>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</si>
  <si>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</si>
  <si>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</si>
  <si>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</si>
  <si>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</si>
  <si>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</si>
  <si>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</si>
  <si>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</si>
  <si>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</si>
  <si>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</si>
  <si>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</si>
  <si>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</si>
  <si>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</si>
  <si>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</si>
  <si>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</si>
  <si>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</si>
  <si>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</si>
  <si>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</si>
  <si>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</si>
  <si>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</si>
  <si>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</si>
  <si>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</si>
  <si>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</si>
  <si>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</si>
  <si>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</si>
  <si>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</si>
  <si>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</si>
  <si>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</si>
  <si>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</si>
  <si>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</si>
  <si>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</si>
  <si>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</si>
  <si>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</si>
  <si>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</si>
  <si>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</si>
  <si>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</si>
  <si>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</si>
  <si>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</si>
  <si>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</si>
  <si>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</si>
  <si>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</si>
  <si>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</si>
  <si>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</si>
  <si>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</si>
  <si>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</si>
  <si>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</si>
  <si>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</si>
  <si>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</si>
  <si>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</si>
  <si>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</si>
  <si>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</si>
  <si>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</si>
  <si>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</si>
  <si>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</si>
  <si>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</si>
  <si>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</si>
  <si>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</si>
  <si>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</si>
  <si>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</si>
  <si>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</si>
  <si>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</si>
  <si>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</si>
  <si>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</si>
  <si>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</si>
  <si>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</si>
  <si>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</si>
  <si>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</si>
  <si>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</si>
  <si>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</si>
  <si>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</si>
  <si>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</si>
  <si>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</si>
  <si>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</si>
  <si>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</si>
  <si>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</si>
  <si>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</si>
  <si>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</si>
  <si>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</si>
  <si>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</si>
  <si>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</si>
  <si>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</si>
  <si>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</si>
  <si>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</si>
  <si>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</si>
  <si>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</si>
  <si>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</si>
  <si>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</si>
  <si>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</si>
  <si>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</si>
  <si>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</si>
  <si>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</si>
  <si>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</si>
  <si>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</si>
  <si>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</si>
  <si>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</si>
  <si>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</si>
  <si>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</si>
  <si>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</si>
  <si>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</si>
  <si>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</si>
  <si>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</si>
  <si>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</si>
  <si>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</si>
  <si>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</si>
  <si>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</si>
  <si>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</si>
  <si>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</si>
  <si>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</si>
  <si>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</si>
  <si>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</si>
  <si>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</si>
  <si>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</si>
  <si>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</si>
  <si>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</si>
  <si>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</si>
  <si>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</si>
  <si>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</si>
  <si>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</si>
  <si>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</si>
  <si>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</si>
  <si>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</si>
  <si>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</si>
  <si>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</si>
  <si>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</si>
  <si>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</si>
  <si>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</si>
  <si>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</si>
  <si>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</si>
  <si>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</si>
  <si>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</si>
  <si>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</si>
  <si>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</si>
  <si>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</si>
  <si>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</si>
  <si>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</si>
  <si>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</si>
  <si>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</si>
  <si>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</si>
  <si>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</si>
  <si>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</si>
  <si>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</si>
  <si>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</si>
  <si>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</si>
  <si>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</si>
  <si>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</si>
  <si>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</si>
  <si>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</si>
  <si>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</si>
  <si>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</si>
  <si>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</si>
  <si>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</si>
  <si>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</si>
  <si>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</si>
  <si>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</si>
  <si>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</si>
  <si>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</si>
  <si>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</si>
  <si>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</si>
  <si>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</si>
  <si>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</si>
  <si>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</si>
  <si>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</si>
  <si>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</si>
  <si>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</si>
  <si>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</si>
  <si>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</si>
  <si>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</si>
  <si>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</si>
  <si>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</si>
  <si>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</si>
  <si>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</si>
  <si>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</si>
  <si>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</si>
  <si>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</si>
  <si>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</si>
  <si>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</si>
  <si>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</si>
  <si>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</si>
  <si>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</si>
  <si>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</si>
  <si>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</si>
  <si>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</si>
  <si>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</si>
  <si>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</si>
  <si>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</si>
  <si>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</si>
  <si>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</si>
  <si>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</si>
  <si>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</si>
  <si>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</si>
  <si>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</si>
  <si>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</si>
  <si>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</si>
  <si>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</si>
  <si>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</si>
  <si>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</si>
  <si>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</si>
  <si>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</si>
  <si>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</si>
  <si>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</si>
  <si>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</si>
  <si>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</si>
  <si>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</si>
  <si>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</si>
  <si>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</si>
  <si>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</si>
  <si>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</si>
  <si>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</si>
  <si>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H27 - Vedení trubní dálková a přípojná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</si>
  <si>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</si>
  <si>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</si>
  <si>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</si>
  <si>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</si>
  <si>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</si>
  <si>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</si>
  <si>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</si>
  <si>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</si>
  <si>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</si>
  <si>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</si>
  <si>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</si>
  <si>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</si>
  <si>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</si>
  <si>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</si>
  <si>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</si>
  <si>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</si>
  <si>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</si>
  <si>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</si>
  <si>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</si>
  <si>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</si>
  <si>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</si>
  <si>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</si>
  <si>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</si>
  <si>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</si>
  <si>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</si>
  <si>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</si>
  <si>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</si>
  <si>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</si>
  <si>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</si>
  <si>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</si>
  <si>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</si>
  <si>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</si>
  <si>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</si>
  <si>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</si>
  <si>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</si>
  <si>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</si>
  <si>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</si>
  <si>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</si>
  <si>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</si>
  <si>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</si>
  <si>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</si>
  <si>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</si>
  <si>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</si>
  <si>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</si>
  <si>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</si>
  <si>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</si>
  <si>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</si>
  <si>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</si>
  <si>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</si>
  <si>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</si>
  <si>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</si>
  <si>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</si>
  <si>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</si>
  <si>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</si>
  <si>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</si>
  <si>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</si>
  <si>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</si>
  <si>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</si>
  <si>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</si>
  <si>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</si>
  <si>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</si>
  <si>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</si>
  <si>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</si>
  <si>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</si>
  <si>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</si>
  <si>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</si>
  <si>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</si>
  <si>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</si>
  <si>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</si>
  <si>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</si>
  <si>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</si>
  <si>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-2039445269</t>
  </si>
  <si>
    <t xml:space="preserve">přístroj hasicí ruční práškový s hasicí schopností 21A </t>
  </si>
  <si>
    <t>-1104761207</t>
  </si>
  <si>
    <t>1540189614</t>
  </si>
  <si>
    <t>210-01</t>
  </si>
  <si>
    <t>M+D mobilní buňka 6100x2500x2800m- samonosná ocel.kce vč. povrchové úpravy, zastřešení a vnější obložení stěn ocel Pz plech s výplní minerální vatou na celou tl. stěny a zateplený strop, vnitřní obložení SDK deskou vč. bílého nátěru,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</si>
  <si>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</si>
  <si>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</si>
  <si>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</si>
  <si>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</si>
  <si>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</si>
  <si>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</si>
  <si>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</si>
  <si>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</si>
  <si>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</si>
  <si>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</si>
  <si>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</si>
  <si>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</si>
  <si>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</si>
  <si>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</si>
  <si>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</si>
  <si>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</si>
  <si>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</si>
  <si>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</si>
  <si>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</si>
  <si>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</si>
  <si>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</si>
  <si>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</si>
  <si>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</si>
  <si>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</si>
  <si>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</si>
  <si>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</si>
  <si>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</si>
  <si>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</si>
  <si>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</si>
  <si>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</si>
  <si>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</si>
  <si>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</si>
  <si>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</si>
  <si>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</si>
  <si>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</si>
  <si>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</si>
  <si>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</si>
  <si>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</si>
  <si>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</si>
  <si>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</si>
  <si>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</si>
  <si>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</si>
  <si>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</si>
  <si>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</si>
  <si>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</si>
  <si>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</si>
  <si>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</si>
  <si>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</si>
  <si>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</si>
  <si>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</si>
  <si>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</si>
  <si>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</si>
  <si>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</si>
  <si>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</si>
  <si>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</si>
  <si>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</si>
  <si>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</si>
  <si>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</si>
  <si>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</si>
  <si>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</si>
  <si>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</si>
  <si>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</si>
  <si>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</si>
  <si>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</si>
  <si>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</si>
  <si>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</si>
  <si>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</si>
  <si>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</si>
  <si>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</si>
  <si>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</si>
  <si>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</si>
  <si>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</si>
  <si>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</si>
  <si>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</si>
  <si>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</si>
  <si>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</si>
  <si>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</si>
  <si>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</si>
  <si>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</si>
  <si>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</si>
  <si>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</si>
  <si>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</si>
  <si>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</si>
  <si>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</si>
  <si>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</si>
  <si>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</si>
  <si>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</si>
  <si>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</si>
  <si>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</si>
  <si>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</si>
  <si>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</si>
  <si>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</si>
  <si>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</si>
  <si>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</si>
  <si>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</si>
  <si>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</si>
  <si>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</si>
  <si>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</si>
  <si>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</si>
  <si>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</si>
  <si>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</si>
  <si>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</si>
  <si>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</si>
  <si>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</si>
  <si>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</si>
  <si>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</si>
  <si>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</si>
  <si>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</si>
  <si>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</si>
  <si>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</si>
  <si>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</si>
  <si>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</si>
  <si>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</si>
  <si>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</si>
  <si>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</si>
  <si>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</si>
  <si>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</si>
  <si>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</si>
  <si>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</si>
  <si>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</si>
  <si>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</si>
  <si>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</si>
  <si>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</si>
  <si>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</si>
  <si>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</si>
  <si>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</si>
  <si>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</si>
  <si>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</si>
  <si>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</si>
  <si>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</si>
  <si>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</si>
  <si>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</si>
  <si>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</si>
  <si>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</si>
  <si>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</si>
  <si>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</si>
  <si>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</si>
  <si>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</si>
  <si>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</si>
  <si>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</si>
  <si>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</si>
  <si>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</si>
  <si>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</si>
  <si>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</si>
  <si>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</si>
  <si>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</si>
  <si>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</si>
  <si>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</si>
  <si>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</si>
  <si>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</si>
  <si>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</si>
  <si>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</si>
  <si>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</si>
  <si>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</si>
  <si>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</si>
  <si>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</si>
  <si>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</si>
  <si>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</si>
  <si>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</si>
  <si>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</si>
  <si>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</si>
  <si>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</si>
  <si>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</si>
  <si>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</si>
  <si>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</si>
  <si>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</si>
  <si>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</si>
  <si>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</si>
  <si>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</si>
  <si>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</si>
  <si>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</si>
  <si>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</si>
  <si>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</si>
  <si>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</si>
  <si>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</si>
  <si>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</si>
  <si>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</si>
  <si>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</si>
  <si>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</si>
  <si>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</si>
  <si>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</si>
  <si>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</si>
  <si>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</si>
  <si>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</si>
  <si>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</si>
  <si>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</si>
  <si>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</si>
  <si>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</si>
  <si>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</si>
  <si>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</si>
  <si>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</si>
  <si>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</si>
  <si>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</si>
  <si>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</si>
  <si>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</si>
  <si>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</si>
  <si>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</si>
  <si>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</si>
  <si>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</si>
  <si>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</si>
  <si>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</si>
  <si>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</si>
  <si>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</si>
  <si>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</si>
  <si>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</si>
  <si>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</si>
  <si>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</si>
  <si>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</si>
  <si>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</si>
  <si>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</si>
  <si>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</si>
  <si>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</si>
  <si>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</si>
  <si>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</si>
  <si>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</si>
  <si>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</si>
  <si>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</si>
  <si>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</si>
  <si>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</si>
  <si>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</si>
  <si>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</si>
  <si>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</si>
  <si>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</si>
  <si>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</si>
  <si>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</si>
  <si>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</si>
  <si>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</si>
  <si>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</si>
  <si>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</si>
  <si>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</si>
  <si>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</si>
  <si>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</si>
  <si>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</si>
  <si>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</si>
  <si>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</si>
  <si>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</si>
  <si>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</si>
  <si>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</si>
  <si>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</si>
  <si>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</si>
  <si>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</si>
  <si>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</si>
  <si>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</si>
  <si>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</si>
  <si>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</si>
  <si>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</si>
  <si>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</si>
  <si>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</si>
  <si>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</si>
  <si>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</si>
  <si>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</si>
  <si>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</si>
  <si>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</si>
  <si>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</si>
  <si>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</si>
  <si>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</si>
  <si>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</si>
  <si>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</si>
  <si>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</si>
  <si>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</si>
  <si>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</si>
  <si>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</si>
  <si>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</si>
  <si>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</si>
  <si>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</si>
  <si>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</si>
  <si>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</si>
  <si>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</si>
  <si>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</si>
  <si>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</si>
  <si>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</si>
  <si>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</si>
  <si>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</si>
  <si>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</si>
  <si>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</si>
  <si>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</si>
  <si>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</si>
  <si>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</si>
  <si>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</si>
  <si>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</si>
  <si>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</si>
  <si>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</si>
  <si>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</si>
  <si>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</si>
  <si>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</si>
  <si>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</si>
  <si>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</si>
  <si>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</si>
  <si>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</si>
  <si>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</si>
  <si>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</si>
  <si>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</si>
  <si>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</si>
  <si>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</si>
  <si>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</si>
  <si>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</si>
  <si>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</si>
  <si>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</si>
  <si>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</si>
  <si>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</si>
  <si>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</si>
  <si>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</si>
  <si>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</si>
  <si>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</si>
  <si>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</si>
  <si>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</si>
  <si>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</si>
  <si>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</si>
  <si>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</si>
  <si>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</si>
  <si>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</si>
  <si>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</si>
  <si>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</si>
  <si>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</si>
  <si>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</si>
  <si>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</si>
  <si>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</si>
  <si>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</si>
  <si>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</si>
  <si>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</si>
  <si>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</si>
  <si>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</si>
  <si>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</si>
  <si>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</si>
  <si>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</si>
  <si>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</si>
  <si>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</si>
  <si>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</si>
  <si>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</si>
  <si>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</si>
  <si>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</si>
  <si>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</si>
  <si>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</si>
  <si>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</si>
  <si>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a další nespecifikované náklady_x000d_
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</si>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</sst>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53943211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10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Kanal...'!P107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Přípo...'!P100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Vsako...'!P100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Odluč...'!P100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Provi...'!P93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PVPO3g1xVRVljayzQ0+PuvQ+o+zYq8KY5mnTl7dB8Q5vQ89HMPolbksGm/ZOddn3Fq1LqO32Hs2b76SQxdPzHQ==" hashValue="lw+ywWaSm1PbpXwP3CklrbgOV5A2uOaXKKWHBERgJvXjGXSUCalf+a7zqe40cx+6B/dymWU/rfNEeqC6NTS5sw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10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vrFfi5Ny7XjIt2lBLVr+O30RYdYPE8+XlhmWrianF6pIlVvUA+V95zPM15jzxyTKaVdemKeNuAO7MKvP/+Vf/w==" hashValue="lMot3cTtq12IY7ATD4Y9ycZ935ce6y3GSD/geF7egUdNVRikxgoGCD+KC4bXbvUZcsZcKaB0wWDNsawZXkdtgQ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10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q693ys6YMSF8FD+R2K4peLUaYk2uXrGNw59ER4VchWINU12bTRA4RtLWy1Gq67LVyIjrfabFbN8PHUpoP2/UMg==" hashValue="9kAxRZuFdkSzkWKZBqMIFICIRA4yvQgcM2PJsHyniHQcPadNz8zdBwpe33aWwBE2hvaInTzsYGcb/4f+sPKhDw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10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gtt519VFLAaDbBZ9+ntp2Ei11M/x3JpfG5AUz9yKTTsCQmoNmTdVJli1QVnLnpsY4KdVuENDrLzus2YLkFqHnQ==" hashValue="lS7RQ0JVPBYsTLzRrQjqFNRI4AgGZ0+3TvnWTH0NGFwilNvWGw3fYlAQ+TuNTvbhSPwIV1IY7KUgdMI9qqzJgg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J1151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J1161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J1505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J1513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J1712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J1896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J1967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J2020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J2037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J2072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J2082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10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P128+P1164</f>
        <v>0</v>
      </c>
      <c r="Q127" s="98"/>
      <c r="R127" s="197">
        <f>R128+R1164</f>
        <v>626.00938039422954</v>
      </c>
      <c r="S127" s="98"/>
      <c r="T127" s="198">
        <f>T128+T1164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BK128+BK1164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P129+P131+P190+P227+P352+P394+P545+P700+P781+P843+P1118+P1151+P1161</f>
        <v>0</v>
      </c>
      <c r="Q128" s="208"/>
      <c r="R128" s="209">
        <f>R129+R131+R190+R227+R352+R394+R545+R700+R781+R843+R1118+R1151+R1161</f>
        <v>495.91014361144175</v>
      </c>
      <c r="S128" s="208"/>
      <c r="T128" s="210">
        <f>T129+T131+T190+T227+T352+T394+T545+T700+T781+T843+T1118+T1151+T1161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BK129+BK131+BK190+BK227+BK352+BK394+BK545+BK700+BK781+BK843+BK1118+BK1151+BK1161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SUM(P701:P780)</f>
        <v>0</v>
      </c>
      <c r="Q700" s="208"/>
      <c r="R700" s="209">
        <f>SUM(R701:R780)</f>
        <v>24.601133254999997</v>
      </c>
      <c r="S700" s="208"/>
      <c r="T700" s="210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SUM(BK701:BK780)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16.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376</v>
      </c>
      <c r="H714" s="220">
        <v>65</v>
      </c>
      <c r="I714" s="221"/>
      <c r="J714" s="222">
        <f>ROUND(I714*H714,2)</f>
        <v>0</v>
      </c>
      <c r="K714" s="218" t="s">
        <v>19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 ht="21.75" customHeight="1">
      <c r="A715" s="40"/>
      <c r="B715" s="41"/>
      <c r="C715" s="216" t="s">
        <v>1270</v>
      </c>
      <c r="D715" s="216" t="s">
        <v>333</v>
      </c>
      <c r="E715" s="217" t="s">
        <v>1271</v>
      </c>
      <c r="F715" s="218" t="s">
        <v>1272</v>
      </c>
      <c r="G715" s="219" t="s">
        <v>336</v>
      </c>
      <c r="H715" s="220">
        <v>109.41800000000001</v>
      </c>
      <c r="I715" s="221"/>
      <c r="J715" s="222">
        <f>ROUND(I715*H715,2)</f>
        <v>0</v>
      </c>
      <c r="K715" s="218" t="s">
        <v>337</v>
      </c>
      <c r="L715" s="46"/>
      <c r="M715" s="223" t="s">
        <v>19</v>
      </c>
      <c r="N715" s="224" t="s">
        <v>47</v>
      </c>
      <c r="O715" s="86"/>
      <c r="P715" s="225">
        <f>O715*H715</f>
        <v>0</v>
      </c>
      <c r="Q715" s="225">
        <v>0.023099999999999999</v>
      </c>
      <c r="R715" s="225">
        <f>Q715*H715</f>
        <v>2.5275558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126</v>
      </c>
      <c r="AT715" s="227" t="s">
        <v>333</v>
      </c>
      <c r="AU715" s="227" t="s">
        <v>85</v>
      </c>
      <c r="AY715" s="19" t="s">
        <v>331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83</v>
      </c>
      <c r="BK715" s="228">
        <f>ROUND(I715*H715,2)</f>
        <v>0</v>
      </c>
      <c r="BL715" s="19" t="s">
        <v>126</v>
      </c>
      <c r="BM715" s="227" t="s">
        <v>1273</v>
      </c>
    </row>
    <row r="716" s="2" customFormat="1">
      <c r="A716" s="40"/>
      <c r="B716" s="41"/>
      <c r="C716" s="42"/>
      <c r="D716" s="229" t="s">
        <v>339</v>
      </c>
      <c r="E716" s="42"/>
      <c r="F716" s="230" t="s">
        <v>1274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339</v>
      </c>
      <c r="AU716" s="19" t="s">
        <v>85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1258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3" customFormat="1">
      <c r="A718" s="13"/>
      <c r="B718" s="234"/>
      <c r="C718" s="235"/>
      <c r="D718" s="236" t="s">
        <v>341</v>
      </c>
      <c r="E718" s="237" t="s">
        <v>19</v>
      </c>
      <c r="F718" s="238" t="s">
        <v>905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341</v>
      </c>
      <c r="AU718" s="244" t="s">
        <v>85</v>
      </c>
      <c r="AV718" s="13" t="s">
        <v>83</v>
      </c>
      <c r="AW718" s="13" t="s">
        <v>35</v>
      </c>
      <c r="AX718" s="13" t="s">
        <v>76</v>
      </c>
      <c r="AY718" s="244" t="s">
        <v>331</v>
      </c>
    </row>
    <row r="719" s="14" customFormat="1">
      <c r="A719" s="14"/>
      <c r="B719" s="245"/>
      <c r="C719" s="246"/>
      <c r="D719" s="236" t="s">
        <v>341</v>
      </c>
      <c r="E719" s="247" t="s">
        <v>19</v>
      </c>
      <c r="F719" s="248" t="s">
        <v>1259</v>
      </c>
      <c r="G719" s="246"/>
      <c r="H719" s="249">
        <v>15.098000000000001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341</v>
      </c>
      <c r="AU719" s="255" t="s">
        <v>85</v>
      </c>
      <c r="AV719" s="14" t="s">
        <v>85</v>
      </c>
      <c r="AW719" s="14" t="s">
        <v>35</v>
      </c>
      <c r="AX719" s="14" t="s">
        <v>76</v>
      </c>
      <c r="AY719" s="255" t="s">
        <v>331</v>
      </c>
    </row>
    <row r="720" s="13" customFormat="1">
      <c r="A720" s="13"/>
      <c r="B720" s="234"/>
      <c r="C720" s="235"/>
      <c r="D720" s="236" t="s">
        <v>341</v>
      </c>
      <c r="E720" s="237" t="s">
        <v>19</v>
      </c>
      <c r="F720" s="238" t="s">
        <v>912</v>
      </c>
      <c r="G720" s="235"/>
      <c r="H720" s="237" t="s">
        <v>19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341</v>
      </c>
      <c r="AU720" s="244" t="s">
        <v>85</v>
      </c>
      <c r="AV720" s="13" t="s">
        <v>83</v>
      </c>
      <c r="AW720" s="13" t="s">
        <v>35</v>
      </c>
      <c r="AX720" s="13" t="s">
        <v>76</v>
      </c>
      <c r="AY720" s="244" t="s">
        <v>331</v>
      </c>
    </row>
    <row r="721" s="14" customFormat="1">
      <c r="A721" s="14"/>
      <c r="B721" s="245"/>
      <c r="C721" s="246"/>
      <c r="D721" s="236" t="s">
        <v>341</v>
      </c>
      <c r="E721" s="247" t="s">
        <v>19</v>
      </c>
      <c r="F721" s="248" t="s">
        <v>1260</v>
      </c>
      <c r="G721" s="246"/>
      <c r="H721" s="249">
        <v>1.5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341</v>
      </c>
      <c r="AU721" s="255" t="s">
        <v>85</v>
      </c>
      <c r="AV721" s="14" t="s">
        <v>85</v>
      </c>
      <c r="AW721" s="14" t="s">
        <v>35</v>
      </c>
      <c r="AX721" s="14" t="s">
        <v>76</v>
      </c>
      <c r="AY721" s="255" t="s">
        <v>331</v>
      </c>
    </row>
    <row r="722" s="13" customFormat="1">
      <c r="A722" s="13"/>
      <c r="B722" s="234"/>
      <c r="C722" s="235"/>
      <c r="D722" s="236" t="s">
        <v>341</v>
      </c>
      <c r="E722" s="237" t="s">
        <v>19</v>
      </c>
      <c r="F722" s="238" t="s">
        <v>921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341</v>
      </c>
      <c r="AU722" s="244" t="s">
        <v>85</v>
      </c>
      <c r="AV722" s="13" t="s">
        <v>83</v>
      </c>
      <c r="AW722" s="13" t="s">
        <v>35</v>
      </c>
      <c r="AX722" s="13" t="s">
        <v>76</v>
      </c>
      <c r="AY722" s="244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1261</v>
      </c>
      <c r="G723" s="246"/>
      <c r="H723" s="249">
        <v>59.219999999999999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4" customFormat="1">
      <c r="A724" s="14"/>
      <c r="B724" s="245"/>
      <c r="C724" s="246"/>
      <c r="D724" s="236" t="s">
        <v>341</v>
      </c>
      <c r="E724" s="247" t="s">
        <v>19</v>
      </c>
      <c r="F724" s="248" t="s">
        <v>1262</v>
      </c>
      <c r="G724" s="246"/>
      <c r="H724" s="249">
        <v>33.600000000000001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341</v>
      </c>
      <c r="AU724" s="255" t="s">
        <v>85</v>
      </c>
      <c r="AV724" s="14" t="s">
        <v>85</v>
      </c>
      <c r="AW724" s="14" t="s">
        <v>35</v>
      </c>
      <c r="AX724" s="14" t="s">
        <v>76</v>
      </c>
      <c r="AY724" s="255" t="s">
        <v>331</v>
      </c>
    </row>
    <row r="725" s="15" customFormat="1">
      <c r="A725" s="15"/>
      <c r="B725" s="256"/>
      <c r="C725" s="257"/>
      <c r="D725" s="236" t="s">
        <v>341</v>
      </c>
      <c r="E725" s="258" t="s">
        <v>19</v>
      </c>
      <c r="F725" s="259" t="s">
        <v>353</v>
      </c>
      <c r="G725" s="257"/>
      <c r="H725" s="260">
        <v>109.41800000000001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341</v>
      </c>
      <c r="AU725" s="266" t="s">
        <v>85</v>
      </c>
      <c r="AV725" s="15" t="s">
        <v>126</v>
      </c>
      <c r="AW725" s="15" t="s">
        <v>35</v>
      </c>
      <c r="AX725" s="15" t="s">
        <v>83</v>
      </c>
      <c r="AY725" s="266" t="s">
        <v>331</v>
      </c>
    </row>
    <row r="726" s="2" customFormat="1" ht="16.5" customHeight="1">
      <c r="A726" s="40"/>
      <c r="B726" s="41"/>
      <c r="C726" s="216" t="s">
        <v>1275</v>
      </c>
      <c r="D726" s="216" t="s">
        <v>333</v>
      </c>
      <c r="E726" s="217" t="s">
        <v>1276</v>
      </c>
      <c r="F726" s="218" t="s">
        <v>1277</v>
      </c>
      <c r="G726" s="219" t="s">
        <v>336</v>
      </c>
      <c r="H726" s="220">
        <v>618.33699999999999</v>
      </c>
      <c r="I726" s="221"/>
      <c r="J726" s="222">
        <f>ROUND(I726*H726,2)</f>
        <v>0</v>
      </c>
      <c r="K726" s="218" t="s">
        <v>337</v>
      </c>
      <c r="L726" s="46"/>
      <c r="M726" s="223" t="s">
        <v>19</v>
      </c>
      <c r="N726" s="224" t="s">
        <v>47</v>
      </c>
      <c r="O726" s="86"/>
      <c r="P726" s="225">
        <f>O726*H726</f>
        <v>0</v>
      </c>
      <c r="Q726" s="225">
        <v>0.0027299999999999998</v>
      </c>
      <c r="R726" s="225">
        <f>Q726*H726</f>
        <v>1.6880600099999998</v>
      </c>
      <c r="S726" s="225">
        <v>0</v>
      </c>
      <c r="T726" s="22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7" t="s">
        <v>126</v>
      </c>
      <c r="AT726" s="227" t="s">
        <v>333</v>
      </c>
      <c r="AU726" s="227" t="s">
        <v>85</v>
      </c>
      <c r="AY726" s="19" t="s">
        <v>331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9" t="s">
        <v>83</v>
      </c>
      <c r="BK726" s="228">
        <f>ROUND(I726*H726,2)</f>
        <v>0</v>
      </c>
      <c r="BL726" s="19" t="s">
        <v>126</v>
      </c>
      <c r="BM726" s="227" t="s">
        <v>1278</v>
      </c>
    </row>
    <row r="727" s="2" customFormat="1">
      <c r="A727" s="40"/>
      <c r="B727" s="41"/>
      <c r="C727" s="42"/>
      <c r="D727" s="229" t="s">
        <v>339</v>
      </c>
      <c r="E727" s="42"/>
      <c r="F727" s="230" t="s">
        <v>1279</v>
      </c>
      <c r="G727" s="42"/>
      <c r="H727" s="42"/>
      <c r="I727" s="231"/>
      <c r="J727" s="42"/>
      <c r="K727" s="42"/>
      <c r="L727" s="46"/>
      <c r="M727" s="232"/>
      <c r="N727" s="23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339</v>
      </c>
      <c r="AU727" s="19" t="s">
        <v>85</v>
      </c>
    </row>
    <row r="728" s="13" customFormat="1">
      <c r="A728" s="13"/>
      <c r="B728" s="234"/>
      <c r="C728" s="235"/>
      <c r="D728" s="236" t="s">
        <v>341</v>
      </c>
      <c r="E728" s="237" t="s">
        <v>19</v>
      </c>
      <c r="F728" s="238" t="s">
        <v>1280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341</v>
      </c>
      <c r="AU728" s="244" t="s">
        <v>85</v>
      </c>
      <c r="AV728" s="13" t="s">
        <v>83</v>
      </c>
      <c r="AW728" s="13" t="s">
        <v>35</v>
      </c>
      <c r="AX728" s="13" t="s">
        <v>76</v>
      </c>
      <c r="AY728" s="244" t="s">
        <v>331</v>
      </c>
    </row>
    <row r="729" s="14" customFormat="1">
      <c r="A729" s="14"/>
      <c r="B729" s="245"/>
      <c r="C729" s="246"/>
      <c r="D729" s="236" t="s">
        <v>341</v>
      </c>
      <c r="E729" s="247" t="s">
        <v>19</v>
      </c>
      <c r="F729" s="248" t="s">
        <v>1281</v>
      </c>
      <c r="G729" s="246"/>
      <c r="H729" s="249">
        <v>316.81099999999998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341</v>
      </c>
      <c r="AU729" s="255" t="s">
        <v>85</v>
      </c>
      <c r="AV729" s="14" t="s">
        <v>85</v>
      </c>
      <c r="AW729" s="14" t="s">
        <v>35</v>
      </c>
      <c r="AX729" s="14" t="s">
        <v>76</v>
      </c>
      <c r="AY729" s="255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1282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3" customFormat="1">
      <c r="A731" s="13"/>
      <c r="B731" s="234"/>
      <c r="C731" s="235"/>
      <c r="D731" s="236" t="s">
        <v>341</v>
      </c>
      <c r="E731" s="237" t="s">
        <v>19</v>
      </c>
      <c r="F731" s="238" t="s">
        <v>1064</v>
      </c>
      <c r="G731" s="235"/>
      <c r="H731" s="237" t="s">
        <v>19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341</v>
      </c>
      <c r="AU731" s="244" t="s">
        <v>85</v>
      </c>
      <c r="AV731" s="13" t="s">
        <v>83</v>
      </c>
      <c r="AW731" s="13" t="s">
        <v>35</v>
      </c>
      <c r="AX731" s="13" t="s">
        <v>76</v>
      </c>
      <c r="AY731" s="244" t="s">
        <v>331</v>
      </c>
    </row>
    <row r="732" s="14" customFormat="1">
      <c r="A732" s="14"/>
      <c r="B732" s="245"/>
      <c r="C732" s="246"/>
      <c r="D732" s="236" t="s">
        <v>341</v>
      </c>
      <c r="E732" s="247" t="s">
        <v>19</v>
      </c>
      <c r="F732" s="248" t="s">
        <v>1283</v>
      </c>
      <c r="G732" s="246"/>
      <c r="H732" s="249">
        <v>45.088000000000001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341</v>
      </c>
      <c r="AU732" s="255" t="s">
        <v>85</v>
      </c>
      <c r="AV732" s="14" t="s">
        <v>85</v>
      </c>
      <c r="AW732" s="14" t="s">
        <v>35</v>
      </c>
      <c r="AX732" s="14" t="s">
        <v>76</v>
      </c>
      <c r="AY732" s="255" t="s">
        <v>331</v>
      </c>
    </row>
    <row r="733" s="13" customFormat="1">
      <c r="A733" s="13"/>
      <c r="B733" s="234"/>
      <c r="C733" s="235"/>
      <c r="D733" s="236" t="s">
        <v>341</v>
      </c>
      <c r="E733" s="237" t="s">
        <v>19</v>
      </c>
      <c r="F733" s="238" t="s">
        <v>1284</v>
      </c>
      <c r="G733" s="235"/>
      <c r="H733" s="237" t="s">
        <v>19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341</v>
      </c>
      <c r="AU733" s="244" t="s">
        <v>85</v>
      </c>
      <c r="AV733" s="13" t="s">
        <v>83</v>
      </c>
      <c r="AW733" s="13" t="s">
        <v>35</v>
      </c>
      <c r="AX733" s="13" t="s">
        <v>76</v>
      </c>
      <c r="AY733" s="244" t="s">
        <v>331</v>
      </c>
    </row>
    <row r="734" s="14" customFormat="1">
      <c r="A734" s="14"/>
      <c r="B734" s="245"/>
      <c r="C734" s="246"/>
      <c r="D734" s="236" t="s">
        <v>341</v>
      </c>
      <c r="E734" s="247" t="s">
        <v>19</v>
      </c>
      <c r="F734" s="248" t="s">
        <v>1285</v>
      </c>
      <c r="G734" s="246"/>
      <c r="H734" s="249">
        <v>147.02000000000001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341</v>
      </c>
      <c r="AU734" s="255" t="s">
        <v>85</v>
      </c>
      <c r="AV734" s="14" t="s">
        <v>85</v>
      </c>
      <c r="AW734" s="14" t="s">
        <v>35</v>
      </c>
      <c r="AX734" s="14" t="s">
        <v>76</v>
      </c>
      <c r="AY734" s="255" t="s">
        <v>331</v>
      </c>
    </row>
    <row r="735" s="13" customFormat="1">
      <c r="A735" s="13"/>
      <c r="B735" s="234"/>
      <c r="C735" s="235"/>
      <c r="D735" s="236" t="s">
        <v>341</v>
      </c>
      <c r="E735" s="237" t="s">
        <v>19</v>
      </c>
      <c r="F735" s="238" t="s">
        <v>1286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341</v>
      </c>
      <c r="AU735" s="244" t="s">
        <v>85</v>
      </c>
      <c r="AV735" s="13" t="s">
        <v>83</v>
      </c>
      <c r="AW735" s="13" t="s">
        <v>35</v>
      </c>
      <c r="AX735" s="13" t="s">
        <v>76</v>
      </c>
      <c r="AY735" s="244" t="s">
        <v>331</v>
      </c>
    </row>
    <row r="736" s="14" customFormat="1">
      <c r="A736" s="14"/>
      <c r="B736" s="245"/>
      <c r="C736" s="246"/>
      <c r="D736" s="236" t="s">
        <v>341</v>
      </c>
      <c r="E736" s="247" t="s">
        <v>19</v>
      </c>
      <c r="F736" s="248" t="s">
        <v>1287</v>
      </c>
      <c r="G736" s="246"/>
      <c r="H736" s="249">
        <v>109.41800000000001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341</v>
      </c>
      <c r="AU736" s="255" t="s">
        <v>85</v>
      </c>
      <c r="AV736" s="14" t="s">
        <v>85</v>
      </c>
      <c r="AW736" s="14" t="s">
        <v>35</v>
      </c>
      <c r="AX736" s="14" t="s">
        <v>76</v>
      </c>
      <c r="AY736" s="255" t="s">
        <v>331</v>
      </c>
    </row>
    <row r="737" s="15" customFormat="1">
      <c r="A737" s="15"/>
      <c r="B737" s="256"/>
      <c r="C737" s="257"/>
      <c r="D737" s="236" t="s">
        <v>341</v>
      </c>
      <c r="E737" s="258" t="s">
        <v>19</v>
      </c>
      <c r="F737" s="259" t="s">
        <v>353</v>
      </c>
      <c r="G737" s="257"/>
      <c r="H737" s="260">
        <v>618.33699999999999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341</v>
      </c>
      <c r="AU737" s="266" t="s">
        <v>85</v>
      </c>
      <c r="AV737" s="15" t="s">
        <v>126</v>
      </c>
      <c r="AW737" s="15" t="s">
        <v>35</v>
      </c>
      <c r="AX737" s="15" t="s">
        <v>83</v>
      </c>
      <c r="AY737" s="266" t="s">
        <v>331</v>
      </c>
    </row>
    <row r="738" s="2" customFormat="1" ht="24.15" customHeight="1">
      <c r="A738" s="40"/>
      <c r="B738" s="41"/>
      <c r="C738" s="216" t="s">
        <v>1288</v>
      </c>
      <c r="D738" s="216" t="s">
        <v>333</v>
      </c>
      <c r="E738" s="217" t="s">
        <v>1289</v>
      </c>
      <c r="F738" s="218" t="s">
        <v>1290</v>
      </c>
      <c r="G738" s="219" t="s">
        <v>336</v>
      </c>
      <c r="H738" s="220">
        <v>316.81099999999998</v>
      </c>
      <c r="I738" s="221"/>
      <c r="J738" s="222">
        <f>ROUND(I738*H738,2)</f>
        <v>0</v>
      </c>
      <c r="K738" s="218" t="s">
        <v>337</v>
      </c>
      <c r="L738" s="46"/>
      <c r="M738" s="223" t="s">
        <v>19</v>
      </c>
      <c r="N738" s="224" t="s">
        <v>47</v>
      </c>
      <c r="O738" s="86"/>
      <c r="P738" s="225">
        <f>O738*H738</f>
        <v>0</v>
      </c>
      <c r="Q738" s="225">
        <v>0.056245000000000003</v>
      </c>
      <c r="R738" s="225">
        <f>Q738*H738</f>
        <v>17.819034694999999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126</v>
      </c>
      <c r="AT738" s="227" t="s">
        <v>333</v>
      </c>
      <c r="AU738" s="227" t="s">
        <v>85</v>
      </c>
      <c r="AY738" s="19" t="s">
        <v>331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83</v>
      </c>
      <c r="BK738" s="228">
        <f>ROUND(I738*H738,2)</f>
        <v>0</v>
      </c>
      <c r="BL738" s="19" t="s">
        <v>126</v>
      </c>
      <c r="BM738" s="227" t="s">
        <v>1291</v>
      </c>
    </row>
    <row r="739" s="2" customFormat="1">
      <c r="A739" s="40"/>
      <c r="B739" s="41"/>
      <c r="C739" s="42"/>
      <c r="D739" s="229" t="s">
        <v>339</v>
      </c>
      <c r="E739" s="42"/>
      <c r="F739" s="230" t="s">
        <v>1292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339</v>
      </c>
      <c r="AU739" s="19" t="s">
        <v>85</v>
      </c>
    </row>
    <row r="740" s="13" customFormat="1">
      <c r="A740" s="13"/>
      <c r="B740" s="234"/>
      <c r="C740" s="235"/>
      <c r="D740" s="236" t="s">
        <v>341</v>
      </c>
      <c r="E740" s="237" t="s">
        <v>19</v>
      </c>
      <c r="F740" s="238" t="s">
        <v>913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341</v>
      </c>
      <c r="AU740" s="244" t="s">
        <v>85</v>
      </c>
      <c r="AV740" s="13" t="s">
        <v>83</v>
      </c>
      <c r="AW740" s="13" t="s">
        <v>35</v>
      </c>
      <c r="AX740" s="13" t="s">
        <v>76</v>
      </c>
      <c r="AY740" s="244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1293</v>
      </c>
      <c r="G741" s="246"/>
      <c r="H741" s="249">
        <v>348.012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1294</v>
      </c>
      <c r="G742" s="246"/>
      <c r="H742" s="249">
        <v>106.92700000000001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1295</v>
      </c>
      <c r="G743" s="246"/>
      <c r="H743" s="249">
        <v>20.149999999999999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1296</v>
      </c>
      <c r="G744" s="246"/>
      <c r="H744" s="249">
        <v>-19.867999999999999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1297</v>
      </c>
      <c r="G745" s="246"/>
      <c r="H745" s="249">
        <v>-17.782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1298</v>
      </c>
      <c r="G746" s="246"/>
      <c r="H746" s="249">
        <v>-16.824999999999999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4" customFormat="1">
      <c r="A747" s="14"/>
      <c r="B747" s="245"/>
      <c r="C747" s="246"/>
      <c r="D747" s="236" t="s">
        <v>341</v>
      </c>
      <c r="E747" s="247" t="s">
        <v>19</v>
      </c>
      <c r="F747" s="248" t="s">
        <v>1299</v>
      </c>
      <c r="G747" s="246"/>
      <c r="H747" s="249">
        <v>-9.3290000000000006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341</v>
      </c>
      <c r="AU747" s="255" t="s">
        <v>85</v>
      </c>
      <c r="AV747" s="14" t="s">
        <v>85</v>
      </c>
      <c r="AW747" s="14" t="s">
        <v>35</v>
      </c>
      <c r="AX747" s="14" t="s">
        <v>76</v>
      </c>
      <c r="AY747" s="255" t="s">
        <v>331</v>
      </c>
    </row>
    <row r="748" s="13" customFormat="1">
      <c r="A748" s="13"/>
      <c r="B748" s="234"/>
      <c r="C748" s="235"/>
      <c r="D748" s="236" t="s">
        <v>341</v>
      </c>
      <c r="E748" s="237" t="s">
        <v>19</v>
      </c>
      <c r="F748" s="238" t="s">
        <v>1093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341</v>
      </c>
      <c r="AU748" s="244" t="s">
        <v>85</v>
      </c>
      <c r="AV748" s="13" t="s">
        <v>83</v>
      </c>
      <c r="AW748" s="13" t="s">
        <v>35</v>
      </c>
      <c r="AX748" s="13" t="s">
        <v>76</v>
      </c>
      <c r="AY748" s="244" t="s">
        <v>331</v>
      </c>
    </row>
    <row r="749" s="14" customFormat="1">
      <c r="A749" s="14"/>
      <c r="B749" s="245"/>
      <c r="C749" s="246"/>
      <c r="D749" s="236" t="s">
        <v>341</v>
      </c>
      <c r="E749" s="247" t="s">
        <v>19</v>
      </c>
      <c r="F749" s="248" t="s">
        <v>1300</v>
      </c>
      <c r="G749" s="246"/>
      <c r="H749" s="249">
        <v>11.685000000000001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341</v>
      </c>
      <c r="AU749" s="255" t="s">
        <v>85</v>
      </c>
      <c r="AV749" s="14" t="s">
        <v>85</v>
      </c>
      <c r="AW749" s="14" t="s">
        <v>35</v>
      </c>
      <c r="AX749" s="14" t="s">
        <v>76</v>
      </c>
      <c r="AY749" s="255" t="s">
        <v>331</v>
      </c>
    </row>
    <row r="750" s="13" customFormat="1">
      <c r="A750" s="13"/>
      <c r="B750" s="234"/>
      <c r="C750" s="235"/>
      <c r="D750" s="236" t="s">
        <v>341</v>
      </c>
      <c r="E750" s="237" t="s">
        <v>19</v>
      </c>
      <c r="F750" s="238" t="s">
        <v>1301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341</v>
      </c>
      <c r="AU750" s="244" t="s">
        <v>85</v>
      </c>
      <c r="AV750" s="13" t="s">
        <v>83</v>
      </c>
      <c r="AW750" s="13" t="s">
        <v>35</v>
      </c>
      <c r="AX750" s="13" t="s">
        <v>76</v>
      </c>
      <c r="AY750" s="244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1302</v>
      </c>
      <c r="G751" s="246"/>
      <c r="H751" s="249">
        <v>26.154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4" customFormat="1">
      <c r="A752" s="14"/>
      <c r="B752" s="245"/>
      <c r="C752" s="246"/>
      <c r="D752" s="236" t="s">
        <v>341</v>
      </c>
      <c r="E752" s="247" t="s">
        <v>19</v>
      </c>
      <c r="F752" s="248" t="s">
        <v>1303</v>
      </c>
      <c r="G752" s="246"/>
      <c r="H752" s="249">
        <v>10.76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341</v>
      </c>
      <c r="AU752" s="255" t="s">
        <v>85</v>
      </c>
      <c r="AV752" s="14" t="s">
        <v>85</v>
      </c>
      <c r="AW752" s="14" t="s">
        <v>35</v>
      </c>
      <c r="AX752" s="14" t="s">
        <v>76</v>
      </c>
      <c r="AY752" s="255" t="s">
        <v>331</v>
      </c>
    </row>
    <row r="753" s="13" customFormat="1">
      <c r="A753" s="13"/>
      <c r="B753" s="234"/>
      <c r="C753" s="235"/>
      <c r="D753" s="236" t="s">
        <v>341</v>
      </c>
      <c r="E753" s="237" t="s">
        <v>19</v>
      </c>
      <c r="F753" s="238" t="s">
        <v>1304</v>
      </c>
      <c r="G753" s="235"/>
      <c r="H753" s="237" t="s">
        <v>19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341</v>
      </c>
      <c r="AU753" s="244" t="s">
        <v>85</v>
      </c>
      <c r="AV753" s="13" t="s">
        <v>83</v>
      </c>
      <c r="AW753" s="13" t="s">
        <v>35</v>
      </c>
      <c r="AX753" s="13" t="s">
        <v>76</v>
      </c>
      <c r="AY753" s="244" t="s">
        <v>331</v>
      </c>
    </row>
    <row r="754" s="14" customFormat="1">
      <c r="A754" s="14"/>
      <c r="B754" s="245"/>
      <c r="C754" s="246"/>
      <c r="D754" s="236" t="s">
        <v>341</v>
      </c>
      <c r="E754" s="247" t="s">
        <v>19</v>
      </c>
      <c r="F754" s="248" t="s">
        <v>1305</v>
      </c>
      <c r="G754" s="246"/>
      <c r="H754" s="249">
        <v>6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341</v>
      </c>
      <c r="AU754" s="255" t="s">
        <v>85</v>
      </c>
      <c r="AV754" s="14" t="s">
        <v>85</v>
      </c>
      <c r="AW754" s="14" t="s">
        <v>35</v>
      </c>
      <c r="AX754" s="14" t="s">
        <v>76</v>
      </c>
      <c r="AY754" s="255" t="s">
        <v>331</v>
      </c>
    </row>
    <row r="755" s="13" customFormat="1">
      <c r="A755" s="13"/>
      <c r="B755" s="234"/>
      <c r="C755" s="235"/>
      <c r="D755" s="236" t="s">
        <v>341</v>
      </c>
      <c r="E755" s="237" t="s">
        <v>19</v>
      </c>
      <c r="F755" s="238" t="s">
        <v>1306</v>
      </c>
      <c r="G755" s="235"/>
      <c r="H755" s="237" t="s">
        <v>19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341</v>
      </c>
      <c r="AU755" s="244" t="s">
        <v>85</v>
      </c>
      <c r="AV755" s="13" t="s">
        <v>83</v>
      </c>
      <c r="AW755" s="13" t="s">
        <v>35</v>
      </c>
      <c r="AX755" s="13" t="s">
        <v>76</v>
      </c>
      <c r="AY755" s="244" t="s">
        <v>331</v>
      </c>
    </row>
    <row r="756" s="14" customFormat="1">
      <c r="A756" s="14"/>
      <c r="B756" s="245"/>
      <c r="C756" s="246"/>
      <c r="D756" s="236" t="s">
        <v>341</v>
      </c>
      <c r="E756" s="247" t="s">
        <v>19</v>
      </c>
      <c r="F756" s="248" t="s">
        <v>599</v>
      </c>
      <c r="G756" s="246"/>
      <c r="H756" s="249">
        <v>25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341</v>
      </c>
      <c r="AU756" s="255" t="s">
        <v>85</v>
      </c>
      <c r="AV756" s="14" t="s">
        <v>85</v>
      </c>
      <c r="AW756" s="14" t="s">
        <v>35</v>
      </c>
      <c r="AX756" s="14" t="s">
        <v>76</v>
      </c>
      <c r="AY756" s="255" t="s">
        <v>331</v>
      </c>
    </row>
    <row r="757" s="13" customFormat="1">
      <c r="A757" s="13"/>
      <c r="B757" s="234"/>
      <c r="C757" s="235"/>
      <c r="D757" s="236" t="s">
        <v>341</v>
      </c>
      <c r="E757" s="237" t="s">
        <v>19</v>
      </c>
      <c r="F757" s="238" t="s">
        <v>1307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341</v>
      </c>
      <c r="AU757" s="244" t="s">
        <v>85</v>
      </c>
      <c r="AV757" s="13" t="s">
        <v>83</v>
      </c>
      <c r="AW757" s="13" t="s">
        <v>35</v>
      </c>
      <c r="AX757" s="13" t="s">
        <v>76</v>
      </c>
      <c r="AY757" s="244" t="s">
        <v>331</v>
      </c>
    </row>
    <row r="758" s="14" customFormat="1">
      <c r="A758" s="14"/>
      <c r="B758" s="245"/>
      <c r="C758" s="246"/>
      <c r="D758" s="236" t="s">
        <v>341</v>
      </c>
      <c r="E758" s="247" t="s">
        <v>19</v>
      </c>
      <c r="F758" s="248" t="s">
        <v>1308</v>
      </c>
      <c r="G758" s="246"/>
      <c r="H758" s="249">
        <v>-174.07300000000001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341</v>
      </c>
      <c r="AU758" s="255" t="s">
        <v>85</v>
      </c>
      <c r="AV758" s="14" t="s">
        <v>85</v>
      </c>
      <c r="AW758" s="14" t="s">
        <v>35</v>
      </c>
      <c r="AX758" s="14" t="s">
        <v>76</v>
      </c>
      <c r="AY758" s="255" t="s">
        <v>331</v>
      </c>
    </row>
    <row r="759" s="15" customFormat="1">
      <c r="A759" s="15"/>
      <c r="B759" s="256"/>
      <c r="C759" s="257"/>
      <c r="D759" s="236" t="s">
        <v>341</v>
      </c>
      <c r="E759" s="258" t="s">
        <v>19</v>
      </c>
      <c r="F759" s="259" t="s">
        <v>353</v>
      </c>
      <c r="G759" s="257"/>
      <c r="H759" s="260">
        <v>316.81099999999998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341</v>
      </c>
      <c r="AU759" s="266" t="s">
        <v>85</v>
      </c>
      <c r="AV759" s="15" t="s">
        <v>126</v>
      </c>
      <c r="AW759" s="15" t="s">
        <v>35</v>
      </c>
      <c r="AX759" s="15" t="s">
        <v>83</v>
      </c>
      <c r="AY759" s="266" t="s">
        <v>331</v>
      </c>
    </row>
    <row r="760" s="2" customFormat="1" ht="24.15" customHeight="1">
      <c r="A760" s="40"/>
      <c r="B760" s="41"/>
      <c r="C760" s="216" t="s">
        <v>1309</v>
      </c>
      <c r="D760" s="216" t="s">
        <v>333</v>
      </c>
      <c r="E760" s="217" t="s">
        <v>1310</v>
      </c>
      <c r="F760" s="218" t="s">
        <v>1311</v>
      </c>
      <c r="G760" s="219" t="s">
        <v>336</v>
      </c>
      <c r="H760" s="220">
        <v>618.33699999999999</v>
      </c>
      <c r="I760" s="221"/>
      <c r="J760" s="222">
        <f>ROUND(I760*H760,2)</f>
        <v>0</v>
      </c>
      <c r="K760" s="218" t="s">
        <v>337</v>
      </c>
      <c r="L760" s="46"/>
      <c r="M760" s="223" t="s">
        <v>19</v>
      </c>
      <c r="N760" s="224" t="s">
        <v>47</v>
      </c>
      <c r="O760" s="86"/>
      <c r="P760" s="225">
        <f>O760*H760</f>
        <v>0</v>
      </c>
      <c r="Q760" s="225">
        <v>0.0028500000000000001</v>
      </c>
      <c r="R760" s="225">
        <f>Q760*H760</f>
        <v>1.7622604500000001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126</v>
      </c>
      <c r="AT760" s="227" t="s">
        <v>333</v>
      </c>
      <c r="AU760" s="227" t="s">
        <v>85</v>
      </c>
      <c r="AY760" s="19" t="s">
        <v>331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83</v>
      </c>
      <c r="BK760" s="228">
        <f>ROUND(I760*H760,2)</f>
        <v>0</v>
      </c>
      <c r="BL760" s="19" t="s">
        <v>126</v>
      </c>
      <c r="BM760" s="227" t="s">
        <v>1312</v>
      </c>
    </row>
    <row r="761" s="2" customFormat="1">
      <c r="A761" s="40"/>
      <c r="B761" s="41"/>
      <c r="C761" s="42"/>
      <c r="D761" s="229" t="s">
        <v>339</v>
      </c>
      <c r="E761" s="42"/>
      <c r="F761" s="230" t="s">
        <v>1313</v>
      </c>
      <c r="G761" s="42"/>
      <c r="H761" s="42"/>
      <c r="I761" s="231"/>
      <c r="J761" s="42"/>
      <c r="K761" s="42"/>
      <c r="L761" s="46"/>
      <c r="M761" s="232"/>
      <c r="N761" s="23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339</v>
      </c>
      <c r="AU761" s="19" t="s">
        <v>85</v>
      </c>
    </row>
    <row r="762" s="13" customFormat="1">
      <c r="A762" s="13"/>
      <c r="B762" s="234"/>
      <c r="C762" s="235"/>
      <c r="D762" s="236" t="s">
        <v>341</v>
      </c>
      <c r="E762" s="237" t="s">
        <v>19</v>
      </c>
      <c r="F762" s="238" t="s">
        <v>1280</v>
      </c>
      <c r="G762" s="235"/>
      <c r="H762" s="237" t="s">
        <v>19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341</v>
      </c>
      <c r="AU762" s="244" t="s">
        <v>85</v>
      </c>
      <c r="AV762" s="13" t="s">
        <v>83</v>
      </c>
      <c r="AW762" s="13" t="s">
        <v>35</v>
      </c>
      <c r="AX762" s="13" t="s">
        <v>76</v>
      </c>
      <c r="AY762" s="244" t="s">
        <v>331</v>
      </c>
    </row>
    <row r="763" s="14" customFormat="1">
      <c r="A763" s="14"/>
      <c r="B763" s="245"/>
      <c r="C763" s="246"/>
      <c r="D763" s="236" t="s">
        <v>341</v>
      </c>
      <c r="E763" s="247" t="s">
        <v>19</v>
      </c>
      <c r="F763" s="248" t="s">
        <v>1281</v>
      </c>
      <c r="G763" s="246"/>
      <c r="H763" s="249">
        <v>316.81099999999998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341</v>
      </c>
      <c r="AU763" s="255" t="s">
        <v>85</v>
      </c>
      <c r="AV763" s="14" t="s">
        <v>85</v>
      </c>
      <c r="AW763" s="14" t="s">
        <v>35</v>
      </c>
      <c r="AX763" s="14" t="s">
        <v>76</v>
      </c>
      <c r="AY763" s="255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1282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3" customFormat="1">
      <c r="A765" s="13"/>
      <c r="B765" s="234"/>
      <c r="C765" s="235"/>
      <c r="D765" s="236" t="s">
        <v>341</v>
      </c>
      <c r="E765" s="237" t="s">
        <v>19</v>
      </c>
      <c r="F765" s="238" t="s">
        <v>1064</v>
      </c>
      <c r="G765" s="235"/>
      <c r="H765" s="237" t="s">
        <v>19</v>
      </c>
      <c r="I765" s="239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341</v>
      </c>
      <c r="AU765" s="244" t="s">
        <v>85</v>
      </c>
      <c r="AV765" s="13" t="s">
        <v>83</v>
      </c>
      <c r="AW765" s="13" t="s">
        <v>35</v>
      </c>
      <c r="AX765" s="13" t="s">
        <v>76</v>
      </c>
      <c r="AY765" s="244" t="s">
        <v>331</v>
      </c>
    </row>
    <row r="766" s="14" customFormat="1">
      <c r="A766" s="14"/>
      <c r="B766" s="245"/>
      <c r="C766" s="246"/>
      <c r="D766" s="236" t="s">
        <v>341</v>
      </c>
      <c r="E766" s="247" t="s">
        <v>19</v>
      </c>
      <c r="F766" s="248" t="s">
        <v>1283</v>
      </c>
      <c r="G766" s="246"/>
      <c r="H766" s="249">
        <v>45.088000000000001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341</v>
      </c>
      <c r="AU766" s="255" t="s">
        <v>85</v>
      </c>
      <c r="AV766" s="14" t="s">
        <v>85</v>
      </c>
      <c r="AW766" s="14" t="s">
        <v>35</v>
      </c>
      <c r="AX766" s="14" t="s">
        <v>76</v>
      </c>
      <c r="AY766" s="255" t="s">
        <v>331</v>
      </c>
    </row>
    <row r="767" s="13" customFormat="1">
      <c r="A767" s="13"/>
      <c r="B767" s="234"/>
      <c r="C767" s="235"/>
      <c r="D767" s="236" t="s">
        <v>341</v>
      </c>
      <c r="E767" s="237" t="s">
        <v>19</v>
      </c>
      <c r="F767" s="238" t="s">
        <v>1284</v>
      </c>
      <c r="G767" s="235"/>
      <c r="H767" s="237" t="s">
        <v>19</v>
      </c>
      <c r="I767" s="239"/>
      <c r="J767" s="235"/>
      <c r="K767" s="235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341</v>
      </c>
      <c r="AU767" s="244" t="s">
        <v>85</v>
      </c>
      <c r="AV767" s="13" t="s">
        <v>83</v>
      </c>
      <c r="AW767" s="13" t="s">
        <v>35</v>
      </c>
      <c r="AX767" s="13" t="s">
        <v>76</v>
      </c>
      <c r="AY767" s="244" t="s">
        <v>331</v>
      </c>
    </row>
    <row r="768" s="14" customFormat="1">
      <c r="A768" s="14"/>
      <c r="B768" s="245"/>
      <c r="C768" s="246"/>
      <c r="D768" s="236" t="s">
        <v>341</v>
      </c>
      <c r="E768" s="247" t="s">
        <v>19</v>
      </c>
      <c r="F768" s="248" t="s">
        <v>1285</v>
      </c>
      <c r="G768" s="246"/>
      <c r="H768" s="249">
        <v>147.02000000000001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341</v>
      </c>
      <c r="AU768" s="255" t="s">
        <v>85</v>
      </c>
      <c r="AV768" s="14" t="s">
        <v>85</v>
      </c>
      <c r="AW768" s="14" t="s">
        <v>35</v>
      </c>
      <c r="AX768" s="14" t="s">
        <v>76</v>
      </c>
      <c r="AY768" s="255" t="s">
        <v>331</v>
      </c>
    </row>
    <row r="769" s="13" customFormat="1">
      <c r="A769" s="13"/>
      <c r="B769" s="234"/>
      <c r="C769" s="235"/>
      <c r="D769" s="236" t="s">
        <v>341</v>
      </c>
      <c r="E769" s="237" t="s">
        <v>19</v>
      </c>
      <c r="F769" s="238" t="s">
        <v>1286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341</v>
      </c>
      <c r="AU769" s="244" t="s">
        <v>85</v>
      </c>
      <c r="AV769" s="13" t="s">
        <v>83</v>
      </c>
      <c r="AW769" s="13" t="s">
        <v>35</v>
      </c>
      <c r="AX769" s="13" t="s">
        <v>76</v>
      </c>
      <c r="AY769" s="244" t="s">
        <v>331</v>
      </c>
    </row>
    <row r="770" s="14" customFormat="1">
      <c r="A770" s="14"/>
      <c r="B770" s="245"/>
      <c r="C770" s="246"/>
      <c r="D770" s="236" t="s">
        <v>341</v>
      </c>
      <c r="E770" s="247" t="s">
        <v>19</v>
      </c>
      <c r="F770" s="248" t="s">
        <v>1287</v>
      </c>
      <c r="G770" s="246"/>
      <c r="H770" s="249">
        <v>109.41800000000001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341</v>
      </c>
      <c r="AU770" s="255" t="s">
        <v>85</v>
      </c>
      <c r="AV770" s="14" t="s">
        <v>85</v>
      </c>
      <c r="AW770" s="14" t="s">
        <v>35</v>
      </c>
      <c r="AX770" s="14" t="s">
        <v>76</v>
      </c>
      <c r="AY770" s="255" t="s">
        <v>331</v>
      </c>
    </row>
    <row r="771" s="15" customFormat="1">
      <c r="A771" s="15"/>
      <c r="B771" s="256"/>
      <c r="C771" s="257"/>
      <c r="D771" s="236" t="s">
        <v>341</v>
      </c>
      <c r="E771" s="258" t="s">
        <v>19</v>
      </c>
      <c r="F771" s="259" t="s">
        <v>353</v>
      </c>
      <c r="G771" s="257"/>
      <c r="H771" s="260">
        <v>618.33699999999999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341</v>
      </c>
      <c r="AU771" s="266" t="s">
        <v>85</v>
      </c>
      <c r="AV771" s="15" t="s">
        <v>126</v>
      </c>
      <c r="AW771" s="15" t="s">
        <v>35</v>
      </c>
      <c r="AX771" s="15" t="s">
        <v>83</v>
      </c>
      <c r="AY771" s="266" t="s">
        <v>331</v>
      </c>
    </row>
    <row r="772" s="2" customFormat="1" ht="24.15" customHeight="1">
      <c r="A772" s="40"/>
      <c r="B772" s="41"/>
      <c r="C772" s="216" t="s">
        <v>1314</v>
      </c>
      <c r="D772" s="216" t="s">
        <v>333</v>
      </c>
      <c r="E772" s="217" t="s">
        <v>1315</v>
      </c>
      <c r="F772" s="218" t="s">
        <v>1316</v>
      </c>
      <c r="G772" s="219" t="s">
        <v>336</v>
      </c>
      <c r="H772" s="220">
        <v>84.599999999999994</v>
      </c>
      <c r="I772" s="221"/>
      <c r="J772" s="222">
        <f>ROUND(I772*H772,2)</f>
        <v>0</v>
      </c>
      <c r="K772" s="218" t="s">
        <v>337</v>
      </c>
      <c r="L772" s="46"/>
      <c r="M772" s="223" t="s">
        <v>19</v>
      </c>
      <c r="N772" s="224" t="s">
        <v>47</v>
      </c>
      <c r="O772" s="86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126</v>
      </c>
      <c r="AT772" s="227" t="s">
        <v>333</v>
      </c>
      <c r="AU772" s="227" t="s">
        <v>85</v>
      </c>
      <c r="AY772" s="19" t="s">
        <v>331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83</v>
      </c>
      <c r="BK772" s="228">
        <f>ROUND(I772*H772,2)</f>
        <v>0</v>
      </c>
      <c r="BL772" s="19" t="s">
        <v>126</v>
      </c>
      <c r="BM772" s="227" t="s">
        <v>1317</v>
      </c>
    </row>
    <row r="773" s="2" customFormat="1">
      <c r="A773" s="40"/>
      <c r="B773" s="41"/>
      <c r="C773" s="42"/>
      <c r="D773" s="229" t="s">
        <v>339</v>
      </c>
      <c r="E773" s="42"/>
      <c r="F773" s="230" t="s">
        <v>1318</v>
      </c>
      <c r="G773" s="42"/>
      <c r="H773" s="42"/>
      <c r="I773" s="231"/>
      <c r="J773" s="42"/>
      <c r="K773" s="42"/>
      <c r="L773" s="46"/>
      <c r="M773" s="232"/>
      <c r="N773" s="23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339</v>
      </c>
      <c r="AU773" s="19" t="s">
        <v>85</v>
      </c>
    </row>
    <row r="774" s="13" customFormat="1">
      <c r="A774" s="13"/>
      <c r="B774" s="234"/>
      <c r="C774" s="235"/>
      <c r="D774" s="236" t="s">
        <v>341</v>
      </c>
      <c r="E774" s="237" t="s">
        <v>19</v>
      </c>
      <c r="F774" s="238" t="s">
        <v>905</v>
      </c>
      <c r="G774" s="235"/>
      <c r="H774" s="237" t="s">
        <v>19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341</v>
      </c>
      <c r="AU774" s="244" t="s">
        <v>85</v>
      </c>
      <c r="AV774" s="13" t="s">
        <v>83</v>
      </c>
      <c r="AW774" s="13" t="s">
        <v>35</v>
      </c>
      <c r="AX774" s="13" t="s">
        <v>76</v>
      </c>
      <c r="AY774" s="244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1227</v>
      </c>
      <c r="G775" s="246"/>
      <c r="H775" s="249">
        <v>13.587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1228</v>
      </c>
      <c r="G776" s="246"/>
      <c r="H776" s="249">
        <v>25.654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4" customFormat="1">
      <c r="A777" s="14"/>
      <c r="B777" s="245"/>
      <c r="C777" s="246"/>
      <c r="D777" s="236" t="s">
        <v>341</v>
      </c>
      <c r="E777" s="247" t="s">
        <v>19</v>
      </c>
      <c r="F777" s="248" t="s">
        <v>1229</v>
      </c>
      <c r="G777" s="246"/>
      <c r="H777" s="249">
        <v>18.759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341</v>
      </c>
      <c r="AU777" s="255" t="s">
        <v>85</v>
      </c>
      <c r="AV777" s="14" t="s">
        <v>85</v>
      </c>
      <c r="AW777" s="14" t="s">
        <v>35</v>
      </c>
      <c r="AX777" s="14" t="s">
        <v>76</v>
      </c>
      <c r="AY777" s="255" t="s">
        <v>331</v>
      </c>
    </row>
    <row r="778" s="13" customFormat="1">
      <c r="A778" s="13"/>
      <c r="B778" s="234"/>
      <c r="C778" s="235"/>
      <c r="D778" s="236" t="s">
        <v>341</v>
      </c>
      <c r="E778" s="237" t="s">
        <v>19</v>
      </c>
      <c r="F778" s="238" t="s">
        <v>912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341</v>
      </c>
      <c r="AU778" s="244" t="s">
        <v>85</v>
      </c>
      <c r="AV778" s="13" t="s">
        <v>83</v>
      </c>
      <c r="AW778" s="13" t="s">
        <v>35</v>
      </c>
      <c r="AX778" s="13" t="s">
        <v>76</v>
      </c>
      <c r="AY778" s="244" t="s">
        <v>331</v>
      </c>
    </row>
    <row r="779" s="14" customFormat="1">
      <c r="A779" s="14"/>
      <c r="B779" s="245"/>
      <c r="C779" s="246"/>
      <c r="D779" s="236" t="s">
        <v>341</v>
      </c>
      <c r="E779" s="247" t="s">
        <v>19</v>
      </c>
      <c r="F779" s="248" t="s">
        <v>1230</v>
      </c>
      <c r="G779" s="246"/>
      <c r="H779" s="249">
        <v>26.600000000000001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341</v>
      </c>
      <c r="AU779" s="255" t="s">
        <v>85</v>
      </c>
      <c r="AV779" s="14" t="s">
        <v>85</v>
      </c>
      <c r="AW779" s="14" t="s">
        <v>35</v>
      </c>
      <c r="AX779" s="14" t="s">
        <v>76</v>
      </c>
      <c r="AY779" s="255" t="s">
        <v>331</v>
      </c>
    </row>
    <row r="780" s="15" customFormat="1">
      <c r="A780" s="15"/>
      <c r="B780" s="256"/>
      <c r="C780" s="257"/>
      <c r="D780" s="236" t="s">
        <v>341</v>
      </c>
      <c r="E780" s="258" t="s">
        <v>19</v>
      </c>
      <c r="F780" s="259" t="s">
        <v>353</v>
      </c>
      <c r="G780" s="257"/>
      <c r="H780" s="260">
        <v>84.599999999999994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341</v>
      </c>
      <c r="AU780" s="266" t="s">
        <v>85</v>
      </c>
      <c r="AV780" s="15" t="s">
        <v>126</v>
      </c>
      <c r="AW780" s="15" t="s">
        <v>35</v>
      </c>
      <c r="AX780" s="15" t="s">
        <v>83</v>
      </c>
      <c r="AY780" s="266" t="s">
        <v>331</v>
      </c>
    </row>
    <row r="781" s="12" customFormat="1" ht="22.8" customHeight="1">
      <c r="A781" s="12"/>
      <c r="B781" s="200"/>
      <c r="C781" s="201"/>
      <c r="D781" s="202" t="s">
        <v>75</v>
      </c>
      <c r="E781" s="214" t="s">
        <v>1249</v>
      </c>
      <c r="F781" s="214" t="s">
        <v>1319</v>
      </c>
      <c r="G781" s="201"/>
      <c r="H781" s="201"/>
      <c r="I781" s="204"/>
      <c r="J781" s="215">
        <f>BK781</f>
        <v>0</v>
      </c>
      <c r="K781" s="201"/>
      <c r="L781" s="206"/>
      <c r="M781" s="207"/>
      <c r="N781" s="208"/>
      <c r="O781" s="208"/>
      <c r="P781" s="209">
        <f>SUM(P782:P842)</f>
        <v>0</v>
      </c>
      <c r="Q781" s="208"/>
      <c r="R781" s="209">
        <f>SUM(R782:R842)</f>
        <v>64.245170784999999</v>
      </c>
      <c r="S781" s="208"/>
      <c r="T781" s="210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1" t="s">
        <v>83</v>
      </c>
      <c r="AT781" s="212" t="s">
        <v>75</v>
      </c>
      <c r="AU781" s="212" t="s">
        <v>83</v>
      </c>
      <c r="AY781" s="211" t="s">
        <v>331</v>
      </c>
      <c r="BK781" s="213">
        <f>SUM(BK782:BK842)</f>
        <v>0</v>
      </c>
    </row>
    <row r="782" s="2" customFormat="1" ht="16.5" customHeight="1">
      <c r="A782" s="40"/>
      <c r="B782" s="41"/>
      <c r="C782" s="216" t="s">
        <v>1320</v>
      </c>
      <c r="D782" s="216" t="s">
        <v>333</v>
      </c>
      <c r="E782" s="217" t="s">
        <v>1321</v>
      </c>
      <c r="F782" s="218" t="s">
        <v>1322</v>
      </c>
      <c r="G782" s="219" t="s">
        <v>336</v>
      </c>
      <c r="H782" s="220">
        <v>487</v>
      </c>
      <c r="I782" s="221"/>
      <c r="J782" s="222">
        <f>ROUND(I782*H782,2)</f>
        <v>0</v>
      </c>
      <c r="K782" s="218" t="s">
        <v>337</v>
      </c>
      <c r="L782" s="46"/>
      <c r="M782" s="223" t="s">
        <v>19</v>
      </c>
      <c r="N782" s="224" t="s">
        <v>47</v>
      </c>
      <c r="O782" s="86"/>
      <c r="P782" s="225">
        <f>O782*H782</f>
        <v>0</v>
      </c>
      <c r="Q782" s="225">
        <v>0.11</v>
      </c>
      <c r="R782" s="225">
        <f>Q782*H782</f>
        <v>53.57</v>
      </c>
      <c r="S782" s="225">
        <v>0</v>
      </c>
      <c r="T782" s="22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7" t="s">
        <v>126</v>
      </c>
      <c r="AT782" s="227" t="s">
        <v>333</v>
      </c>
      <c r="AU782" s="227" t="s">
        <v>85</v>
      </c>
      <c r="AY782" s="19" t="s">
        <v>331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19" t="s">
        <v>83</v>
      </c>
      <c r="BK782" s="228">
        <f>ROUND(I782*H782,2)</f>
        <v>0</v>
      </c>
      <c r="BL782" s="19" t="s">
        <v>126</v>
      </c>
      <c r="BM782" s="227" t="s">
        <v>1323</v>
      </c>
    </row>
    <row r="783" s="2" customFormat="1">
      <c r="A783" s="40"/>
      <c r="B783" s="41"/>
      <c r="C783" s="42"/>
      <c r="D783" s="229" t="s">
        <v>339</v>
      </c>
      <c r="E783" s="42"/>
      <c r="F783" s="230" t="s">
        <v>1324</v>
      </c>
      <c r="G783" s="42"/>
      <c r="H783" s="42"/>
      <c r="I783" s="231"/>
      <c r="J783" s="42"/>
      <c r="K783" s="42"/>
      <c r="L783" s="46"/>
      <c r="M783" s="232"/>
      <c r="N783" s="23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339</v>
      </c>
      <c r="AU783" s="19" t="s">
        <v>85</v>
      </c>
    </row>
    <row r="784" s="13" customFormat="1">
      <c r="A784" s="13"/>
      <c r="B784" s="234"/>
      <c r="C784" s="235"/>
      <c r="D784" s="236" t="s">
        <v>341</v>
      </c>
      <c r="E784" s="237" t="s">
        <v>19</v>
      </c>
      <c r="F784" s="238" t="s">
        <v>1325</v>
      </c>
      <c r="G784" s="235"/>
      <c r="H784" s="237" t="s">
        <v>19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341</v>
      </c>
      <c r="AU784" s="244" t="s">
        <v>85</v>
      </c>
      <c r="AV784" s="13" t="s">
        <v>83</v>
      </c>
      <c r="AW784" s="13" t="s">
        <v>35</v>
      </c>
      <c r="AX784" s="13" t="s">
        <v>76</v>
      </c>
      <c r="AY784" s="244" t="s">
        <v>331</v>
      </c>
    </row>
    <row r="785" s="14" customFormat="1">
      <c r="A785" s="14"/>
      <c r="B785" s="245"/>
      <c r="C785" s="246"/>
      <c r="D785" s="236" t="s">
        <v>341</v>
      </c>
      <c r="E785" s="247" t="s">
        <v>19</v>
      </c>
      <c r="F785" s="248" t="s">
        <v>1326</v>
      </c>
      <c r="G785" s="246"/>
      <c r="H785" s="249">
        <v>19.449999999999999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341</v>
      </c>
      <c r="AU785" s="255" t="s">
        <v>85</v>
      </c>
      <c r="AV785" s="14" t="s">
        <v>85</v>
      </c>
      <c r="AW785" s="14" t="s">
        <v>35</v>
      </c>
      <c r="AX785" s="14" t="s">
        <v>76</v>
      </c>
      <c r="AY785" s="255" t="s">
        <v>331</v>
      </c>
    </row>
    <row r="786" s="13" customFormat="1">
      <c r="A786" s="13"/>
      <c r="B786" s="234"/>
      <c r="C786" s="235"/>
      <c r="D786" s="236" t="s">
        <v>341</v>
      </c>
      <c r="E786" s="237" t="s">
        <v>19</v>
      </c>
      <c r="F786" s="238" t="s">
        <v>1327</v>
      </c>
      <c r="G786" s="235"/>
      <c r="H786" s="237" t="s">
        <v>19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341</v>
      </c>
      <c r="AU786" s="244" t="s">
        <v>85</v>
      </c>
      <c r="AV786" s="13" t="s">
        <v>83</v>
      </c>
      <c r="AW786" s="13" t="s">
        <v>35</v>
      </c>
      <c r="AX786" s="13" t="s">
        <v>76</v>
      </c>
      <c r="AY786" s="244" t="s">
        <v>331</v>
      </c>
    </row>
    <row r="787" s="14" customFormat="1">
      <c r="A787" s="14"/>
      <c r="B787" s="245"/>
      <c r="C787" s="246"/>
      <c r="D787" s="236" t="s">
        <v>341</v>
      </c>
      <c r="E787" s="247" t="s">
        <v>19</v>
      </c>
      <c r="F787" s="248" t="s">
        <v>1328</v>
      </c>
      <c r="G787" s="246"/>
      <c r="H787" s="249">
        <v>66.200000000000003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341</v>
      </c>
      <c r="AU787" s="255" t="s">
        <v>85</v>
      </c>
      <c r="AV787" s="14" t="s">
        <v>85</v>
      </c>
      <c r="AW787" s="14" t="s">
        <v>35</v>
      </c>
      <c r="AX787" s="14" t="s">
        <v>76</v>
      </c>
      <c r="AY787" s="255" t="s">
        <v>331</v>
      </c>
    </row>
    <row r="788" s="13" customFormat="1">
      <c r="A788" s="13"/>
      <c r="B788" s="234"/>
      <c r="C788" s="235"/>
      <c r="D788" s="236" t="s">
        <v>341</v>
      </c>
      <c r="E788" s="237" t="s">
        <v>19</v>
      </c>
      <c r="F788" s="238" t="s">
        <v>1329</v>
      </c>
      <c r="G788" s="235"/>
      <c r="H788" s="237" t="s">
        <v>19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341</v>
      </c>
      <c r="AU788" s="244" t="s">
        <v>85</v>
      </c>
      <c r="AV788" s="13" t="s">
        <v>83</v>
      </c>
      <c r="AW788" s="13" t="s">
        <v>35</v>
      </c>
      <c r="AX788" s="13" t="s">
        <v>76</v>
      </c>
      <c r="AY788" s="244" t="s">
        <v>331</v>
      </c>
    </row>
    <row r="789" s="14" customFormat="1">
      <c r="A789" s="14"/>
      <c r="B789" s="245"/>
      <c r="C789" s="246"/>
      <c r="D789" s="236" t="s">
        <v>341</v>
      </c>
      <c r="E789" s="247" t="s">
        <v>19</v>
      </c>
      <c r="F789" s="248" t="s">
        <v>1330</v>
      </c>
      <c r="G789" s="246"/>
      <c r="H789" s="249">
        <v>237.94999999999999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341</v>
      </c>
      <c r="AU789" s="255" t="s">
        <v>85</v>
      </c>
      <c r="AV789" s="14" t="s">
        <v>85</v>
      </c>
      <c r="AW789" s="14" t="s">
        <v>35</v>
      </c>
      <c r="AX789" s="14" t="s">
        <v>76</v>
      </c>
      <c r="AY789" s="255" t="s">
        <v>331</v>
      </c>
    </row>
    <row r="790" s="13" customFormat="1">
      <c r="A790" s="13"/>
      <c r="B790" s="234"/>
      <c r="C790" s="235"/>
      <c r="D790" s="236" t="s">
        <v>341</v>
      </c>
      <c r="E790" s="237" t="s">
        <v>19</v>
      </c>
      <c r="F790" s="238" t="s">
        <v>1331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341</v>
      </c>
      <c r="AU790" s="244" t="s">
        <v>85</v>
      </c>
      <c r="AV790" s="13" t="s">
        <v>83</v>
      </c>
      <c r="AW790" s="13" t="s">
        <v>35</v>
      </c>
      <c r="AX790" s="13" t="s">
        <v>76</v>
      </c>
      <c r="AY790" s="244" t="s">
        <v>331</v>
      </c>
    </row>
    <row r="791" s="14" customFormat="1">
      <c r="A791" s="14"/>
      <c r="B791" s="245"/>
      <c r="C791" s="246"/>
      <c r="D791" s="236" t="s">
        <v>341</v>
      </c>
      <c r="E791" s="247" t="s">
        <v>19</v>
      </c>
      <c r="F791" s="248" t="s">
        <v>1332</v>
      </c>
      <c r="G791" s="246"/>
      <c r="H791" s="249">
        <v>127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341</v>
      </c>
      <c r="AU791" s="255" t="s">
        <v>85</v>
      </c>
      <c r="AV791" s="14" t="s">
        <v>85</v>
      </c>
      <c r="AW791" s="14" t="s">
        <v>35</v>
      </c>
      <c r="AX791" s="14" t="s">
        <v>76</v>
      </c>
      <c r="AY791" s="255" t="s">
        <v>331</v>
      </c>
    </row>
    <row r="792" s="13" customFormat="1">
      <c r="A792" s="13"/>
      <c r="B792" s="234"/>
      <c r="C792" s="235"/>
      <c r="D792" s="236" t="s">
        <v>341</v>
      </c>
      <c r="E792" s="237" t="s">
        <v>19</v>
      </c>
      <c r="F792" s="238" t="s">
        <v>1333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341</v>
      </c>
      <c r="AU792" s="244" t="s">
        <v>85</v>
      </c>
      <c r="AV792" s="13" t="s">
        <v>83</v>
      </c>
      <c r="AW792" s="13" t="s">
        <v>35</v>
      </c>
      <c r="AX792" s="13" t="s">
        <v>76</v>
      </c>
      <c r="AY792" s="244" t="s">
        <v>331</v>
      </c>
    </row>
    <row r="793" s="14" customFormat="1">
      <c r="A793" s="14"/>
      <c r="B793" s="245"/>
      <c r="C793" s="246"/>
      <c r="D793" s="236" t="s">
        <v>341</v>
      </c>
      <c r="E793" s="247" t="s">
        <v>19</v>
      </c>
      <c r="F793" s="248" t="s">
        <v>1334</v>
      </c>
      <c r="G793" s="246"/>
      <c r="H793" s="249">
        <v>22.5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341</v>
      </c>
      <c r="AU793" s="255" t="s">
        <v>85</v>
      </c>
      <c r="AV793" s="14" t="s">
        <v>85</v>
      </c>
      <c r="AW793" s="14" t="s">
        <v>35</v>
      </c>
      <c r="AX793" s="14" t="s">
        <v>76</v>
      </c>
      <c r="AY793" s="255" t="s">
        <v>331</v>
      </c>
    </row>
    <row r="794" s="13" customFormat="1">
      <c r="A794" s="13"/>
      <c r="B794" s="234"/>
      <c r="C794" s="235"/>
      <c r="D794" s="236" t="s">
        <v>341</v>
      </c>
      <c r="E794" s="237" t="s">
        <v>19</v>
      </c>
      <c r="F794" s="238" t="s">
        <v>1335</v>
      </c>
      <c r="G794" s="235"/>
      <c r="H794" s="237" t="s">
        <v>19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341</v>
      </c>
      <c r="AU794" s="244" t="s">
        <v>85</v>
      </c>
      <c r="AV794" s="13" t="s">
        <v>83</v>
      </c>
      <c r="AW794" s="13" t="s">
        <v>35</v>
      </c>
      <c r="AX794" s="13" t="s">
        <v>76</v>
      </c>
      <c r="AY794" s="244" t="s">
        <v>331</v>
      </c>
    </row>
    <row r="795" s="14" customFormat="1">
      <c r="A795" s="14"/>
      <c r="B795" s="245"/>
      <c r="C795" s="246"/>
      <c r="D795" s="236" t="s">
        <v>341</v>
      </c>
      <c r="E795" s="247" t="s">
        <v>19</v>
      </c>
      <c r="F795" s="248" t="s">
        <v>1336</v>
      </c>
      <c r="G795" s="246"/>
      <c r="H795" s="249">
        <v>13.9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341</v>
      </c>
      <c r="AU795" s="255" t="s">
        <v>85</v>
      </c>
      <c r="AV795" s="14" t="s">
        <v>85</v>
      </c>
      <c r="AW795" s="14" t="s">
        <v>35</v>
      </c>
      <c r="AX795" s="14" t="s">
        <v>76</v>
      </c>
      <c r="AY795" s="255" t="s">
        <v>331</v>
      </c>
    </row>
    <row r="796" s="15" customFormat="1">
      <c r="A796" s="15"/>
      <c r="B796" s="256"/>
      <c r="C796" s="257"/>
      <c r="D796" s="236" t="s">
        <v>341</v>
      </c>
      <c r="E796" s="258" t="s">
        <v>19</v>
      </c>
      <c r="F796" s="259" t="s">
        <v>353</v>
      </c>
      <c r="G796" s="257"/>
      <c r="H796" s="260">
        <v>487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341</v>
      </c>
      <c r="AU796" s="266" t="s">
        <v>85</v>
      </c>
      <c r="AV796" s="15" t="s">
        <v>126</v>
      </c>
      <c r="AW796" s="15" t="s">
        <v>35</v>
      </c>
      <c r="AX796" s="15" t="s">
        <v>83</v>
      </c>
      <c r="AY796" s="266" t="s">
        <v>331</v>
      </c>
    </row>
    <row r="797" s="2" customFormat="1" ht="24.15" customHeight="1">
      <c r="A797" s="40"/>
      <c r="B797" s="41"/>
      <c r="C797" s="216" t="s">
        <v>1337</v>
      </c>
      <c r="D797" s="216" t="s">
        <v>333</v>
      </c>
      <c r="E797" s="217" t="s">
        <v>1338</v>
      </c>
      <c r="F797" s="218" t="s">
        <v>1339</v>
      </c>
      <c r="G797" s="219" t="s">
        <v>336</v>
      </c>
      <c r="H797" s="220">
        <v>645.35000000000002</v>
      </c>
      <c r="I797" s="221"/>
      <c r="J797" s="222">
        <f>ROUND(I797*H797,2)</f>
        <v>0</v>
      </c>
      <c r="K797" s="218" t="s">
        <v>337</v>
      </c>
      <c r="L797" s="46"/>
      <c r="M797" s="223" t="s">
        <v>19</v>
      </c>
      <c r="N797" s="224" t="s">
        <v>47</v>
      </c>
      <c r="O797" s="86"/>
      <c r="P797" s="225">
        <f>O797*H797</f>
        <v>0</v>
      </c>
      <c r="Q797" s="225">
        <v>0.010999999999999999</v>
      </c>
      <c r="R797" s="225">
        <f>Q797*H797</f>
        <v>7.0988499999999997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126</v>
      </c>
      <c r="AT797" s="227" t="s">
        <v>333</v>
      </c>
      <c r="AU797" s="227" t="s">
        <v>85</v>
      </c>
      <c r="AY797" s="19" t="s">
        <v>331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83</v>
      </c>
      <c r="BK797" s="228">
        <f>ROUND(I797*H797,2)</f>
        <v>0</v>
      </c>
      <c r="BL797" s="19" t="s">
        <v>126</v>
      </c>
      <c r="BM797" s="227" t="s">
        <v>1340</v>
      </c>
    </row>
    <row r="798" s="2" customFormat="1">
      <c r="A798" s="40"/>
      <c r="B798" s="41"/>
      <c r="C798" s="42"/>
      <c r="D798" s="229" t="s">
        <v>339</v>
      </c>
      <c r="E798" s="42"/>
      <c r="F798" s="230" t="s">
        <v>1341</v>
      </c>
      <c r="G798" s="42"/>
      <c r="H798" s="42"/>
      <c r="I798" s="231"/>
      <c r="J798" s="42"/>
      <c r="K798" s="42"/>
      <c r="L798" s="46"/>
      <c r="M798" s="232"/>
      <c r="N798" s="23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339</v>
      </c>
      <c r="AU798" s="19" t="s">
        <v>85</v>
      </c>
    </row>
    <row r="799" s="13" customFormat="1">
      <c r="A799" s="13"/>
      <c r="B799" s="234"/>
      <c r="C799" s="235"/>
      <c r="D799" s="236" t="s">
        <v>341</v>
      </c>
      <c r="E799" s="237" t="s">
        <v>19</v>
      </c>
      <c r="F799" s="238" t="s">
        <v>1327</v>
      </c>
      <c r="G799" s="235"/>
      <c r="H799" s="237" t="s">
        <v>19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341</v>
      </c>
      <c r="AU799" s="244" t="s">
        <v>85</v>
      </c>
      <c r="AV799" s="13" t="s">
        <v>83</v>
      </c>
      <c r="AW799" s="13" t="s">
        <v>35</v>
      </c>
      <c r="AX799" s="13" t="s">
        <v>76</v>
      </c>
      <c r="AY799" s="244" t="s">
        <v>331</v>
      </c>
    </row>
    <row r="800" s="14" customFormat="1">
      <c r="A800" s="14"/>
      <c r="B800" s="245"/>
      <c r="C800" s="246"/>
      <c r="D800" s="236" t="s">
        <v>341</v>
      </c>
      <c r="E800" s="247" t="s">
        <v>19</v>
      </c>
      <c r="F800" s="248" t="s">
        <v>1342</v>
      </c>
      <c r="G800" s="246"/>
      <c r="H800" s="249">
        <v>66.200000000000003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341</v>
      </c>
      <c r="AU800" s="255" t="s">
        <v>85</v>
      </c>
      <c r="AV800" s="14" t="s">
        <v>85</v>
      </c>
      <c r="AW800" s="14" t="s">
        <v>35</v>
      </c>
      <c r="AX800" s="14" t="s">
        <v>76</v>
      </c>
      <c r="AY800" s="255" t="s">
        <v>331</v>
      </c>
    </row>
    <row r="801" s="13" customFormat="1">
      <c r="A801" s="13"/>
      <c r="B801" s="234"/>
      <c r="C801" s="235"/>
      <c r="D801" s="236" t="s">
        <v>341</v>
      </c>
      <c r="E801" s="237" t="s">
        <v>19</v>
      </c>
      <c r="F801" s="238" t="s">
        <v>1329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341</v>
      </c>
      <c r="AU801" s="244" t="s">
        <v>85</v>
      </c>
      <c r="AV801" s="13" t="s">
        <v>83</v>
      </c>
      <c r="AW801" s="13" t="s">
        <v>35</v>
      </c>
      <c r="AX801" s="13" t="s">
        <v>76</v>
      </c>
      <c r="AY801" s="244" t="s">
        <v>331</v>
      </c>
    </row>
    <row r="802" s="14" customFormat="1">
      <c r="A802" s="14"/>
      <c r="B802" s="245"/>
      <c r="C802" s="246"/>
      <c r="D802" s="236" t="s">
        <v>341</v>
      </c>
      <c r="E802" s="247" t="s">
        <v>19</v>
      </c>
      <c r="F802" s="248" t="s">
        <v>1343</v>
      </c>
      <c r="G802" s="246"/>
      <c r="H802" s="249">
        <v>237.94999999999999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341</v>
      </c>
      <c r="AU802" s="255" t="s">
        <v>85</v>
      </c>
      <c r="AV802" s="14" t="s">
        <v>85</v>
      </c>
      <c r="AW802" s="14" t="s">
        <v>35</v>
      </c>
      <c r="AX802" s="14" t="s">
        <v>76</v>
      </c>
      <c r="AY802" s="255" t="s">
        <v>331</v>
      </c>
    </row>
    <row r="803" s="13" customFormat="1">
      <c r="A803" s="13"/>
      <c r="B803" s="234"/>
      <c r="C803" s="235"/>
      <c r="D803" s="236" t="s">
        <v>341</v>
      </c>
      <c r="E803" s="237" t="s">
        <v>19</v>
      </c>
      <c r="F803" s="238" t="s">
        <v>1331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341</v>
      </c>
      <c r="AU803" s="244" t="s">
        <v>85</v>
      </c>
      <c r="AV803" s="13" t="s">
        <v>83</v>
      </c>
      <c r="AW803" s="13" t="s">
        <v>35</v>
      </c>
      <c r="AX803" s="13" t="s">
        <v>76</v>
      </c>
      <c r="AY803" s="244" t="s">
        <v>331</v>
      </c>
    </row>
    <row r="804" s="14" customFormat="1">
      <c r="A804" s="14"/>
      <c r="B804" s="245"/>
      <c r="C804" s="246"/>
      <c r="D804" s="236" t="s">
        <v>341</v>
      </c>
      <c r="E804" s="247" t="s">
        <v>19</v>
      </c>
      <c r="F804" s="248" t="s">
        <v>1344</v>
      </c>
      <c r="G804" s="246"/>
      <c r="H804" s="249">
        <v>304.80000000000001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341</v>
      </c>
      <c r="AU804" s="255" t="s">
        <v>85</v>
      </c>
      <c r="AV804" s="14" t="s">
        <v>85</v>
      </c>
      <c r="AW804" s="14" t="s">
        <v>35</v>
      </c>
      <c r="AX804" s="14" t="s">
        <v>76</v>
      </c>
      <c r="AY804" s="255" t="s">
        <v>331</v>
      </c>
    </row>
    <row r="805" s="13" customFormat="1">
      <c r="A805" s="13"/>
      <c r="B805" s="234"/>
      <c r="C805" s="235"/>
      <c r="D805" s="236" t="s">
        <v>341</v>
      </c>
      <c r="E805" s="237" t="s">
        <v>19</v>
      </c>
      <c r="F805" s="238" t="s">
        <v>1333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341</v>
      </c>
      <c r="AU805" s="244" t="s">
        <v>85</v>
      </c>
      <c r="AV805" s="13" t="s">
        <v>83</v>
      </c>
      <c r="AW805" s="13" t="s">
        <v>35</v>
      </c>
      <c r="AX805" s="13" t="s">
        <v>76</v>
      </c>
      <c r="AY805" s="244" t="s">
        <v>331</v>
      </c>
    </row>
    <row r="806" s="14" customFormat="1">
      <c r="A806" s="14"/>
      <c r="B806" s="245"/>
      <c r="C806" s="246"/>
      <c r="D806" s="236" t="s">
        <v>341</v>
      </c>
      <c r="E806" s="247" t="s">
        <v>19</v>
      </c>
      <c r="F806" s="248" t="s">
        <v>1345</v>
      </c>
      <c r="G806" s="246"/>
      <c r="H806" s="249">
        <v>22.5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341</v>
      </c>
      <c r="AU806" s="255" t="s">
        <v>85</v>
      </c>
      <c r="AV806" s="14" t="s">
        <v>85</v>
      </c>
      <c r="AW806" s="14" t="s">
        <v>35</v>
      </c>
      <c r="AX806" s="14" t="s">
        <v>76</v>
      </c>
      <c r="AY806" s="255" t="s">
        <v>331</v>
      </c>
    </row>
    <row r="807" s="13" customFormat="1">
      <c r="A807" s="13"/>
      <c r="B807" s="234"/>
      <c r="C807" s="235"/>
      <c r="D807" s="236" t="s">
        <v>341</v>
      </c>
      <c r="E807" s="237" t="s">
        <v>19</v>
      </c>
      <c r="F807" s="238" t="s">
        <v>1335</v>
      </c>
      <c r="G807" s="235"/>
      <c r="H807" s="237" t="s">
        <v>19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341</v>
      </c>
      <c r="AU807" s="244" t="s">
        <v>85</v>
      </c>
      <c r="AV807" s="13" t="s">
        <v>83</v>
      </c>
      <c r="AW807" s="13" t="s">
        <v>35</v>
      </c>
      <c r="AX807" s="13" t="s">
        <v>76</v>
      </c>
      <c r="AY807" s="244" t="s">
        <v>331</v>
      </c>
    </row>
    <row r="808" s="14" customFormat="1">
      <c r="A808" s="14"/>
      <c r="B808" s="245"/>
      <c r="C808" s="246"/>
      <c r="D808" s="236" t="s">
        <v>341</v>
      </c>
      <c r="E808" s="247" t="s">
        <v>19</v>
      </c>
      <c r="F808" s="248" t="s">
        <v>1346</v>
      </c>
      <c r="G808" s="246"/>
      <c r="H808" s="249">
        <v>13.9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341</v>
      </c>
      <c r="AU808" s="255" t="s">
        <v>85</v>
      </c>
      <c r="AV808" s="14" t="s">
        <v>85</v>
      </c>
      <c r="AW808" s="14" t="s">
        <v>35</v>
      </c>
      <c r="AX808" s="14" t="s">
        <v>76</v>
      </c>
      <c r="AY808" s="255" t="s">
        <v>331</v>
      </c>
    </row>
    <row r="809" s="15" customFormat="1">
      <c r="A809" s="15"/>
      <c r="B809" s="256"/>
      <c r="C809" s="257"/>
      <c r="D809" s="236" t="s">
        <v>341</v>
      </c>
      <c r="E809" s="258" t="s">
        <v>19</v>
      </c>
      <c r="F809" s="259" t="s">
        <v>353</v>
      </c>
      <c r="G809" s="257"/>
      <c r="H809" s="260">
        <v>645.35000000000002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6" t="s">
        <v>341</v>
      </c>
      <c r="AU809" s="266" t="s">
        <v>85</v>
      </c>
      <c r="AV809" s="15" t="s">
        <v>126</v>
      </c>
      <c r="AW809" s="15" t="s">
        <v>35</v>
      </c>
      <c r="AX809" s="15" t="s">
        <v>83</v>
      </c>
      <c r="AY809" s="266" t="s">
        <v>331</v>
      </c>
    </row>
    <row r="810" s="2" customFormat="1" ht="16.5" customHeight="1">
      <c r="A810" s="40"/>
      <c r="B810" s="41"/>
      <c r="C810" s="216" t="s">
        <v>1347</v>
      </c>
      <c r="D810" s="216" t="s">
        <v>333</v>
      </c>
      <c r="E810" s="217" t="s">
        <v>1348</v>
      </c>
      <c r="F810" s="218" t="s">
        <v>1349</v>
      </c>
      <c r="G810" s="219" t="s">
        <v>336</v>
      </c>
      <c r="H810" s="220">
        <v>487</v>
      </c>
      <c r="I810" s="221"/>
      <c r="J810" s="222">
        <f>ROUND(I810*H810,2)</f>
        <v>0</v>
      </c>
      <c r="K810" s="218" t="s">
        <v>337</v>
      </c>
      <c r="L810" s="46"/>
      <c r="M810" s="223" t="s">
        <v>19</v>
      </c>
      <c r="N810" s="224" t="s">
        <v>47</v>
      </c>
      <c r="O810" s="86"/>
      <c r="P810" s="225">
        <f>O810*H810</f>
        <v>0</v>
      </c>
      <c r="Q810" s="225">
        <v>1.44E-06</v>
      </c>
      <c r="R810" s="225">
        <f>Q810*H810</f>
        <v>0.00070127999999999998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126</v>
      </c>
      <c r="AT810" s="227" t="s">
        <v>333</v>
      </c>
      <c r="AU810" s="227" t="s">
        <v>85</v>
      </c>
      <c r="AY810" s="19" t="s">
        <v>331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83</v>
      </c>
      <c r="BK810" s="228">
        <f>ROUND(I810*H810,2)</f>
        <v>0</v>
      </c>
      <c r="BL810" s="19" t="s">
        <v>126</v>
      </c>
      <c r="BM810" s="227" t="s">
        <v>1350</v>
      </c>
    </row>
    <row r="811" s="2" customFormat="1">
      <c r="A811" s="40"/>
      <c r="B811" s="41"/>
      <c r="C811" s="42"/>
      <c r="D811" s="229" t="s">
        <v>339</v>
      </c>
      <c r="E811" s="42"/>
      <c r="F811" s="230" t="s">
        <v>1351</v>
      </c>
      <c r="G811" s="42"/>
      <c r="H811" s="42"/>
      <c r="I811" s="231"/>
      <c r="J811" s="42"/>
      <c r="K811" s="42"/>
      <c r="L811" s="46"/>
      <c r="M811" s="232"/>
      <c r="N811" s="23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339</v>
      </c>
      <c r="AU811" s="19" t="s">
        <v>85</v>
      </c>
    </row>
    <row r="812" s="13" customFormat="1">
      <c r="A812" s="13"/>
      <c r="B812" s="234"/>
      <c r="C812" s="235"/>
      <c r="D812" s="236" t="s">
        <v>341</v>
      </c>
      <c r="E812" s="237" t="s">
        <v>19</v>
      </c>
      <c r="F812" s="238" t="s">
        <v>1325</v>
      </c>
      <c r="G812" s="235"/>
      <c r="H812" s="237" t="s">
        <v>19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341</v>
      </c>
      <c r="AU812" s="244" t="s">
        <v>85</v>
      </c>
      <c r="AV812" s="13" t="s">
        <v>83</v>
      </c>
      <c r="AW812" s="13" t="s">
        <v>35</v>
      </c>
      <c r="AX812" s="13" t="s">
        <v>76</v>
      </c>
      <c r="AY812" s="244" t="s">
        <v>331</v>
      </c>
    </row>
    <row r="813" s="14" customFormat="1">
      <c r="A813" s="14"/>
      <c r="B813" s="245"/>
      <c r="C813" s="246"/>
      <c r="D813" s="236" t="s">
        <v>341</v>
      </c>
      <c r="E813" s="247" t="s">
        <v>19</v>
      </c>
      <c r="F813" s="248" t="s">
        <v>1326</v>
      </c>
      <c r="G813" s="246"/>
      <c r="H813" s="249">
        <v>19.449999999999999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341</v>
      </c>
      <c r="AU813" s="255" t="s">
        <v>85</v>
      </c>
      <c r="AV813" s="14" t="s">
        <v>85</v>
      </c>
      <c r="AW813" s="14" t="s">
        <v>35</v>
      </c>
      <c r="AX813" s="14" t="s">
        <v>76</v>
      </c>
      <c r="AY813" s="255" t="s">
        <v>331</v>
      </c>
    </row>
    <row r="814" s="13" customFormat="1">
      <c r="A814" s="13"/>
      <c r="B814" s="234"/>
      <c r="C814" s="235"/>
      <c r="D814" s="236" t="s">
        <v>341</v>
      </c>
      <c r="E814" s="237" t="s">
        <v>19</v>
      </c>
      <c r="F814" s="238" t="s">
        <v>1327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341</v>
      </c>
      <c r="AU814" s="244" t="s">
        <v>85</v>
      </c>
      <c r="AV814" s="13" t="s">
        <v>83</v>
      </c>
      <c r="AW814" s="13" t="s">
        <v>35</v>
      </c>
      <c r="AX814" s="13" t="s">
        <v>76</v>
      </c>
      <c r="AY814" s="244" t="s">
        <v>331</v>
      </c>
    </row>
    <row r="815" s="14" customFormat="1">
      <c r="A815" s="14"/>
      <c r="B815" s="245"/>
      <c r="C815" s="246"/>
      <c r="D815" s="236" t="s">
        <v>341</v>
      </c>
      <c r="E815" s="247" t="s">
        <v>19</v>
      </c>
      <c r="F815" s="248" t="s">
        <v>1328</v>
      </c>
      <c r="G815" s="246"/>
      <c r="H815" s="249">
        <v>66.200000000000003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341</v>
      </c>
      <c r="AU815" s="255" t="s">
        <v>85</v>
      </c>
      <c r="AV815" s="14" t="s">
        <v>85</v>
      </c>
      <c r="AW815" s="14" t="s">
        <v>35</v>
      </c>
      <c r="AX815" s="14" t="s">
        <v>76</v>
      </c>
      <c r="AY815" s="255" t="s">
        <v>331</v>
      </c>
    </row>
    <row r="816" s="13" customFormat="1">
      <c r="A816" s="13"/>
      <c r="B816" s="234"/>
      <c r="C816" s="235"/>
      <c r="D816" s="236" t="s">
        <v>341</v>
      </c>
      <c r="E816" s="237" t="s">
        <v>19</v>
      </c>
      <c r="F816" s="238" t="s">
        <v>1329</v>
      </c>
      <c r="G816" s="235"/>
      <c r="H816" s="237" t="s">
        <v>19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341</v>
      </c>
      <c r="AU816" s="244" t="s">
        <v>85</v>
      </c>
      <c r="AV816" s="13" t="s">
        <v>83</v>
      </c>
      <c r="AW816" s="13" t="s">
        <v>35</v>
      </c>
      <c r="AX816" s="13" t="s">
        <v>76</v>
      </c>
      <c r="AY816" s="244" t="s">
        <v>331</v>
      </c>
    </row>
    <row r="817" s="14" customFormat="1">
      <c r="A817" s="14"/>
      <c r="B817" s="245"/>
      <c r="C817" s="246"/>
      <c r="D817" s="236" t="s">
        <v>341</v>
      </c>
      <c r="E817" s="247" t="s">
        <v>19</v>
      </c>
      <c r="F817" s="248" t="s">
        <v>1330</v>
      </c>
      <c r="G817" s="246"/>
      <c r="H817" s="249">
        <v>237.94999999999999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341</v>
      </c>
      <c r="AU817" s="255" t="s">
        <v>85</v>
      </c>
      <c r="AV817" s="14" t="s">
        <v>85</v>
      </c>
      <c r="AW817" s="14" t="s">
        <v>35</v>
      </c>
      <c r="AX817" s="14" t="s">
        <v>76</v>
      </c>
      <c r="AY817" s="255" t="s">
        <v>331</v>
      </c>
    </row>
    <row r="818" s="13" customFormat="1">
      <c r="A818" s="13"/>
      <c r="B818" s="234"/>
      <c r="C818" s="235"/>
      <c r="D818" s="236" t="s">
        <v>341</v>
      </c>
      <c r="E818" s="237" t="s">
        <v>19</v>
      </c>
      <c r="F818" s="238" t="s">
        <v>1331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341</v>
      </c>
      <c r="AU818" s="244" t="s">
        <v>85</v>
      </c>
      <c r="AV818" s="13" t="s">
        <v>83</v>
      </c>
      <c r="AW818" s="13" t="s">
        <v>35</v>
      </c>
      <c r="AX818" s="13" t="s">
        <v>76</v>
      </c>
      <c r="AY818" s="244" t="s">
        <v>331</v>
      </c>
    </row>
    <row r="819" s="14" customFormat="1">
      <c r="A819" s="14"/>
      <c r="B819" s="245"/>
      <c r="C819" s="246"/>
      <c r="D819" s="236" t="s">
        <v>341</v>
      </c>
      <c r="E819" s="247" t="s">
        <v>19</v>
      </c>
      <c r="F819" s="248" t="s">
        <v>1332</v>
      </c>
      <c r="G819" s="246"/>
      <c r="H819" s="249">
        <v>127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341</v>
      </c>
      <c r="AU819" s="255" t="s">
        <v>85</v>
      </c>
      <c r="AV819" s="14" t="s">
        <v>85</v>
      </c>
      <c r="AW819" s="14" t="s">
        <v>35</v>
      </c>
      <c r="AX819" s="14" t="s">
        <v>76</v>
      </c>
      <c r="AY819" s="255" t="s">
        <v>331</v>
      </c>
    </row>
    <row r="820" s="13" customFormat="1">
      <c r="A820" s="13"/>
      <c r="B820" s="234"/>
      <c r="C820" s="235"/>
      <c r="D820" s="236" t="s">
        <v>341</v>
      </c>
      <c r="E820" s="237" t="s">
        <v>19</v>
      </c>
      <c r="F820" s="238" t="s">
        <v>1333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341</v>
      </c>
      <c r="AU820" s="244" t="s">
        <v>85</v>
      </c>
      <c r="AV820" s="13" t="s">
        <v>83</v>
      </c>
      <c r="AW820" s="13" t="s">
        <v>35</v>
      </c>
      <c r="AX820" s="13" t="s">
        <v>76</v>
      </c>
      <c r="AY820" s="244" t="s">
        <v>331</v>
      </c>
    </row>
    <row r="821" s="14" customFormat="1">
      <c r="A821" s="14"/>
      <c r="B821" s="245"/>
      <c r="C821" s="246"/>
      <c r="D821" s="236" t="s">
        <v>341</v>
      </c>
      <c r="E821" s="247" t="s">
        <v>19</v>
      </c>
      <c r="F821" s="248" t="s">
        <v>1334</v>
      </c>
      <c r="G821" s="246"/>
      <c r="H821" s="249">
        <v>22.5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341</v>
      </c>
      <c r="AU821" s="255" t="s">
        <v>85</v>
      </c>
      <c r="AV821" s="14" t="s">
        <v>85</v>
      </c>
      <c r="AW821" s="14" t="s">
        <v>35</v>
      </c>
      <c r="AX821" s="14" t="s">
        <v>76</v>
      </c>
      <c r="AY821" s="255" t="s">
        <v>331</v>
      </c>
    </row>
    <row r="822" s="13" customFormat="1">
      <c r="A822" s="13"/>
      <c r="B822" s="234"/>
      <c r="C822" s="235"/>
      <c r="D822" s="236" t="s">
        <v>341</v>
      </c>
      <c r="E822" s="237" t="s">
        <v>19</v>
      </c>
      <c r="F822" s="238" t="s">
        <v>1335</v>
      </c>
      <c r="G822" s="235"/>
      <c r="H822" s="237" t="s">
        <v>19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341</v>
      </c>
      <c r="AU822" s="244" t="s">
        <v>85</v>
      </c>
      <c r="AV822" s="13" t="s">
        <v>83</v>
      </c>
      <c r="AW822" s="13" t="s">
        <v>35</v>
      </c>
      <c r="AX822" s="13" t="s">
        <v>76</v>
      </c>
      <c r="AY822" s="244" t="s">
        <v>331</v>
      </c>
    </row>
    <row r="823" s="14" customFormat="1">
      <c r="A823" s="14"/>
      <c r="B823" s="245"/>
      <c r="C823" s="246"/>
      <c r="D823" s="236" t="s">
        <v>341</v>
      </c>
      <c r="E823" s="247" t="s">
        <v>19</v>
      </c>
      <c r="F823" s="248" t="s">
        <v>1336</v>
      </c>
      <c r="G823" s="246"/>
      <c r="H823" s="249">
        <v>13.9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341</v>
      </c>
      <c r="AU823" s="255" t="s">
        <v>85</v>
      </c>
      <c r="AV823" s="14" t="s">
        <v>85</v>
      </c>
      <c r="AW823" s="14" t="s">
        <v>35</v>
      </c>
      <c r="AX823" s="14" t="s">
        <v>76</v>
      </c>
      <c r="AY823" s="255" t="s">
        <v>331</v>
      </c>
    </row>
    <row r="824" s="15" customFormat="1">
      <c r="A824" s="15"/>
      <c r="B824" s="256"/>
      <c r="C824" s="257"/>
      <c r="D824" s="236" t="s">
        <v>341</v>
      </c>
      <c r="E824" s="258" t="s">
        <v>19</v>
      </c>
      <c r="F824" s="259" t="s">
        <v>353</v>
      </c>
      <c r="G824" s="257"/>
      <c r="H824" s="260">
        <v>487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341</v>
      </c>
      <c r="AU824" s="266" t="s">
        <v>85</v>
      </c>
      <c r="AV824" s="15" t="s">
        <v>126</v>
      </c>
      <c r="AW824" s="15" t="s">
        <v>35</v>
      </c>
      <c r="AX824" s="15" t="s">
        <v>83</v>
      </c>
      <c r="AY824" s="266" t="s">
        <v>331</v>
      </c>
    </row>
    <row r="825" s="2" customFormat="1" ht="24.15" customHeight="1">
      <c r="A825" s="40"/>
      <c r="B825" s="41"/>
      <c r="C825" s="216" t="s">
        <v>1352</v>
      </c>
      <c r="D825" s="216" t="s">
        <v>333</v>
      </c>
      <c r="E825" s="217" t="s">
        <v>1353</v>
      </c>
      <c r="F825" s="218" t="s">
        <v>1354</v>
      </c>
      <c r="G825" s="219" t="s">
        <v>376</v>
      </c>
      <c r="H825" s="220">
        <v>440.27999999999997</v>
      </c>
      <c r="I825" s="221"/>
      <c r="J825" s="222">
        <f>ROUND(I825*H825,2)</f>
        <v>0</v>
      </c>
      <c r="K825" s="218" t="s">
        <v>337</v>
      </c>
      <c r="L825" s="46"/>
      <c r="M825" s="223" t="s">
        <v>19</v>
      </c>
      <c r="N825" s="224" t="s">
        <v>47</v>
      </c>
      <c r="O825" s="86"/>
      <c r="P825" s="225">
        <f>O825*H825</f>
        <v>0</v>
      </c>
      <c r="Q825" s="225">
        <v>2.0999999999999999E-05</v>
      </c>
      <c r="R825" s="225">
        <f>Q825*H825</f>
        <v>0.0092458799999999997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126</v>
      </c>
      <c r="AT825" s="227" t="s">
        <v>333</v>
      </c>
      <c r="AU825" s="227" t="s">
        <v>85</v>
      </c>
      <c r="AY825" s="19" t="s">
        <v>331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83</v>
      </c>
      <c r="BK825" s="228">
        <f>ROUND(I825*H825,2)</f>
        <v>0</v>
      </c>
      <c r="BL825" s="19" t="s">
        <v>126</v>
      </c>
      <c r="BM825" s="227" t="s">
        <v>1355</v>
      </c>
    </row>
    <row r="826" s="2" customFormat="1">
      <c r="A826" s="40"/>
      <c r="B826" s="41"/>
      <c r="C826" s="42"/>
      <c r="D826" s="229" t="s">
        <v>339</v>
      </c>
      <c r="E826" s="42"/>
      <c r="F826" s="230" t="s">
        <v>1356</v>
      </c>
      <c r="G826" s="42"/>
      <c r="H826" s="42"/>
      <c r="I826" s="231"/>
      <c r="J826" s="42"/>
      <c r="K826" s="42"/>
      <c r="L826" s="46"/>
      <c r="M826" s="232"/>
      <c r="N826" s="23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339</v>
      </c>
      <c r="AU826" s="19" t="s">
        <v>85</v>
      </c>
    </row>
    <row r="827" s="13" customFormat="1">
      <c r="A827" s="13"/>
      <c r="B827" s="234"/>
      <c r="C827" s="235"/>
      <c r="D827" s="236" t="s">
        <v>341</v>
      </c>
      <c r="E827" s="237" t="s">
        <v>19</v>
      </c>
      <c r="F827" s="238" t="s">
        <v>905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341</v>
      </c>
      <c r="AU827" s="244" t="s">
        <v>85</v>
      </c>
      <c r="AV827" s="13" t="s">
        <v>83</v>
      </c>
      <c r="AW827" s="13" t="s">
        <v>35</v>
      </c>
      <c r="AX827" s="13" t="s">
        <v>76</v>
      </c>
      <c r="AY827" s="244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1357</v>
      </c>
      <c r="G828" s="246"/>
      <c r="H828" s="249">
        <v>120.06999999999999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1358</v>
      </c>
      <c r="G829" s="246"/>
      <c r="H829" s="249">
        <v>71.359999999999999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1359</v>
      </c>
      <c r="G830" s="246"/>
      <c r="H830" s="249">
        <v>55.909999999999997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4" customFormat="1">
      <c r="A831" s="14"/>
      <c r="B831" s="245"/>
      <c r="C831" s="246"/>
      <c r="D831" s="236" t="s">
        <v>341</v>
      </c>
      <c r="E831" s="247" t="s">
        <v>19</v>
      </c>
      <c r="F831" s="248" t="s">
        <v>1360</v>
      </c>
      <c r="G831" s="246"/>
      <c r="H831" s="249">
        <v>44.509999999999998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341</v>
      </c>
      <c r="AU831" s="255" t="s">
        <v>85</v>
      </c>
      <c r="AV831" s="14" t="s">
        <v>85</v>
      </c>
      <c r="AW831" s="14" t="s">
        <v>35</v>
      </c>
      <c r="AX831" s="14" t="s">
        <v>76</v>
      </c>
      <c r="AY831" s="255" t="s">
        <v>331</v>
      </c>
    </row>
    <row r="832" s="13" customFormat="1">
      <c r="A832" s="13"/>
      <c r="B832" s="234"/>
      <c r="C832" s="235"/>
      <c r="D832" s="236" t="s">
        <v>341</v>
      </c>
      <c r="E832" s="237" t="s">
        <v>19</v>
      </c>
      <c r="F832" s="238" t="s">
        <v>912</v>
      </c>
      <c r="G832" s="235"/>
      <c r="H832" s="237" t="s">
        <v>19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341</v>
      </c>
      <c r="AU832" s="244" t="s">
        <v>85</v>
      </c>
      <c r="AV832" s="13" t="s">
        <v>83</v>
      </c>
      <c r="AW832" s="13" t="s">
        <v>35</v>
      </c>
      <c r="AX832" s="13" t="s">
        <v>76</v>
      </c>
      <c r="AY832" s="244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1361</v>
      </c>
      <c r="G833" s="246"/>
      <c r="H833" s="249">
        <v>122.09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4" customFormat="1">
      <c r="A834" s="14"/>
      <c r="B834" s="245"/>
      <c r="C834" s="246"/>
      <c r="D834" s="236" t="s">
        <v>341</v>
      </c>
      <c r="E834" s="247" t="s">
        <v>19</v>
      </c>
      <c r="F834" s="248" t="s">
        <v>1362</v>
      </c>
      <c r="G834" s="246"/>
      <c r="H834" s="249">
        <v>26.34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341</v>
      </c>
      <c r="AU834" s="255" t="s">
        <v>85</v>
      </c>
      <c r="AV834" s="14" t="s">
        <v>85</v>
      </c>
      <c r="AW834" s="14" t="s">
        <v>35</v>
      </c>
      <c r="AX834" s="14" t="s">
        <v>76</v>
      </c>
      <c r="AY834" s="255" t="s">
        <v>331</v>
      </c>
    </row>
    <row r="835" s="15" customFormat="1">
      <c r="A835" s="15"/>
      <c r="B835" s="256"/>
      <c r="C835" s="257"/>
      <c r="D835" s="236" t="s">
        <v>341</v>
      </c>
      <c r="E835" s="258" t="s">
        <v>19</v>
      </c>
      <c r="F835" s="259" t="s">
        <v>353</v>
      </c>
      <c r="G835" s="257"/>
      <c r="H835" s="260">
        <v>440.27999999999997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341</v>
      </c>
      <c r="AU835" s="266" t="s">
        <v>85</v>
      </c>
      <c r="AV835" s="15" t="s">
        <v>126</v>
      </c>
      <c r="AW835" s="15" t="s">
        <v>35</v>
      </c>
      <c r="AX835" s="15" t="s">
        <v>83</v>
      </c>
      <c r="AY835" s="266" t="s">
        <v>331</v>
      </c>
    </row>
    <row r="836" s="2" customFormat="1" ht="16.5" customHeight="1">
      <c r="A836" s="40"/>
      <c r="B836" s="41"/>
      <c r="C836" s="216" t="s">
        <v>1363</v>
      </c>
      <c r="D836" s="216" t="s">
        <v>333</v>
      </c>
      <c r="E836" s="217" t="s">
        <v>1364</v>
      </c>
      <c r="F836" s="218" t="s">
        <v>1365</v>
      </c>
      <c r="G836" s="219" t="s">
        <v>336</v>
      </c>
      <c r="H836" s="220">
        <v>6.3799999999999999</v>
      </c>
      <c r="I836" s="221"/>
      <c r="J836" s="222">
        <f>ROUND(I836*H836,2)</f>
        <v>0</v>
      </c>
      <c r="K836" s="218" t="s">
        <v>337</v>
      </c>
      <c r="L836" s="46"/>
      <c r="M836" s="223" t="s">
        <v>19</v>
      </c>
      <c r="N836" s="224" t="s">
        <v>47</v>
      </c>
      <c r="O836" s="86"/>
      <c r="P836" s="225">
        <f>O836*H836</f>
        <v>0</v>
      </c>
      <c r="Q836" s="225">
        <v>0.27560000000000001</v>
      </c>
      <c r="R836" s="225">
        <f>Q836*H836</f>
        <v>1.7583280000000001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126</v>
      </c>
      <c r="AT836" s="227" t="s">
        <v>333</v>
      </c>
      <c r="AU836" s="227" t="s">
        <v>85</v>
      </c>
      <c r="AY836" s="19" t="s">
        <v>331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83</v>
      </c>
      <c r="BK836" s="228">
        <f>ROUND(I836*H836,2)</f>
        <v>0</v>
      </c>
      <c r="BL836" s="19" t="s">
        <v>126</v>
      </c>
      <c r="BM836" s="227" t="s">
        <v>1366</v>
      </c>
    </row>
    <row r="837" s="2" customFormat="1">
      <c r="A837" s="40"/>
      <c r="B837" s="41"/>
      <c r="C837" s="42"/>
      <c r="D837" s="229" t="s">
        <v>339</v>
      </c>
      <c r="E837" s="42"/>
      <c r="F837" s="230" t="s">
        <v>1367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339</v>
      </c>
      <c r="AU837" s="19" t="s">
        <v>85</v>
      </c>
    </row>
    <row r="838" s="13" customFormat="1">
      <c r="A838" s="13"/>
      <c r="B838" s="234"/>
      <c r="C838" s="235"/>
      <c r="D838" s="236" t="s">
        <v>341</v>
      </c>
      <c r="E838" s="237" t="s">
        <v>19</v>
      </c>
      <c r="F838" s="238" t="s">
        <v>1368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341</v>
      </c>
      <c r="AU838" s="244" t="s">
        <v>85</v>
      </c>
      <c r="AV838" s="13" t="s">
        <v>83</v>
      </c>
      <c r="AW838" s="13" t="s">
        <v>35</v>
      </c>
      <c r="AX838" s="13" t="s">
        <v>76</v>
      </c>
      <c r="AY838" s="244" t="s">
        <v>331</v>
      </c>
    </row>
    <row r="839" s="14" customFormat="1">
      <c r="A839" s="14"/>
      <c r="B839" s="245"/>
      <c r="C839" s="246"/>
      <c r="D839" s="236" t="s">
        <v>341</v>
      </c>
      <c r="E839" s="247" t="s">
        <v>19</v>
      </c>
      <c r="F839" s="248" t="s">
        <v>1369</v>
      </c>
      <c r="G839" s="246"/>
      <c r="H839" s="249">
        <v>6.3799999999999999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341</v>
      </c>
      <c r="AU839" s="255" t="s">
        <v>85</v>
      </c>
      <c r="AV839" s="14" t="s">
        <v>85</v>
      </c>
      <c r="AW839" s="14" t="s">
        <v>35</v>
      </c>
      <c r="AX839" s="14" t="s">
        <v>83</v>
      </c>
      <c r="AY839" s="255" t="s">
        <v>331</v>
      </c>
    </row>
    <row r="840" s="2" customFormat="1" ht="21.75" customHeight="1">
      <c r="A840" s="40"/>
      <c r="B840" s="41"/>
      <c r="C840" s="216" t="s">
        <v>1370</v>
      </c>
      <c r="D840" s="216" t="s">
        <v>333</v>
      </c>
      <c r="E840" s="217" t="s">
        <v>1371</v>
      </c>
      <c r="F840" s="218" t="s">
        <v>1372</v>
      </c>
      <c r="G840" s="219" t="s">
        <v>336</v>
      </c>
      <c r="H840" s="220">
        <v>6.375</v>
      </c>
      <c r="I840" s="221"/>
      <c r="J840" s="222">
        <f>ROUND(I840*H840,2)</f>
        <v>0</v>
      </c>
      <c r="K840" s="218" t="s">
        <v>337</v>
      </c>
      <c r="L840" s="46"/>
      <c r="M840" s="223" t="s">
        <v>19</v>
      </c>
      <c r="N840" s="224" t="s">
        <v>47</v>
      </c>
      <c r="O840" s="86"/>
      <c r="P840" s="225">
        <f>O840*H840</f>
        <v>0</v>
      </c>
      <c r="Q840" s="225">
        <v>0.28361500000000001</v>
      </c>
      <c r="R840" s="225">
        <f>Q840*H840</f>
        <v>1.8080456250000001</v>
      </c>
      <c r="S840" s="225">
        <v>0</v>
      </c>
      <c r="T840" s="22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7" t="s">
        <v>126</v>
      </c>
      <c r="AT840" s="227" t="s">
        <v>333</v>
      </c>
      <c r="AU840" s="227" t="s">
        <v>85</v>
      </c>
      <c r="AY840" s="19" t="s">
        <v>331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19" t="s">
        <v>83</v>
      </c>
      <c r="BK840" s="228">
        <f>ROUND(I840*H840,2)</f>
        <v>0</v>
      </c>
      <c r="BL840" s="19" t="s">
        <v>126</v>
      </c>
      <c r="BM840" s="227" t="s">
        <v>1373</v>
      </c>
    </row>
    <row r="841" s="2" customFormat="1">
      <c r="A841" s="40"/>
      <c r="B841" s="41"/>
      <c r="C841" s="42"/>
      <c r="D841" s="229" t="s">
        <v>339</v>
      </c>
      <c r="E841" s="42"/>
      <c r="F841" s="230" t="s">
        <v>1374</v>
      </c>
      <c r="G841" s="42"/>
      <c r="H841" s="42"/>
      <c r="I841" s="231"/>
      <c r="J841" s="42"/>
      <c r="K841" s="42"/>
      <c r="L841" s="46"/>
      <c r="M841" s="232"/>
      <c r="N841" s="233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339</v>
      </c>
      <c r="AU841" s="19" t="s">
        <v>85</v>
      </c>
    </row>
    <row r="842" s="14" customFormat="1">
      <c r="A842" s="14"/>
      <c r="B842" s="245"/>
      <c r="C842" s="246"/>
      <c r="D842" s="236" t="s">
        <v>341</v>
      </c>
      <c r="E842" s="247" t="s">
        <v>19</v>
      </c>
      <c r="F842" s="248" t="s">
        <v>1375</v>
      </c>
      <c r="G842" s="246"/>
      <c r="H842" s="249">
        <v>6.375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341</v>
      </c>
      <c r="AU842" s="255" t="s">
        <v>85</v>
      </c>
      <c r="AV842" s="14" t="s">
        <v>85</v>
      </c>
      <c r="AW842" s="14" t="s">
        <v>35</v>
      </c>
      <c r="AX842" s="14" t="s">
        <v>83</v>
      </c>
      <c r="AY842" s="255" t="s">
        <v>331</v>
      </c>
    </row>
    <row r="843" s="12" customFormat="1" ht="22.8" customHeight="1">
      <c r="A843" s="12"/>
      <c r="B843" s="200"/>
      <c r="C843" s="201"/>
      <c r="D843" s="202" t="s">
        <v>75</v>
      </c>
      <c r="E843" s="214" t="s">
        <v>387</v>
      </c>
      <c r="F843" s="214" t="s">
        <v>1376</v>
      </c>
      <c r="G843" s="201"/>
      <c r="H843" s="201"/>
      <c r="I843" s="204"/>
      <c r="J843" s="215">
        <f>BK843</f>
        <v>0</v>
      </c>
      <c r="K843" s="201"/>
      <c r="L843" s="206"/>
      <c r="M843" s="207"/>
      <c r="N843" s="208"/>
      <c r="O843" s="208"/>
      <c r="P843" s="209">
        <f>SUM(P844:P1117)</f>
        <v>0</v>
      </c>
      <c r="Q843" s="208"/>
      <c r="R843" s="209">
        <f>SUM(R844:R1117)</f>
        <v>0.27396029999999999</v>
      </c>
      <c r="S843" s="208"/>
      <c r="T843" s="210">
        <f>SUM(T844:T1117)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1" t="s">
        <v>83</v>
      </c>
      <c r="AT843" s="212" t="s">
        <v>75</v>
      </c>
      <c r="AU843" s="212" t="s">
        <v>83</v>
      </c>
      <c r="AY843" s="211" t="s">
        <v>331</v>
      </c>
      <c r="BK843" s="213">
        <f>SUM(BK844:BK1117)</f>
        <v>0</v>
      </c>
    </row>
    <row r="844" s="2" customFormat="1" ht="24.15" customHeight="1">
      <c r="A844" s="40"/>
      <c r="B844" s="41"/>
      <c r="C844" s="216" t="s">
        <v>1377</v>
      </c>
      <c r="D844" s="216" t="s">
        <v>333</v>
      </c>
      <c r="E844" s="217" t="s">
        <v>1378</v>
      </c>
      <c r="F844" s="218" t="s">
        <v>1379</v>
      </c>
      <c r="G844" s="219" t="s">
        <v>336</v>
      </c>
      <c r="H844" s="220">
        <v>484.48899999999998</v>
      </c>
      <c r="I844" s="221"/>
      <c r="J844" s="222">
        <f>ROUND(I844*H844,2)</f>
        <v>0</v>
      </c>
      <c r="K844" s="218" t="s">
        <v>337</v>
      </c>
      <c r="L844" s="46"/>
      <c r="M844" s="223" t="s">
        <v>19</v>
      </c>
      <c r="N844" s="224" t="s">
        <v>47</v>
      </c>
      <c r="O844" s="86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126</v>
      </c>
      <c r="AT844" s="227" t="s">
        <v>333</v>
      </c>
      <c r="AU844" s="227" t="s">
        <v>85</v>
      </c>
      <c r="AY844" s="19" t="s">
        <v>331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83</v>
      </c>
      <c r="BK844" s="228">
        <f>ROUND(I844*H844,2)</f>
        <v>0</v>
      </c>
      <c r="BL844" s="19" t="s">
        <v>126</v>
      </c>
      <c r="BM844" s="227" t="s">
        <v>1380</v>
      </c>
    </row>
    <row r="845" s="2" customFormat="1">
      <c r="A845" s="40"/>
      <c r="B845" s="41"/>
      <c r="C845" s="42"/>
      <c r="D845" s="229" t="s">
        <v>339</v>
      </c>
      <c r="E845" s="42"/>
      <c r="F845" s="230" t="s">
        <v>1381</v>
      </c>
      <c r="G845" s="42"/>
      <c r="H845" s="42"/>
      <c r="I845" s="231"/>
      <c r="J845" s="42"/>
      <c r="K845" s="42"/>
      <c r="L845" s="46"/>
      <c r="M845" s="232"/>
      <c r="N845" s="23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339</v>
      </c>
      <c r="AU845" s="19" t="s">
        <v>85</v>
      </c>
    </row>
    <row r="846" s="13" customFormat="1">
      <c r="A846" s="13"/>
      <c r="B846" s="234"/>
      <c r="C846" s="235"/>
      <c r="D846" s="236" t="s">
        <v>341</v>
      </c>
      <c r="E846" s="237" t="s">
        <v>19</v>
      </c>
      <c r="F846" s="238" t="s">
        <v>913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341</v>
      </c>
      <c r="AU846" s="244" t="s">
        <v>85</v>
      </c>
      <c r="AV846" s="13" t="s">
        <v>83</v>
      </c>
      <c r="AW846" s="13" t="s">
        <v>35</v>
      </c>
      <c r="AX846" s="13" t="s">
        <v>76</v>
      </c>
      <c r="AY846" s="244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1382</v>
      </c>
      <c r="G847" s="246"/>
      <c r="H847" s="249">
        <v>357.41199999999998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4" customFormat="1">
      <c r="A848" s="14"/>
      <c r="B848" s="245"/>
      <c r="C848" s="246"/>
      <c r="D848" s="236" t="s">
        <v>341</v>
      </c>
      <c r="E848" s="247" t="s">
        <v>19</v>
      </c>
      <c r="F848" s="248" t="s">
        <v>1383</v>
      </c>
      <c r="G848" s="246"/>
      <c r="H848" s="249">
        <v>127.077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341</v>
      </c>
      <c r="AU848" s="255" t="s">
        <v>85</v>
      </c>
      <c r="AV848" s="14" t="s">
        <v>85</v>
      </c>
      <c r="AW848" s="14" t="s">
        <v>35</v>
      </c>
      <c r="AX848" s="14" t="s">
        <v>76</v>
      </c>
      <c r="AY848" s="255" t="s">
        <v>331</v>
      </c>
    </row>
    <row r="849" s="15" customFormat="1">
      <c r="A849" s="15"/>
      <c r="B849" s="256"/>
      <c r="C849" s="257"/>
      <c r="D849" s="236" t="s">
        <v>341</v>
      </c>
      <c r="E849" s="258" t="s">
        <v>19</v>
      </c>
      <c r="F849" s="259" t="s">
        <v>353</v>
      </c>
      <c r="G849" s="257"/>
      <c r="H849" s="260">
        <v>484.48899999999998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6" t="s">
        <v>341</v>
      </c>
      <c r="AU849" s="266" t="s">
        <v>85</v>
      </c>
      <c r="AV849" s="15" t="s">
        <v>126</v>
      </c>
      <c r="AW849" s="15" t="s">
        <v>35</v>
      </c>
      <c r="AX849" s="15" t="s">
        <v>83</v>
      </c>
      <c r="AY849" s="266" t="s">
        <v>331</v>
      </c>
    </row>
    <row r="850" s="2" customFormat="1" ht="24.15" customHeight="1">
      <c r="A850" s="40"/>
      <c r="B850" s="41"/>
      <c r="C850" s="216" t="s">
        <v>1384</v>
      </c>
      <c r="D850" s="216" t="s">
        <v>333</v>
      </c>
      <c r="E850" s="217" t="s">
        <v>1385</v>
      </c>
      <c r="F850" s="218" t="s">
        <v>1386</v>
      </c>
      <c r="G850" s="219" t="s">
        <v>336</v>
      </c>
      <c r="H850" s="220">
        <v>29069.34</v>
      </c>
      <c r="I850" s="221"/>
      <c r="J850" s="222">
        <f>ROUND(I850*H850,2)</f>
        <v>0</v>
      </c>
      <c r="K850" s="218" t="s">
        <v>337</v>
      </c>
      <c r="L850" s="46"/>
      <c r="M850" s="223" t="s">
        <v>19</v>
      </c>
      <c r="N850" s="224" t="s">
        <v>47</v>
      </c>
      <c r="O850" s="86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7" t="s">
        <v>126</v>
      </c>
      <c r="AT850" s="227" t="s">
        <v>333</v>
      </c>
      <c r="AU850" s="227" t="s">
        <v>85</v>
      </c>
      <c r="AY850" s="19" t="s">
        <v>331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9" t="s">
        <v>83</v>
      </c>
      <c r="BK850" s="228">
        <f>ROUND(I850*H850,2)</f>
        <v>0</v>
      </c>
      <c r="BL850" s="19" t="s">
        <v>126</v>
      </c>
      <c r="BM850" s="227" t="s">
        <v>1387</v>
      </c>
    </row>
    <row r="851" s="2" customFormat="1">
      <c r="A851" s="40"/>
      <c r="B851" s="41"/>
      <c r="C851" s="42"/>
      <c r="D851" s="229" t="s">
        <v>339</v>
      </c>
      <c r="E851" s="42"/>
      <c r="F851" s="230" t="s">
        <v>1388</v>
      </c>
      <c r="G851" s="42"/>
      <c r="H851" s="42"/>
      <c r="I851" s="231"/>
      <c r="J851" s="42"/>
      <c r="K851" s="42"/>
      <c r="L851" s="46"/>
      <c r="M851" s="232"/>
      <c r="N851" s="23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339</v>
      </c>
      <c r="AU851" s="19" t="s">
        <v>85</v>
      </c>
    </row>
    <row r="852" s="14" customFormat="1">
      <c r="A852" s="14"/>
      <c r="B852" s="245"/>
      <c r="C852" s="246"/>
      <c r="D852" s="236" t="s">
        <v>341</v>
      </c>
      <c r="E852" s="247" t="s">
        <v>19</v>
      </c>
      <c r="F852" s="248" t="s">
        <v>1389</v>
      </c>
      <c r="G852" s="246"/>
      <c r="H852" s="249">
        <v>29069.34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341</v>
      </c>
      <c r="AU852" s="255" t="s">
        <v>85</v>
      </c>
      <c r="AV852" s="14" t="s">
        <v>85</v>
      </c>
      <c r="AW852" s="14" t="s">
        <v>35</v>
      </c>
      <c r="AX852" s="14" t="s">
        <v>83</v>
      </c>
      <c r="AY852" s="255" t="s">
        <v>331</v>
      </c>
    </row>
    <row r="853" s="2" customFormat="1" ht="24.15" customHeight="1">
      <c r="A853" s="40"/>
      <c r="B853" s="41"/>
      <c r="C853" s="216" t="s">
        <v>1390</v>
      </c>
      <c r="D853" s="216" t="s">
        <v>333</v>
      </c>
      <c r="E853" s="217" t="s">
        <v>1391</v>
      </c>
      <c r="F853" s="218" t="s">
        <v>1392</v>
      </c>
      <c r="G853" s="219" t="s">
        <v>336</v>
      </c>
      <c r="H853" s="220">
        <v>484.48899999999998</v>
      </c>
      <c r="I853" s="221"/>
      <c r="J853" s="222">
        <f>ROUND(I853*H853,2)</f>
        <v>0</v>
      </c>
      <c r="K853" s="218" t="s">
        <v>337</v>
      </c>
      <c r="L853" s="46"/>
      <c r="M853" s="223" t="s">
        <v>19</v>
      </c>
      <c r="N853" s="224" t="s">
        <v>47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126</v>
      </c>
      <c r="AT853" s="227" t="s">
        <v>333</v>
      </c>
      <c r="AU853" s="227" t="s">
        <v>85</v>
      </c>
      <c r="AY853" s="19" t="s">
        <v>331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83</v>
      </c>
      <c r="BK853" s="228">
        <f>ROUND(I853*H853,2)</f>
        <v>0</v>
      </c>
      <c r="BL853" s="19" t="s">
        <v>126</v>
      </c>
      <c r="BM853" s="227" t="s">
        <v>1393</v>
      </c>
    </row>
    <row r="854" s="2" customFormat="1">
      <c r="A854" s="40"/>
      <c r="B854" s="41"/>
      <c r="C854" s="42"/>
      <c r="D854" s="229" t="s">
        <v>339</v>
      </c>
      <c r="E854" s="42"/>
      <c r="F854" s="230" t="s">
        <v>1394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339</v>
      </c>
      <c r="AU854" s="19" t="s">
        <v>85</v>
      </c>
    </row>
    <row r="855" s="2" customFormat="1" ht="16.5" customHeight="1">
      <c r="A855" s="40"/>
      <c r="B855" s="41"/>
      <c r="C855" s="216" t="s">
        <v>1395</v>
      </c>
      <c r="D855" s="216" t="s">
        <v>333</v>
      </c>
      <c r="E855" s="217" t="s">
        <v>1396</v>
      </c>
      <c r="F855" s="218" t="s">
        <v>1397</v>
      </c>
      <c r="G855" s="219" t="s">
        <v>336</v>
      </c>
      <c r="H855" s="220">
        <v>484.48899999999998</v>
      </c>
      <c r="I855" s="221"/>
      <c r="J855" s="222">
        <f>ROUND(I855*H855,2)</f>
        <v>0</v>
      </c>
      <c r="K855" s="218" t="s">
        <v>337</v>
      </c>
      <c r="L855" s="46"/>
      <c r="M855" s="223" t="s">
        <v>19</v>
      </c>
      <c r="N855" s="224" t="s">
        <v>47</v>
      </c>
      <c r="O855" s="86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7" t="s">
        <v>126</v>
      </c>
      <c r="AT855" s="227" t="s">
        <v>333</v>
      </c>
      <c r="AU855" s="227" t="s">
        <v>85</v>
      </c>
      <c r="AY855" s="19" t="s">
        <v>331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19" t="s">
        <v>83</v>
      </c>
      <c r="BK855" s="228">
        <f>ROUND(I855*H855,2)</f>
        <v>0</v>
      </c>
      <c r="BL855" s="19" t="s">
        <v>126</v>
      </c>
      <c r="BM855" s="227" t="s">
        <v>1398</v>
      </c>
    </row>
    <row r="856" s="2" customFormat="1">
      <c r="A856" s="40"/>
      <c r="B856" s="41"/>
      <c r="C856" s="42"/>
      <c r="D856" s="229" t="s">
        <v>339</v>
      </c>
      <c r="E856" s="42"/>
      <c r="F856" s="230" t="s">
        <v>1399</v>
      </c>
      <c r="G856" s="42"/>
      <c r="H856" s="42"/>
      <c r="I856" s="231"/>
      <c r="J856" s="42"/>
      <c r="K856" s="42"/>
      <c r="L856" s="46"/>
      <c r="M856" s="232"/>
      <c r="N856" s="23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339</v>
      </c>
      <c r="AU856" s="19" t="s">
        <v>85</v>
      </c>
    </row>
    <row r="857" s="2" customFormat="1" ht="16.5" customHeight="1">
      <c r="A857" s="40"/>
      <c r="B857" s="41"/>
      <c r="C857" s="216" t="s">
        <v>1400</v>
      </c>
      <c r="D857" s="216" t="s">
        <v>333</v>
      </c>
      <c r="E857" s="217" t="s">
        <v>1401</v>
      </c>
      <c r="F857" s="218" t="s">
        <v>1402</v>
      </c>
      <c r="G857" s="219" t="s">
        <v>336</v>
      </c>
      <c r="H857" s="220">
        <v>29069.34</v>
      </c>
      <c r="I857" s="221"/>
      <c r="J857" s="222">
        <f>ROUND(I857*H857,2)</f>
        <v>0</v>
      </c>
      <c r="K857" s="218" t="s">
        <v>337</v>
      </c>
      <c r="L857" s="46"/>
      <c r="M857" s="223" t="s">
        <v>19</v>
      </c>
      <c r="N857" s="224" t="s">
        <v>47</v>
      </c>
      <c r="O857" s="86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7" t="s">
        <v>126</v>
      </c>
      <c r="AT857" s="227" t="s">
        <v>333</v>
      </c>
      <c r="AU857" s="227" t="s">
        <v>85</v>
      </c>
      <c r="AY857" s="19" t="s">
        <v>331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9" t="s">
        <v>83</v>
      </c>
      <c r="BK857" s="228">
        <f>ROUND(I857*H857,2)</f>
        <v>0</v>
      </c>
      <c r="BL857" s="19" t="s">
        <v>126</v>
      </c>
      <c r="BM857" s="227" t="s">
        <v>1403</v>
      </c>
    </row>
    <row r="858" s="2" customFormat="1">
      <c r="A858" s="40"/>
      <c r="B858" s="41"/>
      <c r="C858" s="42"/>
      <c r="D858" s="229" t="s">
        <v>339</v>
      </c>
      <c r="E858" s="42"/>
      <c r="F858" s="230" t="s">
        <v>1404</v>
      </c>
      <c r="G858" s="42"/>
      <c r="H858" s="42"/>
      <c r="I858" s="231"/>
      <c r="J858" s="42"/>
      <c r="K858" s="42"/>
      <c r="L858" s="46"/>
      <c r="M858" s="232"/>
      <c r="N858" s="23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339</v>
      </c>
      <c r="AU858" s="19" t="s">
        <v>85</v>
      </c>
    </row>
    <row r="859" s="14" customFormat="1">
      <c r="A859" s="14"/>
      <c r="B859" s="245"/>
      <c r="C859" s="246"/>
      <c r="D859" s="236" t="s">
        <v>341</v>
      </c>
      <c r="E859" s="247" t="s">
        <v>19</v>
      </c>
      <c r="F859" s="248" t="s">
        <v>1389</v>
      </c>
      <c r="G859" s="246"/>
      <c r="H859" s="249">
        <v>29069.34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341</v>
      </c>
      <c r="AU859" s="255" t="s">
        <v>85</v>
      </c>
      <c r="AV859" s="14" t="s">
        <v>85</v>
      </c>
      <c r="AW859" s="14" t="s">
        <v>35</v>
      </c>
      <c r="AX859" s="14" t="s">
        <v>83</v>
      </c>
      <c r="AY859" s="255" t="s">
        <v>331</v>
      </c>
    </row>
    <row r="860" s="2" customFormat="1" ht="16.5" customHeight="1">
      <c r="A860" s="40"/>
      <c r="B860" s="41"/>
      <c r="C860" s="216" t="s">
        <v>1405</v>
      </c>
      <c r="D860" s="216" t="s">
        <v>333</v>
      </c>
      <c r="E860" s="217" t="s">
        <v>1406</v>
      </c>
      <c r="F860" s="218" t="s">
        <v>1407</v>
      </c>
      <c r="G860" s="219" t="s">
        <v>336</v>
      </c>
      <c r="H860" s="220">
        <v>484.48899999999998</v>
      </c>
      <c r="I860" s="221"/>
      <c r="J860" s="222">
        <f>ROUND(I860*H860,2)</f>
        <v>0</v>
      </c>
      <c r="K860" s="218" t="s">
        <v>337</v>
      </c>
      <c r="L860" s="46"/>
      <c r="M860" s="223" t="s">
        <v>19</v>
      </c>
      <c r="N860" s="224" t="s">
        <v>47</v>
      </c>
      <c r="O860" s="86"/>
      <c r="P860" s="225">
        <f>O860*H860</f>
        <v>0</v>
      </c>
      <c r="Q860" s="225">
        <v>0</v>
      </c>
      <c r="R860" s="225">
        <f>Q860*H860</f>
        <v>0</v>
      </c>
      <c r="S860" s="225">
        <v>0</v>
      </c>
      <c r="T860" s="226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7" t="s">
        <v>126</v>
      </c>
      <c r="AT860" s="227" t="s">
        <v>333</v>
      </c>
      <c r="AU860" s="227" t="s">
        <v>85</v>
      </c>
      <c r="AY860" s="19" t="s">
        <v>331</v>
      </c>
      <c r="BE860" s="228">
        <f>IF(N860="základní",J860,0)</f>
        <v>0</v>
      </c>
      <c r="BF860" s="228">
        <f>IF(N860="snížená",J860,0)</f>
        <v>0</v>
      </c>
      <c r="BG860" s="228">
        <f>IF(N860="zákl. přenesená",J860,0)</f>
        <v>0</v>
      </c>
      <c r="BH860" s="228">
        <f>IF(N860="sníž. přenesená",J860,0)</f>
        <v>0</v>
      </c>
      <c r="BI860" s="228">
        <f>IF(N860="nulová",J860,0)</f>
        <v>0</v>
      </c>
      <c r="BJ860" s="19" t="s">
        <v>83</v>
      </c>
      <c r="BK860" s="228">
        <f>ROUND(I860*H860,2)</f>
        <v>0</v>
      </c>
      <c r="BL860" s="19" t="s">
        <v>126</v>
      </c>
      <c r="BM860" s="227" t="s">
        <v>1408</v>
      </c>
    </row>
    <row r="861" s="2" customFormat="1">
      <c r="A861" s="40"/>
      <c r="B861" s="41"/>
      <c r="C861" s="42"/>
      <c r="D861" s="229" t="s">
        <v>339</v>
      </c>
      <c r="E861" s="42"/>
      <c r="F861" s="230" t="s">
        <v>1409</v>
      </c>
      <c r="G861" s="42"/>
      <c r="H861" s="42"/>
      <c r="I861" s="231"/>
      <c r="J861" s="42"/>
      <c r="K861" s="42"/>
      <c r="L861" s="46"/>
      <c r="M861" s="232"/>
      <c r="N861" s="23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339</v>
      </c>
      <c r="AU861" s="19" t="s">
        <v>85</v>
      </c>
    </row>
    <row r="862" s="2" customFormat="1" ht="24.15" customHeight="1">
      <c r="A862" s="40"/>
      <c r="B862" s="41"/>
      <c r="C862" s="216" t="s">
        <v>1410</v>
      </c>
      <c r="D862" s="216" t="s">
        <v>333</v>
      </c>
      <c r="E862" s="217" t="s">
        <v>1411</v>
      </c>
      <c r="F862" s="218" t="s">
        <v>1412</v>
      </c>
      <c r="G862" s="219" t="s">
        <v>336</v>
      </c>
      <c r="H862" s="220">
        <v>553.60000000000002</v>
      </c>
      <c r="I862" s="221"/>
      <c r="J862" s="222">
        <f>ROUND(I862*H862,2)</f>
        <v>0</v>
      </c>
      <c r="K862" s="218" t="s">
        <v>337</v>
      </c>
      <c r="L862" s="46"/>
      <c r="M862" s="223" t="s">
        <v>19</v>
      </c>
      <c r="N862" s="224" t="s">
        <v>47</v>
      </c>
      <c r="O862" s="86"/>
      <c r="P862" s="225">
        <f>O862*H862</f>
        <v>0</v>
      </c>
      <c r="Q862" s="225">
        <v>0.00012999999999999999</v>
      </c>
      <c r="R862" s="225">
        <f>Q862*H862</f>
        <v>0.07196799999999999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126</v>
      </c>
      <c r="AT862" s="227" t="s">
        <v>333</v>
      </c>
      <c r="AU862" s="227" t="s">
        <v>85</v>
      </c>
      <c r="AY862" s="19" t="s">
        <v>331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83</v>
      </c>
      <c r="BK862" s="228">
        <f>ROUND(I862*H862,2)</f>
        <v>0</v>
      </c>
      <c r="BL862" s="19" t="s">
        <v>126</v>
      </c>
      <c r="BM862" s="227" t="s">
        <v>1413</v>
      </c>
    </row>
    <row r="863" s="2" customFormat="1">
      <c r="A863" s="40"/>
      <c r="B863" s="41"/>
      <c r="C863" s="42"/>
      <c r="D863" s="229" t="s">
        <v>339</v>
      </c>
      <c r="E863" s="42"/>
      <c r="F863" s="230" t="s">
        <v>1414</v>
      </c>
      <c r="G863" s="42"/>
      <c r="H863" s="42"/>
      <c r="I863" s="231"/>
      <c r="J863" s="42"/>
      <c r="K863" s="42"/>
      <c r="L863" s="46"/>
      <c r="M863" s="232"/>
      <c r="N863" s="23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339</v>
      </c>
      <c r="AU863" s="19" t="s">
        <v>85</v>
      </c>
    </row>
    <row r="864" s="13" customFormat="1">
      <c r="A864" s="13"/>
      <c r="B864" s="234"/>
      <c r="C864" s="235"/>
      <c r="D864" s="236" t="s">
        <v>341</v>
      </c>
      <c r="E864" s="237" t="s">
        <v>19</v>
      </c>
      <c r="F864" s="238" t="s">
        <v>905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341</v>
      </c>
      <c r="AU864" s="244" t="s">
        <v>85</v>
      </c>
      <c r="AV864" s="13" t="s">
        <v>83</v>
      </c>
      <c r="AW864" s="13" t="s">
        <v>35</v>
      </c>
      <c r="AX864" s="13" t="s">
        <v>76</v>
      </c>
      <c r="AY864" s="244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1415</v>
      </c>
      <c r="G865" s="246"/>
      <c r="H865" s="249">
        <v>223.19999999999999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4" customFormat="1">
      <c r="A866" s="14"/>
      <c r="B866" s="245"/>
      <c r="C866" s="246"/>
      <c r="D866" s="236" t="s">
        <v>341</v>
      </c>
      <c r="E866" s="247" t="s">
        <v>19</v>
      </c>
      <c r="F866" s="248" t="s">
        <v>1416</v>
      </c>
      <c r="G866" s="246"/>
      <c r="H866" s="249">
        <v>86.900000000000006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341</v>
      </c>
      <c r="AU866" s="255" t="s">
        <v>85</v>
      </c>
      <c r="AV866" s="14" t="s">
        <v>85</v>
      </c>
      <c r="AW866" s="14" t="s">
        <v>35</v>
      </c>
      <c r="AX866" s="14" t="s">
        <v>76</v>
      </c>
      <c r="AY866" s="255" t="s">
        <v>331</v>
      </c>
    </row>
    <row r="867" s="13" customFormat="1">
      <c r="A867" s="13"/>
      <c r="B867" s="234"/>
      <c r="C867" s="235"/>
      <c r="D867" s="236" t="s">
        <v>341</v>
      </c>
      <c r="E867" s="237" t="s">
        <v>19</v>
      </c>
      <c r="F867" s="238" t="s">
        <v>1417</v>
      </c>
      <c r="G867" s="235"/>
      <c r="H867" s="237" t="s">
        <v>19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341</v>
      </c>
      <c r="AU867" s="244" t="s">
        <v>85</v>
      </c>
      <c r="AV867" s="13" t="s">
        <v>83</v>
      </c>
      <c r="AW867" s="13" t="s">
        <v>35</v>
      </c>
      <c r="AX867" s="13" t="s">
        <v>76</v>
      </c>
      <c r="AY867" s="244" t="s">
        <v>331</v>
      </c>
    </row>
    <row r="868" s="14" customFormat="1">
      <c r="A868" s="14"/>
      <c r="B868" s="245"/>
      <c r="C868" s="246"/>
      <c r="D868" s="236" t="s">
        <v>341</v>
      </c>
      <c r="E868" s="247" t="s">
        <v>19</v>
      </c>
      <c r="F868" s="248" t="s">
        <v>1418</v>
      </c>
      <c r="G868" s="246"/>
      <c r="H868" s="249">
        <v>243.5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341</v>
      </c>
      <c r="AU868" s="255" t="s">
        <v>85</v>
      </c>
      <c r="AV868" s="14" t="s">
        <v>85</v>
      </c>
      <c r="AW868" s="14" t="s">
        <v>35</v>
      </c>
      <c r="AX868" s="14" t="s">
        <v>76</v>
      </c>
      <c r="AY868" s="255" t="s">
        <v>331</v>
      </c>
    </row>
    <row r="869" s="15" customFormat="1">
      <c r="A869" s="15"/>
      <c r="B869" s="256"/>
      <c r="C869" s="257"/>
      <c r="D869" s="236" t="s">
        <v>341</v>
      </c>
      <c r="E869" s="258" t="s">
        <v>19</v>
      </c>
      <c r="F869" s="259" t="s">
        <v>353</v>
      </c>
      <c r="G869" s="257"/>
      <c r="H869" s="260">
        <v>553.60000000000002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6" t="s">
        <v>341</v>
      </c>
      <c r="AU869" s="266" t="s">
        <v>85</v>
      </c>
      <c r="AV869" s="15" t="s">
        <v>126</v>
      </c>
      <c r="AW869" s="15" t="s">
        <v>35</v>
      </c>
      <c r="AX869" s="15" t="s">
        <v>83</v>
      </c>
      <c r="AY869" s="266" t="s">
        <v>331</v>
      </c>
    </row>
    <row r="870" s="2" customFormat="1" ht="24.15" customHeight="1">
      <c r="A870" s="40"/>
      <c r="B870" s="41"/>
      <c r="C870" s="216" t="s">
        <v>1419</v>
      </c>
      <c r="D870" s="216" t="s">
        <v>333</v>
      </c>
      <c r="E870" s="217" t="s">
        <v>1420</v>
      </c>
      <c r="F870" s="218" t="s">
        <v>1421</v>
      </c>
      <c r="G870" s="219" t="s">
        <v>336</v>
      </c>
      <c r="H870" s="220">
        <v>553.60000000000002</v>
      </c>
      <c r="I870" s="221"/>
      <c r="J870" s="222">
        <f>ROUND(I870*H870,2)</f>
        <v>0</v>
      </c>
      <c r="K870" s="218" t="s">
        <v>337</v>
      </c>
      <c r="L870" s="46"/>
      <c r="M870" s="223" t="s">
        <v>19</v>
      </c>
      <c r="N870" s="224" t="s">
        <v>47</v>
      </c>
      <c r="O870" s="86"/>
      <c r="P870" s="225">
        <f>O870*H870</f>
        <v>0</v>
      </c>
      <c r="Q870" s="225">
        <v>3.4999999999999997E-05</v>
      </c>
      <c r="R870" s="225">
        <f>Q870*H870</f>
        <v>0.019375999999999997</v>
      </c>
      <c r="S870" s="225">
        <v>0</v>
      </c>
      <c r="T870" s="22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7" t="s">
        <v>126</v>
      </c>
      <c r="AT870" s="227" t="s">
        <v>333</v>
      </c>
      <c r="AU870" s="227" t="s">
        <v>85</v>
      </c>
      <c r="AY870" s="19" t="s">
        <v>331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9" t="s">
        <v>83</v>
      </c>
      <c r="BK870" s="228">
        <f>ROUND(I870*H870,2)</f>
        <v>0</v>
      </c>
      <c r="BL870" s="19" t="s">
        <v>126</v>
      </c>
      <c r="BM870" s="227" t="s">
        <v>1422</v>
      </c>
    </row>
    <row r="871" s="2" customFormat="1">
      <c r="A871" s="40"/>
      <c r="B871" s="41"/>
      <c r="C871" s="42"/>
      <c r="D871" s="229" t="s">
        <v>339</v>
      </c>
      <c r="E871" s="42"/>
      <c r="F871" s="230" t="s">
        <v>1423</v>
      </c>
      <c r="G871" s="42"/>
      <c r="H871" s="42"/>
      <c r="I871" s="231"/>
      <c r="J871" s="42"/>
      <c r="K871" s="42"/>
      <c r="L871" s="46"/>
      <c r="M871" s="232"/>
      <c r="N871" s="23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339</v>
      </c>
      <c r="AU871" s="19" t="s">
        <v>85</v>
      </c>
    </row>
    <row r="872" s="13" customFormat="1">
      <c r="A872" s="13"/>
      <c r="B872" s="234"/>
      <c r="C872" s="235"/>
      <c r="D872" s="236" t="s">
        <v>341</v>
      </c>
      <c r="E872" s="237" t="s">
        <v>19</v>
      </c>
      <c r="F872" s="238" t="s">
        <v>905</v>
      </c>
      <c r="G872" s="235"/>
      <c r="H872" s="237" t="s">
        <v>19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341</v>
      </c>
      <c r="AU872" s="244" t="s">
        <v>85</v>
      </c>
      <c r="AV872" s="13" t="s">
        <v>83</v>
      </c>
      <c r="AW872" s="13" t="s">
        <v>35</v>
      </c>
      <c r="AX872" s="13" t="s">
        <v>76</v>
      </c>
      <c r="AY872" s="244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1415</v>
      </c>
      <c r="G873" s="246"/>
      <c r="H873" s="249">
        <v>223.19999999999999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4" customFormat="1">
      <c r="A874" s="14"/>
      <c r="B874" s="245"/>
      <c r="C874" s="246"/>
      <c r="D874" s="236" t="s">
        <v>341</v>
      </c>
      <c r="E874" s="247" t="s">
        <v>19</v>
      </c>
      <c r="F874" s="248" t="s">
        <v>1416</v>
      </c>
      <c r="G874" s="246"/>
      <c r="H874" s="249">
        <v>86.900000000000006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341</v>
      </c>
      <c r="AU874" s="255" t="s">
        <v>85</v>
      </c>
      <c r="AV874" s="14" t="s">
        <v>85</v>
      </c>
      <c r="AW874" s="14" t="s">
        <v>35</v>
      </c>
      <c r="AX874" s="14" t="s">
        <v>76</v>
      </c>
      <c r="AY874" s="255" t="s">
        <v>331</v>
      </c>
    </row>
    <row r="875" s="13" customFormat="1">
      <c r="A875" s="13"/>
      <c r="B875" s="234"/>
      <c r="C875" s="235"/>
      <c r="D875" s="236" t="s">
        <v>341</v>
      </c>
      <c r="E875" s="237" t="s">
        <v>19</v>
      </c>
      <c r="F875" s="238" t="s">
        <v>1417</v>
      </c>
      <c r="G875" s="235"/>
      <c r="H875" s="237" t="s">
        <v>19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341</v>
      </c>
      <c r="AU875" s="244" t="s">
        <v>85</v>
      </c>
      <c r="AV875" s="13" t="s">
        <v>83</v>
      </c>
      <c r="AW875" s="13" t="s">
        <v>35</v>
      </c>
      <c r="AX875" s="13" t="s">
        <v>76</v>
      </c>
      <c r="AY875" s="244" t="s">
        <v>331</v>
      </c>
    </row>
    <row r="876" s="14" customFormat="1">
      <c r="A876" s="14"/>
      <c r="B876" s="245"/>
      <c r="C876" s="246"/>
      <c r="D876" s="236" t="s">
        <v>341</v>
      </c>
      <c r="E876" s="247" t="s">
        <v>19</v>
      </c>
      <c r="F876" s="248" t="s">
        <v>1418</v>
      </c>
      <c r="G876" s="246"/>
      <c r="H876" s="249">
        <v>243.5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341</v>
      </c>
      <c r="AU876" s="255" t="s">
        <v>85</v>
      </c>
      <c r="AV876" s="14" t="s">
        <v>85</v>
      </c>
      <c r="AW876" s="14" t="s">
        <v>35</v>
      </c>
      <c r="AX876" s="14" t="s">
        <v>76</v>
      </c>
      <c r="AY876" s="255" t="s">
        <v>331</v>
      </c>
    </row>
    <row r="877" s="15" customFormat="1">
      <c r="A877" s="15"/>
      <c r="B877" s="256"/>
      <c r="C877" s="257"/>
      <c r="D877" s="236" t="s">
        <v>341</v>
      </c>
      <c r="E877" s="258" t="s">
        <v>19</v>
      </c>
      <c r="F877" s="259" t="s">
        <v>353</v>
      </c>
      <c r="G877" s="257"/>
      <c r="H877" s="260">
        <v>553.60000000000002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341</v>
      </c>
      <c r="AU877" s="266" t="s">
        <v>85</v>
      </c>
      <c r="AV877" s="15" t="s">
        <v>126</v>
      </c>
      <c r="AW877" s="15" t="s">
        <v>35</v>
      </c>
      <c r="AX877" s="15" t="s">
        <v>83</v>
      </c>
      <c r="AY877" s="266" t="s">
        <v>331</v>
      </c>
    </row>
    <row r="878" s="2" customFormat="1" ht="16.5" customHeight="1">
      <c r="A878" s="40"/>
      <c r="B878" s="41"/>
      <c r="C878" s="216" t="s">
        <v>1424</v>
      </c>
      <c r="D878" s="216" t="s">
        <v>333</v>
      </c>
      <c r="E878" s="217" t="s">
        <v>480</v>
      </c>
      <c r="F878" s="218" t="s">
        <v>481</v>
      </c>
      <c r="G878" s="219" t="s">
        <v>429</v>
      </c>
      <c r="H878" s="220">
        <v>0.64000000000000001</v>
      </c>
      <c r="I878" s="221"/>
      <c r="J878" s="222">
        <f>ROUND(I878*H878,2)</f>
        <v>0</v>
      </c>
      <c r="K878" s="218" t="s">
        <v>337</v>
      </c>
      <c r="L878" s="46"/>
      <c r="M878" s="223" t="s">
        <v>19</v>
      </c>
      <c r="N878" s="224" t="s">
        <v>47</v>
      </c>
      <c r="O878" s="86"/>
      <c r="P878" s="225">
        <f>O878*H878</f>
        <v>0</v>
      </c>
      <c r="Q878" s="225">
        <v>0</v>
      </c>
      <c r="R878" s="225">
        <f>Q878*H878</f>
        <v>0</v>
      </c>
      <c r="S878" s="225">
        <v>2</v>
      </c>
      <c r="T878" s="226">
        <f>S878*H878</f>
        <v>1.28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126</v>
      </c>
      <c r="AT878" s="227" t="s">
        <v>333</v>
      </c>
      <c r="AU878" s="227" t="s">
        <v>85</v>
      </c>
      <c r="AY878" s="19" t="s">
        <v>331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83</v>
      </c>
      <c r="BK878" s="228">
        <f>ROUND(I878*H878,2)</f>
        <v>0</v>
      </c>
      <c r="BL878" s="19" t="s">
        <v>126</v>
      </c>
      <c r="BM878" s="227" t="s">
        <v>1425</v>
      </c>
    </row>
    <row r="879" s="2" customFormat="1">
      <c r="A879" s="40"/>
      <c r="B879" s="41"/>
      <c r="C879" s="42"/>
      <c r="D879" s="229" t="s">
        <v>339</v>
      </c>
      <c r="E879" s="42"/>
      <c r="F879" s="230" t="s">
        <v>483</v>
      </c>
      <c r="G879" s="42"/>
      <c r="H879" s="42"/>
      <c r="I879" s="231"/>
      <c r="J879" s="42"/>
      <c r="K879" s="42"/>
      <c r="L879" s="46"/>
      <c r="M879" s="232"/>
      <c r="N879" s="23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339</v>
      </c>
      <c r="AU879" s="19" t="s">
        <v>85</v>
      </c>
    </row>
    <row r="880" s="13" customFormat="1">
      <c r="A880" s="13"/>
      <c r="B880" s="234"/>
      <c r="C880" s="235"/>
      <c r="D880" s="236" t="s">
        <v>341</v>
      </c>
      <c r="E880" s="237" t="s">
        <v>19</v>
      </c>
      <c r="F880" s="238" t="s">
        <v>1426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341</v>
      </c>
      <c r="AU880" s="244" t="s">
        <v>85</v>
      </c>
      <c r="AV880" s="13" t="s">
        <v>83</v>
      </c>
      <c r="AW880" s="13" t="s">
        <v>35</v>
      </c>
      <c r="AX880" s="13" t="s">
        <v>76</v>
      </c>
      <c r="AY880" s="244" t="s">
        <v>331</v>
      </c>
    </row>
    <row r="881" s="14" customFormat="1">
      <c r="A881" s="14"/>
      <c r="B881" s="245"/>
      <c r="C881" s="246"/>
      <c r="D881" s="236" t="s">
        <v>341</v>
      </c>
      <c r="E881" s="247" t="s">
        <v>19</v>
      </c>
      <c r="F881" s="248" t="s">
        <v>1427</v>
      </c>
      <c r="G881" s="246"/>
      <c r="H881" s="249">
        <v>0.64000000000000001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341</v>
      </c>
      <c r="AU881" s="255" t="s">
        <v>85</v>
      </c>
      <c r="AV881" s="14" t="s">
        <v>85</v>
      </c>
      <c r="AW881" s="14" t="s">
        <v>35</v>
      </c>
      <c r="AX881" s="14" t="s">
        <v>83</v>
      </c>
      <c r="AY881" s="255" t="s">
        <v>331</v>
      </c>
    </row>
    <row r="882" s="2" customFormat="1" ht="16.5" customHeight="1">
      <c r="A882" s="40"/>
      <c r="B882" s="41"/>
      <c r="C882" s="216" t="s">
        <v>1428</v>
      </c>
      <c r="D882" s="216" t="s">
        <v>333</v>
      </c>
      <c r="E882" s="217" t="s">
        <v>491</v>
      </c>
      <c r="F882" s="218" t="s">
        <v>492</v>
      </c>
      <c r="G882" s="219" t="s">
        <v>429</v>
      </c>
      <c r="H882" s="220">
        <v>1.2030000000000001</v>
      </c>
      <c r="I882" s="221"/>
      <c r="J882" s="222">
        <f>ROUND(I882*H882,2)</f>
        <v>0</v>
      </c>
      <c r="K882" s="218" t="s">
        <v>337</v>
      </c>
      <c r="L882" s="46"/>
      <c r="M882" s="223" t="s">
        <v>19</v>
      </c>
      <c r="N882" s="224" t="s">
        <v>47</v>
      </c>
      <c r="O882" s="86"/>
      <c r="P882" s="225">
        <f>O882*H882</f>
        <v>0</v>
      </c>
      <c r="Q882" s="225">
        <v>0</v>
      </c>
      <c r="R882" s="225">
        <f>Q882*H882</f>
        <v>0</v>
      </c>
      <c r="S882" s="225">
        <v>2.5</v>
      </c>
      <c r="T882" s="226">
        <f>S882*H882</f>
        <v>3.0075000000000003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126</v>
      </c>
      <c r="AT882" s="227" t="s">
        <v>333</v>
      </c>
      <c r="AU882" s="227" t="s">
        <v>85</v>
      </c>
      <c r="AY882" s="19" t="s">
        <v>331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83</v>
      </c>
      <c r="BK882" s="228">
        <f>ROUND(I882*H882,2)</f>
        <v>0</v>
      </c>
      <c r="BL882" s="19" t="s">
        <v>126</v>
      </c>
      <c r="BM882" s="227" t="s">
        <v>1429</v>
      </c>
    </row>
    <row r="883" s="2" customFormat="1">
      <c r="A883" s="40"/>
      <c r="B883" s="41"/>
      <c r="C883" s="42"/>
      <c r="D883" s="229" t="s">
        <v>339</v>
      </c>
      <c r="E883" s="42"/>
      <c r="F883" s="230" t="s">
        <v>494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339</v>
      </c>
      <c r="AU883" s="19" t="s">
        <v>85</v>
      </c>
    </row>
    <row r="884" s="13" customFormat="1">
      <c r="A884" s="13"/>
      <c r="B884" s="234"/>
      <c r="C884" s="235"/>
      <c r="D884" s="236" t="s">
        <v>341</v>
      </c>
      <c r="E884" s="237" t="s">
        <v>19</v>
      </c>
      <c r="F884" s="238" t="s">
        <v>1430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341</v>
      </c>
      <c r="AU884" s="244" t="s">
        <v>85</v>
      </c>
      <c r="AV884" s="13" t="s">
        <v>83</v>
      </c>
      <c r="AW884" s="13" t="s">
        <v>35</v>
      </c>
      <c r="AX884" s="13" t="s">
        <v>76</v>
      </c>
      <c r="AY884" s="244" t="s">
        <v>331</v>
      </c>
    </row>
    <row r="885" s="14" customFormat="1">
      <c r="A885" s="14"/>
      <c r="B885" s="245"/>
      <c r="C885" s="246"/>
      <c r="D885" s="236" t="s">
        <v>341</v>
      </c>
      <c r="E885" s="247" t="s">
        <v>19</v>
      </c>
      <c r="F885" s="248" t="s">
        <v>1431</v>
      </c>
      <c r="G885" s="246"/>
      <c r="H885" s="249">
        <v>1.2030000000000001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341</v>
      </c>
      <c r="AU885" s="255" t="s">
        <v>85</v>
      </c>
      <c r="AV885" s="14" t="s">
        <v>85</v>
      </c>
      <c r="AW885" s="14" t="s">
        <v>35</v>
      </c>
      <c r="AX885" s="14" t="s">
        <v>83</v>
      </c>
      <c r="AY885" s="255" t="s">
        <v>331</v>
      </c>
    </row>
    <row r="886" s="2" customFormat="1" ht="24.15" customHeight="1">
      <c r="A886" s="40"/>
      <c r="B886" s="41"/>
      <c r="C886" s="216" t="s">
        <v>1432</v>
      </c>
      <c r="D886" s="216" t="s">
        <v>333</v>
      </c>
      <c r="E886" s="217" t="s">
        <v>1433</v>
      </c>
      <c r="F886" s="218" t="s">
        <v>1434</v>
      </c>
      <c r="G886" s="219" t="s">
        <v>336</v>
      </c>
      <c r="H886" s="220">
        <v>103.958</v>
      </c>
      <c r="I886" s="221"/>
      <c r="J886" s="222">
        <f>ROUND(I886*H886,2)</f>
        <v>0</v>
      </c>
      <c r="K886" s="218" t="s">
        <v>337</v>
      </c>
      <c r="L886" s="46"/>
      <c r="M886" s="223" t="s">
        <v>19</v>
      </c>
      <c r="N886" s="224" t="s">
        <v>47</v>
      </c>
      <c r="O886" s="86"/>
      <c r="P886" s="225">
        <f>O886*H886</f>
        <v>0</v>
      </c>
      <c r="Q886" s="225">
        <v>0</v>
      </c>
      <c r="R886" s="225">
        <f>Q886*H886</f>
        <v>0</v>
      </c>
      <c r="S886" s="225">
        <v>0.13100000000000001</v>
      </c>
      <c r="T886" s="226">
        <f>S886*H886</f>
        <v>13.618498000000001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7" t="s">
        <v>126</v>
      </c>
      <c r="AT886" s="227" t="s">
        <v>333</v>
      </c>
      <c r="AU886" s="227" t="s">
        <v>85</v>
      </c>
      <c r="AY886" s="19" t="s">
        <v>331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9" t="s">
        <v>83</v>
      </c>
      <c r="BK886" s="228">
        <f>ROUND(I886*H886,2)</f>
        <v>0</v>
      </c>
      <c r="BL886" s="19" t="s">
        <v>126</v>
      </c>
      <c r="BM886" s="227" t="s">
        <v>1435</v>
      </c>
    </row>
    <row r="887" s="2" customFormat="1">
      <c r="A887" s="40"/>
      <c r="B887" s="41"/>
      <c r="C887" s="42"/>
      <c r="D887" s="229" t="s">
        <v>339</v>
      </c>
      <c r="E887" s="42"/>
      <c r="F887" s="230" t="s">
        <v>1436</v>
      </c>
      <c r="G887" s="42"/>
      <c r="H887" s="42"/>
      <c r="I887" s="231"/>
      <c r="J887" s="42"/>
      <c r="K887" s="42"/>
      <c r="L887" s="46"/>
      <c r="M887" s="232"/>
      <c r="N887" s="23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339</v>
      </c>
      <c r="AU887" s="19" t="s">
        <v>85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1437</v>
      </c>
      <c r="G888" s="246"/>
      <c r="H888" s="249">
        <v>54.704000000000001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4" customFormat="1">
      <c r="A889" s="14"/>
      <c r="B889" s="245"/>
      <c r="C889" s="246"/>
      <c r="D889" s="236" t="s">
        <v>341</v>
      </c>
      <c r="E889" s="247" t="s">
        <v>19</v>
      </c>
      <c r="F889" s="248" t="s">
        <v>1438</v>
      </c>
      <c r="G889" s="246"/>
      <c r="H889" s="249">
        <v>49.253999999999998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341</v>
      </c>
      <c r="AU889" s="255" t="s">
        <v>85</v>
      </c>
      <c r="AV889" s="14" t="s">
        <v>85</v>
      </c>
      <c r="AW889" s="14" t="s">
        <v>35</v>
      </c>
      <c r="AX889" s="14" t="s">
        <v>76</v>
      </c>
      <c r="AY889" s="255" t="s">
        <v>331</v>
      </c>
    </row>
    <row r="890" s="15" customFormat="1">
      <c r="A890" s="15"/>
      <c r="B890" s="256"/>
      <c r="C890" s="257"/>
      <c r="D890" s="236" t="s">
        <v>341</v>
      </c>
      <c r="E890" s="258" t="s">
        <v>19</v>
      </c>
      <c r="F890" s="259" t="s">
        <v>353</v>
      </c>
      <c r="G890" s="257"/>
      <c r="H890" s="260">
        <v>103.958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341</v>
      </c>
      <c r="AU890" s="266" t="s">
        <v>85</v>
      </c>
      <c r="AV890" s="15" t="s">
        <v>126</v>
      </c>
      <c r="AW890" s="15" t="s">
        <v>35</v>
      </c>
      <c r="AX890" s="15" t="s">
        <v>83</v>
      </c>
      <c r="AY890" s="266" t="s">
        <v>331</v>
      </c>
    </row>
    <row r="891" s="2" customFormat="1" ht="24.15" customHeight="1">
      <c r="A891" s="40"/>
      <c r="B891" s="41"/>
      <c r="C891" s="216" t="s">
        <v>1439</v>
      </c>
      <c r="D891" s="216" t="s">
        <v>333</v>
      </c>
      <c r="E891" s="217" t="s">
        <v>1440</v>
      </c>
      <c r="F891" s="218" t="s">
        <v>1441</v>
      </c>
      <c r="G891" s="219" t="s">
        <v>336</v>
      </c>
      <c r="H891" s="220">
        <v>38.049999999999997</v>
      </c>
      <c r="I891" s="221"/>
      <c r="J891" s="222">
        <f>ROUND(I891*H891,2)</f>
        <v>0</v>
      </c>
      <c r="K891" s="218" t="s">
        <v>337</v>
      </c>
      <c r="L891" s="46"/>
      <c r="M891" s="223" t="s">
        <v>19</v>
      </c>
      <c r="N891" s="224" t="s">
        <v>47</v>
      </c>
      <c r="O891" s="86"/>
      <c r="P891" s="225">
        <f>O891*H891</f>
        <v>0</v>
      </c>
      <c r="Q891" s="225">
        <v>0</v>
      </c>
      <c r="R891" s="225">
        <f>Q891*H891</f>
        <v>0</v>
      </c>
      <c r="S891" s="225">
        <v>0.26100000000000001</v>
      </c>
      <c r="T891" s="226">
        <f>S891*H891</f>
        <v>9.931049999999999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7" t="s">
        <v>126</v>
      </c>
      <c r="AT891" s="227" t="s">
        <v>333</v>
      </c>
      <c r="AU891" s="227" t="s">
        <v>85</v>
      </c>
      <c r="AY891" s="19" t="s">
        <v>331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9" t="s">
        <v>83</v>
      </c>
      <c r="BK891" s="228">
        <f>ROUND(I891*H891,2)</f>
        <v>0</v>
      </c>
      <c r="BL891" s="19" t="s">
        <v>126</v>
      </c>
      <c r="BM891" s="227" t="s">
        <v>1442</v>
      </c>
    </row>
    <row r="892" s="2" customFormat="1">
      <c r="A892" s="40"/>
      <c r="B892" s="41"/>
      <c r="C892" s="42"/>
      <c r="D892" s="229" t="s">
        <v>339</v>
      </c>
      <c r="E892" s="42"/>
      <c r="F892" s="230" t="s">
        <v>1443</v>
      </c>
      <c r="G892" s="42"/>
      <c r="H892" s="42"/>
      <c r="I892" s="231"/>
      <c r="J892" s="42"/>
      <c r="K892" s="42"/>
      <c r="L892" s="46"/>
      <c r="M892" s="232"/>
      <c r="N892" s="23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339</v>
      </c>
      <c r="AU892" s="19" t="s">
        <v>85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1444</v>
      </c>
      <c r="G893" s="246"/>
      <c r="H893" s="249">
        <v>14.132999999999999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1445</v>
      </c>
      <c r="G894" s="246"/>
      <c r="H894" s="249">
        <v>20.664999999999999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4" customFormat="1">
      <c r="A895" s="14"/>
      <c r="B895" s="245"/>
      <c r="C895" s="246"/>
      <c r="D895" s="236" t="s">
        <v>341</v>
      </c>
      <c r="E895" s="247" t="s">
        <v>19</v>
      </c>
      <c r="F895" s="248" t="s">
        <v>1446</v>
      </c>
      <c r="G895" s="246"/>
      <c r="H895" s="249">
        <v>3.2519999999999998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341</v>
      </c>
      <c r="AU895" s="255" t="s">
        <v>85</v>
      </c>
      <c r="AV895" s="14" t="s">
        <v>85</v>
      </c>
      <c r="AW895" s="14" t="s">
        <v>35</v>
      </c>
      <c r="AX895" s="14" t="s">
        <v>76</v>
      </c>
      <c r="AY895" s="255" t="s">
        <v>331</v>
      </c>
    </row>
    <row r="896" s="15" customFormat="1">
      <c r="A896" s="15"/>
      <c r="B896" s="256"/>
      <c r="C896" s="257"/>
      <c r="D896" s="236" t="s">
        <v>341</v>
      </c>
      <c r="E896" s="258" t="s">
        <v>19</v>
      </c>
      <c r="F896" s="259" t="s">
        <v>353</v>
      </c>
      <c r="G896" s="257"/>
      <c r="H896" s="260">
        <v>38.049999999999997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341</v>
      </c>
      <c r="AU896" s="266" t="s">
        <v>85</v>
      </c>
      <c r="AV896" s="15" t="s">
        <v>126</v>
      </c>
      <c r="AW896" s="15" t="s">
        <v>35</v>
      </c>
      <c r="AX896" s="15" t="s">
        <v>83</v>
      </c>
      <c r="AY896" s="266" t="s">
        <v>331</v>
      </c>
    </row>
    <row r="897" s="2" customFormat="1" ht="24.15" customHeight="1">
      <c r="A897" s="40"/>
      <c r="B897" s="41"/>
      <c r="C897" s="216" t="s">
        <v>1447</v>
      </c>
      <c r="D897" s="216" t="s">
        <v>333</v>
      </c>
      <c r="E897" s="217" t="s">
        <v>1448</v>
      </c>
      <c r="F897" s="218" t="s">
        <v>1449</v>
      </c>
      <c r="G897" s="219" t="s">
        <v>429</v>
      </c>
      <c r="H897" s="220">
        <v>3.7160000000000002</v>
      </c>
      <c r="I897" s="221"/>
      <c r="J897" s="222">
        <f>ROUND(I897*H897,2)</f>
        <v>0</v>
      </c>
      <c r="K897" s="218" t="s">
        <v>337</v>
      </c>
      <c r="L897" s="46"/>
      <c r="M897" s="223" t="s">
        <v>19</v>
      </c>
      <c r="N897" s="224" t="s">
        <v>47</v>
      </c>
      <c r="O897" s="86"/>
      <c r="P897" s="225">
        <f>O897*H897</f>
        <v>0</v>
      </c>
      <c r="Q897" s="225">
        <v>0</v>
      </c>
      <c r="R897" s="225">
        <f>Q897*H897</f>
        <v>0</v>
      </c>
      <c r="S897" s="225">
        <v>1.8</v>
      </c>
      <c r="T897" s="226">
        <f>S897*H897</f>
        <v>6.6888000000000005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7" t="s">
        <v>126</v>
      </c>
      <c r="AT897" s="227" t="s">
        <v>333</v>
      </c>
      <c r="AU897" s="227" t="s">
        <v>85</v>
      </c>
      <c r="AY897" s="19" t="s">
        <v>331</v>
      </c>
      <c r="BE897" s="228">
        <f>IF(N897="základní",J897,0)</f>
        <v>0</v>
      </c>
      <c r="BF897" s="228">
        <f>IF(N897="snížená",J897,0)</f>
        <v>0</v>
      </c>
      <c r="BG897" s="228">
        <f>IF(N897="zákl. přenesená",J897,0)</f>
        <v>0</v>
      </c>
      <c r="BH897" s="228">
        <f>IF(N897="sníž. přenesená",J897,0)</f>
        <v>0</v>
      </c>
      <c r="BI897" s="228">
        <f>IF(N897="nulová",J897,0)</f>
        <v>0</v>
      </c>
      <c r="BJ897" s="19" t="s">
        <v>83</v>
      </c>
      <c r="BK897" s="228">
        <f>ROUND(I897*H897,2)</f>
        <v>0</v>
      </c>
      <c r="BL897" s="19" t="s">
        <v>126</v>
      </c>
      <c r="BM897" s="227" t="s">
        <v>1450</v>
      </c>
    </row>
    <row r="898" s="2" customFormat="1">
      <c r="A898" s="40"/>
      <c r="B898" s="41"/>
      <c r="C898" s="42"/>
      <c r="D898" s="229" t="s">
        <v>339</v>
      </c>
      <c r="E898" s="42"/>
      <c r="F898" s="230" t="s">
        <v>1451</v>
      </c>
      <c r="G898" s="42"/>
      <c r="H898" s="42"/>
      <c r="I898" s="231"/>
      <c r="J898" s="42"/>
      <c r="K898" s="42"/>
      <c r="L898" s="46"/>
      <c r="M898" s="232"/>
      <c r="N898" s="23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339</v>
      </c>
      <c r="AU898" s="19" t="s">
        <v>85</v>
      </c>
    </row>
    <row r="899" s="13" customFormat="1">
      <c r="A899" s="13"/>
      <c r="B899" s="234"/>
      <c r="C899" s="235"/>
      <c r="D899" s="236" t="s">
        <v>341</v>
      </c>
      <c r="E899" s="237" t="s">
        <v>19</v>
      </c>
      <c r="F899" s="238" t="s">
        <v>1452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341</v>
      </c>
      <c r="AU899" s="244" t="s">
        <v>85</v>
      </c>
      <c r="AV899" s="13" t="s">
        <v>83</v>
      </c>
      <c r="AW899" s="13" t="s">
        <v>35</v>
      </c>
      <c r="AX899" s="13" t="s">
        <v>76</v>
      </c>
      <c r="AY899" s="244" t="s">
        <v>331</v>
      </c>
    </row>
    <row r="900" s="14" customFormat="1">
      <c r="A900" s="14"/>
      <c r="B900" s="245"/>
      <c r="C900" s="246"/>
      <c r="D900" s="236" t="s">
        <v>341</v>
      </c>
      <c r="E900" s="247" t="s">
        <v>19</v>
      </c>
      <c r="F900" s="248" t="s">
        <v>1453</v>
      </c>
      <c r="G900" s="246"/>
      <c r="H900" s="249">
        <v>3.7160000000000002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341</v>
      </c>
      <c r="AU900" s="255" t="s">
        <v>85</v>
      </c>
      <c r="AV900" s="14" t="s">
        <v>85</v>
      </c>
      <c r="AW900" s="14" t="s">
        <v>35</v>
      </c>
      <c r="AX900" s="14" t="s">
        <v>83</v>
      </c>
      <c r="AY900" s="255" t="s">
        <v>331</v>
      </c>
    </row>
    <row r="901" s="2" customFormat="1" ht="24.15" customHeight="1">
      <c r="A901" s="40"/>
      <c r="B901" s="41"/>
      <c r="C901" s="216" t="s">
        <v>1454</v>
      </c>
      <c r="D901" s="216" t="s">
        <v>333</v>
      </c>
      <c r="E901" s="217" t="s">
        <v>496</v>
      </c>
      <c r="F901" s="218" t="s">
        <v>497</v>
      </c>
      <c r="G901" s="219" t="s">
        <v>429</v>
      </c>
      <c r="H901" s="220">
        <v>52.850999999999999</v>
      </c>
      <c r="I901" s="221"/>
      <c r="J901" s="222">
        <f>ROUND(I901*H901,2)</f>
        <v>0</v>
      </c>
      <c r="K901" s="218" t="s">
        <v>337</v>
      </c>
      <c r="L901" s="46"/>
      <c r="M901" s="223" t="s">
        <v>19</v>
      </c>
      <c r="N901" s="224" t="s">
        <v>47</v>
      </c>
      <c r="O901" s="86"/>
      <c r="P901" s="225">
        <f>O901*H901</f>
        <v>0</v>
      </c>
      <c r="Q901" s="225">
        <v>0</v>
      </c>
      <c r="R901" s="225">
        <f>Q901*H901</f>
        <v>0</v>
      </c>
      <c r="S901" s="225">
        <v>1.8</v>
      </c>
      <c r="T901" s="226">
        <f>S901*H901</f>
        <v>95.131799999999998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7" t="s">
        <v>126</v>
      </c>
      <c r="AT901" s="227" t="s">
        <v>333</v>
      </c>
      <c r="AU901" s="227" t="s">
        <v>85</v>
      </c>
      <c r="AY901" s="19" t="s">
        <v>331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19" t="s">
        <v>83</v>
      </c>
      <c r="BK901" s="228">
        <f>ROUND(I901*H901,2)</f>
        <v>0</v>
      </c>
      <c r="BL901" s="19" t="s">
        <v>126</v>
      </c>
      <c r="BM901" s="227" t="s">
        <v>1455</v>
      </c>
    </row>
    <row r="902" s="2" customFormat="1">
      <c r="A902" s="40"/>
      <c r="B902" s="41"/>
      <c r="C902" s="42"/>
      <c r="D902" s="229" t="s">
        <v>339</v>
      </c>
      <c r="E902" s="42"/>
      <c r="F902" s="230" t="s">
        <v>499</v>
      </c>
      <c r="G902" s="42"/>
      <c r="H902" s="42"/>
      <c r="I902" s="231"/>
      <c r="J902" s="42"/>
      <c r="K902" s="42"/>
      <c r="L902" s="46"/>
      <c r="M902" s="232"/>
      <c r="N902" s="23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339</v>
      </c>
      <c r="AU902" s="19" t="s">
        <v>85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1456</v>
      </c>
      <c r="G903" s="246"/>
      <c r="H903" s="249">
        <v>6.9859999999999998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1457</v>
      </c>
      <c r="G904" s="246"/>
      <c r="H904" s="249">
        <v>10.483000000000001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1458</v>
      </c>
      <c r="G905" s="246"/>
      <c r="H905" s="249">
        <v>4.6029999999999998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1459</v>
      </c>
      <c r="G906" s="246"/>
      <c r="H906" s="249">
        <v>3.6930000000000001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1460</v>
      </c>
      <c r="G907" s="246"/>
      <c r="H907" s="249">
        <v>6.7830000000000004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1461</v>
      </c>
      <c r="G908" s="246"/>
      <c r="H908" s="249">
        <v>15.125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1462</v>
      </c>
      <c r="G909" s="246"/>
      <c r="H909" s="249">
        <v>3.3039999999999998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4" customFormat="1">
      <c r="A910" s="14"/>
      <c r="B910" s="245"/>
      <c r="C910" s="246"/>
      <c r="D910" s="236" t="s">
        <v>341</v>
      </c>
      <c r="E910" s="247" t="s">
        <v>19</v>
      </c>
      <c r="F910" s="248" t="s">
        <v>1463</v>
      </c>
      <c r="G910" s="246"/>
      <c r="H910" s="249">
        <v>1.8740000000000001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341</v>
      </c>
      <c r="AU910" s="255" t="s">
        <v>85</v>
      </c>
      <c r="AV910" s="14" t="s">
        <v>85</v>
      </c>
      <c r="AW910" s="14" t="s">
        <v>35</v>
      </c>
      <c r="AX910" s="14" t="s">
        <v>76</v>
      </c>
      <c r="AY910" s="255" t="s">
        <v>331</v>
      </c>
    </row>
    <row r="911" s="15" customFormat="1">
      <c r="A911" s="15"/>
      <c r="B911" s="256"/>
      <c r="C911" s="257"/>
      <c r="D911" s="236" t="s">
        <v>341</v>
      </c>
      <c r="E911" s="258" t="s">
        <v>19</v>
      </c>
      <c r="F911" s="259" t="s">
        <v>353</v>
      </c>
      <c r="G911" s="257"/>
      <c r="H911" s="260">
        <v>52.850999999999999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6" t="s">
        <v>341</v>
      </c>
      <c r="AU911" s="266" t="s">
        <v>85</v>
      </c>
      <c r="AV911" s="15" t="s">
        <v>126</v>
      </c>
      <c r="AW911" s="15" t="s">
        <v>35</v>
      </c>
      <c r="AX911" s="15" t="s">
        <v>83</v>
      </c>
      <c r="AY911" s="266" t="s">
        <v>331</v>
      </c>
    </row>
    <row r="912" s="2" customFormat="1" ht="16.5" customHeight="1">
      <c r="A912" s="40"/>
      <c r="B912" s="41"/>
      <c r="C912" s="216" t="s">
        <v>1464</v>
      </c>
      <c r="D912" s="216" t="s">
        <v>333</v>
      </c>
      <c r="E912" s="217" t="s">
        <v>507</v>
      </c>
      <c r="F912" s="218" t="s">
        <v>508</v>
      </c>
      <c r="G912" s="219" t="s">
        <v>429</v>
      </c>
      <c r="H912" s="220">
        <v>1.2090000000000001</v>
      </c>
      <c r="I912" s="221"/>
      <c r="J912" s="222">
        <f>ROUND(I912*H912,2)</f>
        <v>0</v>
      </c>
      <c r="K912" s="218" t="s">
        <v>337</v>
      </c>
      <c r="L912" s="46"/>
      <c r="M912" s="223" t="s">
        <v>19</v>
      </c>
      <c r="N912" s="224" t="s">
        <v>47</v>
      </c>
      <c r="O912" s="86"/>
      <c r="P912" s="225">
        <f>O912*H912</f>
        <v>0</v>
      </c>
      <c r="Q912" s="225">
        <v>0</v>
      </c>
      <c r="R912" s="225">
        <f>Q912*H912</f>
        <v>0</v>
      </c>
      <c r="S912" s="225">
        <v>1.8</v>
      </c>
      <c r="T912" s="226">
        <f>S912*H912</f>
        <v>2.1762000000000001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126</v>
      </c>
      <c r="AT912" s="227" t="s">
        <v>333</v>
      </c>
      <c r="AU912" s="227" t="s">
        <v>85</v>
      </c>
      <c r="AY912" s="19" t="s">
        <v>331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83</v>
      </c>
      <c r="BK912" s="228">
        <f>ROUND(I912*H912,2)</f>
        <v>0</v>
      </c>
      <c r="BL912" s="19" t="s">
        <v>126</v>
      </c>
      <c r="BM912" s="227" t="s">
        <v>1465</v>
      </c>
    </row>
    <row r="913" s="2" customFormat="1">
      <c r="A913" s="40"/>
      <c r="B913" s="41"/>
      <c r="C913" s="42"/>
      <c r="D913" s="229" t="s">
        <v>339</v>
      </c>
      <c r="E913" s="42"/>
      <c r="F913" s="230" t="s">
        <v>510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339</v>
      </c>
      <c r="AU913" s="19" t="s">
        <v>85</v>
      </c>
    </row>
    <row r="914" s="14" customFormat="1">
      <c r="A914" s="14"/>
      <c r="B914" s="245"/>
      <c r="C914" s="246"/>
      <c r="D914" s="236" t="s">
        <v>341</v>
      </c>
      <c r="E914" s="247" t="s">
        <v>19</v>
      </c>
      <c r="F914" s="248" t="s">
        <v>1466</v>
      </c>
      <c r="G914" s="246"/>
      <c r="H914" s="249">
        <v>1.2090000000000001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341</v>
      </c>
      <c r="AU914" s="255" t="s">
        <v>85</v>
      </c>
      <c r="AV914" s="14" t="s">
        <v>85</v>
      </c>
      <c r="AW914" s="14" t="s">
        <v>35</v>
      </c>
      <c r="AX914" s="14" t="s">
        <v>83</v>
      </c>
      <c r="AY914" s="255" t="s">
        <v>331</v>
      </c>
    </row>
    <row r="915" s="2" customFormat="1" ht="24.15" customHeight="1">
      <c r="A915" s="40"/>
      <c r="B915" s="41"/>
      <c r="C915" s="216" t="s">
        <v>1467</v>
      </c>
      <c r="D915" s="216" t="s">
        <v>333</v>
      </c>
      <c r="E915" s="217" t="s">
        <v>1468</v>
      </c>
      <c r="F915" s="218" t="s">
        <v>1469</v>
      </c>
      <c r="G915" s="219" t="s">
        <v>429</v>
      </c>
      <c r="H915" s="220">
        <v>4.8499999999999996</v>
      </c>
      <c r="I915" s="221"/>
      <c r="J915" s="222">
        <f>ROUND(I915*H915,2)</f>
        <v>0</v>
      </c>
      <c r="K915" s="218" t="s">
        <v>337</v>
      </c>
      <c r="L915" s="46"/>
      <c r="M915" s="223" t="s">
        <v>19</v>
      </c>
      <c r="N915" s="224" t="s">
        <v>47</v>
      </c>
      <c r="O915" s="86"/>
      <c r="P915" s="225">
        <f>O915*H915</f>
        <v>0</v>
      </c>
      <c r="Q915" s="225">
        <v>0</v>
      </c>
      <c r="R915" s="225">
        <f>Q915*H915</f>
        <v>0</v>
      </c>
      <c r="S915" s="225">
        <v>1.5940000000000001</v>
      </c>
      <c r="T915" s="226">
        <f>S915*H915</f>
        <v>7.7309000000000001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7" t="s">
        <v>126</v>
      </c>
      <c r="AT915" s="227" t="s">
        <v>333</v>
      </c>
      <c r="AU915" s="227" t="s">
        <v>85</v>
      </c>
      <c r="AY915" s="19" t="s">
        <v>331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19" t="s">
        <v>83</v>
      </c>
      <c r="BK915" s="228">
        <f>ROUND(I915*H915,2)</f>
        <v>0</v>
      </c>
      <c r="BL915" s="19" t="s">
        <v>126</v>
      </c>
      <c r="BM915" s="227" t="s">
        <v>1470</v>
      </c>
    </row>
    <row r="916" s="2" customFormat="1">
      <c r="A916" s="40"/>
      <c r="B916" s="41"/>
      <c r="C916" s="42"/>
      <c r="D916" s="229" t="s">
        <v>339</v>
      </c>
      <c r="E916" s="42"/>
      <c r="F916" s="230" t="s">
        <v>1471</v>
      </c>
      <c r="G916" s="42"/>
      <c r="H916" s="42"/>
      <c r="I916" s="231"/>
      <c r="J916" s="42"/>
      <c r="K916" s="42"/>
      <c r="L916" s="46"/>
      <c r="M916" s="232"/>
      <c r="N916" s="23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339</v>
      </c>
      <c r="AU916" s="19" t="s">
        <v>85</v>
      </c>
    </row>
    <row r="917" s="14" customFormat="1">
      <c r="A917" s="14"/>
      <c r="B917" s="245"/>
      <c r="C917" s="246"/>
      <c r="D917" s="236" t="s">
        <v>341</v>
      </c>
      <c r="E917" s="247" t="s">
        <v>19</v>
      </c>
      <c r="F917" s="248" t="s">
        <v>1472</v>
      </c>
      <c r="G917" s="246"/>
      <c r="H917" s="249">
        <v>4.8499999999999996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341</v>
      </c>
      <c r="AU917" s="255" t="s">
        <v>85</v>
      </c>
      <c r="AV917" s="14" t="s">
        <v>85</v>
      </c>
      <c r="AW917" s="14" t="s">
        <v>35</v>
      </c>
      <c r="AX917" s="14" t="s">
        <v>83</v>
      </c>
      <c r="AY917" s="255" t="s">
        <v>331</v>
      </c>
    </row>
    <row r="918" s="2" customFormat="1" ht="16.5" customHeight="1">
      <c r="A918" s="40"/>
      <c r="B918" s="41"/>
      <c r="C918" s="216" t="s">
        <v>1473</v>
      </c>
      <c r="D918" s="216" t="s">
        <v>333</v>
      </c>
      <c r="E918" s="217" t="s">
        <v>530</v>
      </c>
      <c r="F918" s="218" t="s">
        <v>531</v>
      </c>
      <c r="G918" s="219" t="s">
        <v>376</v>
      </c>
      <c r="H918" s="220">
        <v>4.665</v>
      </c>
      <c r="I918" s="221"/>
      <c r="J918" s="222">
        <f>ROUND(I918*H918,2)</f>
        <v>0</v>
      </c>
      <c r="K918" s="218" t="s">
        <v>337</v>
      </c>
      <c r="L918" s="46"/>
      <c r="M918" s="223" t="s">
        <v>19</v>
      </c>
      <c r="N918" s="224" t="s">
        <v>47</v>
      </c>
      <c r="O918" s="86"/>
      <c r="P918" s="225">
        <f>O918*H918</f>
        <v>0</v>
      </c>
      <c r="Q918" s="225">
        <v>0</v>
      </c>
      <c r="R918" s="225">
        <f>Q918*H918</f>
        <v>0</v>
      </c>
      <c r="S918" s="225">
        <v>0.070000000000000007</v>
      </c>
      <c r="T918" s="226">
        <f>S918*H918</f>
        <v>0.32655000000000001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7" t="s">
        <v>126</v>
      </c>
      <c r="AT918" s="227" t="s">
        <v>333</v>
      </c>
      <c r="AU918" s="227" t="s">
        <v>85</v>
      </c>
      <c r="AY918" s="19" t="s">
        <v>331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9" t="s">
        <v>83</v>
      </c>
      <c r="BK918" s="228">
        <f>ROUND(I918*H918,2)</f>
        <v>0</v>
      </c>
      <c r="BL918" s="19" t="s">
        <v>126</v>
      </c>
      <c r="BM918" s="227" t="s">
        <v>1474</v>
      </c>
    </row>
    <row r="919" s="2" customFormat="1">
      <c r="A919" s="40"/>
      <c r="B919" s="41"/>
      <c r="C919" s="42"/>
      <c r="D919" s="229" t="s">
        <v>339</v>
      </c>
      <c r="E919" s="42"/>
      <c r="F919" s="230" t="s">
        <v>533</v>
      </c>
      <c r="G919" s="42"/>
      <c r="H919" s="42"/>
      <c r="I919" s="231"/>
      <c r="J919" s="42"/>
      <c r="K919" s="42"/>
      <c r="L919" s="46"/>
      <c r="M919" s="232"/>
      <c r="N919" s="23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339</v>
      </c>
      <c r="AU919" s="19" t="s">
        <v>85</v>
      </c>
    </row>
    <row r="920" s="14" customFormat="1">
      <c r="A920" s="14"/>
      <c r="B920" s="245"/>
      <c r="C920" s="246"/>
      <c r="D920" s="236" t="s">
        <v>341</v>
      </c>
      <c r="E920" s="247" t="s">
        <v>19</v>
      </c>
      <c r="F920" s="248" t="s">
        <v>1475</v>
      </c>
      <c r="G920" s="246"/>
      <c r="H920" s="249">
        <v>4.665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341</v>
      </c>
      <c r="AU920" s="255" t="s">
        <v>85</v>
      </c>
      <c r="AV920" s="14" t="s">
        <v>85</v>
      </c>
      <c r="AW920" s="14" t="s">
        <v>35</v>
      </c>
      <c r="AX920" s="14" t="s">
        <v>83</v>
      </c>
      <c r="AY920" s="255" t="s">
        <v>331</v>
      </c>
    </row>
    <row r="921" s="2" customFormat="1" ht="16.5" customHeight="1">
      <c r="A921" s="40"/>
      <c r="B921" s="41"/>
      <c r="C921" s="216" t="s">
        <v>1476</v>
      </c>
      <c r="D921" s="216" t="s">
        <v>333</v>
      </c>
      <c r="E921" s="217" t="s">
        <v>1477</v>
      </c>
      <c r="F921" s="218" t="s">
        <v>1478</v>
      </c>
      <c r="G921" s="219" t="s">
        <v>429</v>
      </c>
      <c r="H921" s="220">
        <v>21.321000000000002</v>
      </c>
      <c r="I921" s="221"/>
      <c r="J921" s="222">
        <f>ROUND(I921*H921,2)</f>
        <v>0</v>
      </c>
      <c r="K921" s="218" t="s">
        <v>337</v>
      </c>
      <c r="L921" s="46"/>
      <c r="M921" s="223" t="s">
        <v>19</v>
      </c>
      <c r="N921" s="224" t="s">
        <v>47</v>
      </c>
      <c r="O921" s="86"/>
      <c r="P921" s="225">
        <f>O921*H921</f>
        <v>0</v>
      </c>
      <c r="Q921" s="225">
        <v>0</v>
      </c>
      <c r="R921" s="225">
        <f>Q921*H921</f>
        <v>0</v>
      </c>
      <c r="S921" s="225">
        <v>2.2000000000000002</v>
      </c>
      <c r="T921" s="226">
        <f>S921*H921</f>
        <v>46.906200000000005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126</v>
      </c>
      <c r="AT921" s="227" t="s">
        <v>333</v>
      </c>
      <c r="AU921" s="227" t="s">
        <v>85</v>
      </c>
      <c r="AY921" s="19" t="s">
        <v>331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83</v>
      </c>
      <c r="BK921" s="228">
        <f>ROUND(I921*H921,2)</f>
        <v>0</v>
      </c>
      <c r="BL921" s="19" t="s">
        <v>126</v>
      </c>
      <c r="BM921" s="227" t="s">
        <v>1479</v>
      </c>
    </row>
    <row r="922" s="2" customFormat="1">
      <c r="A922" s="40"/>
      <c r="B922" s="41"/>
      <c r="C922" s="42"/>
      <c r="D922" s="229" t="s">
        <v>339</v>
      </c>
      <c r="E922" s="42"/>
      <c r="F922" s="230" t="s">
        <v>1480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339</v>
      </c>
      <c r="AU922" s="19" t="s">
        <v>85</v>
      </c>
    </row>
    <row r="923" s="13" customFormat="1">
      <c r="A923" s="13"/>
      <c r="B923" s="234"/>
      <c r="C923" s="235"/>
      <c r="D923" s="236" t="s">
        <v>341</v>
      </c>
      <c r="E923" s="237" t="s">
        <v>19</v>
      </c>
      <c r="F923" s="238" t="s">
        <v>1481</v>
      </c>
      <c r="G923" s="235"/>
      <c r="H923" s="237" t="s">
        <v>19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341</v>
      </c>
      <c r="AU923" s="244" t="s">
        <v>85</v>
      </c>
      <c r="AV923" s="13" t="s">
        <v>83</v>
      </c>
      <c r="AW923" s="13" t="s">
        <v>35</v>
      </c>
      <c r="AX923" s="13" t="s">
        <v>76</v>
      </c>
      <c r="AY923" s="244" t="s">
        <v>331</v>
      </c>
    </row>
    <row r="924" s="14" customFormat="1">
      <c r="A924" s="14"/>
      <c r="B924" s="245"/>
      <c r="C924" s="246"/>
      <c r="D924" s="236" t="s">
        <v>341</v>
      </c>
      <c r="E924" s="247" t="s">
        <v>19</v>
      </c>
      <c r="F924" s="248" t="s">
        <v>1482</v>
      </c>
      <c r="G924" s="246"/>
      <c r="H924" s="249">
        <v>1.008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341</v>
      </c>
      <c r="AU924" s="255" t="s">
        <v>85</v>
      </c>
      <c r="AV924" s="14" t="s">
        <v>85</v>
      </c>
      <c r="AW924" s="14" t="s">
        <v>35</v>
      </c>
      <c r="AX924" s="14" t="s">
        <v>76</v>
      </c>
      <c r="AY924" s="255" t="s">
        <v>331</v>
      </c>
    </row>
    <row r="925" s="13" customFormat="1">
      <c r="A925" s="13"/>
      <c r="B925" s="234"/>
      <c r="C925" s="235"/>
      <c r="D925" s="236" t="s">
        <v>341</v>
      </c>
      <c r="E925" s="237" t="s">
        <v>19</v>
      </c>
      <c r="F925" s="238" t="s">
        <v>1483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341</v>
      </c>
      <c r="AU925" s="244" t="s">
        <v>85</v>
      </c>
      <c r="AV925" s="13" t="s">
        <v>83</v>
      </c>
      <c r="AW925" s="13" t="s">
        <v>35</v>
      </c>
      <c r="AX925" s="13" t="s">
        <v>76</v>
      </c>
      <c r="AY925" s="244" t="s">
        <v>331</v>
      </c>
    </row>
    <row r="926" s="14" customFormat="1">
      <c r="A926" s="14"/>
      <c r="B926" s="245"/>
      <c r="C926" s="246"/>
      <c r="D926" s="236" t="s">
        <v>341</v>
      </c>
      <c r="E926" s="247" t="s">
        <v>19</v>
      </c>
      <c r="F926" s="248" t="s">
        <v>1484</v>
      </c>
      <c r="G926" s="246"/>
      <c r="H926" s="249">
        <v>12.202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341</v>
      </c>
      <c r="AU926" s="255" t="s">
        <v>85</v>
      </c>
      <c r="AV926" s="14" t="s">
        <v>85</v>
      </c>
      <c r="AW926" s="14" t="s">
        <v>35</v>
      </c>
      <c r="AX926" s="14" t="s">
        <v>76</v>
      </c>
      <c r="AY926" s="255" t="s">
        <v>331</v>
      </c>
    </row>
    <row r="927" s="13" customFormat="1">
      <c r="A927" s="13"/>
      <c r="B927" s="234"/>
      <c r="C927" s="235"/>
      <c r="D927" s="236" t="s">
        <v>341</v>
      </c>
      <c r="E927" s="237" t="s">
        <v>19</v>
      </c>
      <c r="F927" s="238" t="s">
        <v>1485</v>
      </c>
      <c r="G927" s="235"/>
      <c r="H927" s="237" t="s">
        <v>19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341</v>
      </c>
      <c r="AU927" s="244" t="s">
        <v>85</v>
      </c>
      <c r="AV927" s="13" t="s">
        <v>83</v>
      </c>
      <c r="AW927" s="13" t="s">
        <v>35</v>
      </c>
      <c r="AX927" s="13" t="s">
        <v>76</v>
      </c>
      <c r="AY927" s="244" t="s">
        <v>331</v>
      </c>
    </row>
    <row r="928" s="14" customFormat="1">
      <c r="A928" s="14"/>
      <c r="B928" s="245"/>
      <c r="C928" s="246"/>
      <c r="D928" s="236" t="s">
        <v>341</v>
      </c>
      <c r="E928" s="247" t="s">
        <v>19</v>
      </c>
      <c r="F928" s="248" t="s">
        <v>1486</v>
      </c>
      <c r="G928" s="246"/>
      <c r="H928" s="249">
        <v>3.1669999999999998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341</v>
      </c>
      <c r="AU928" s="255" t="s">
        <v>85</v>
      </c>
      <c r="AV928" s="14" t="s">
        <v>85</v>
      </c>
      <c r="AW928" s="14" t="s">
        <v>35</v>
      </c>
      <c r="AX928" s="14" t="s">
        <v>76</v>
      </c>
      <c r="AY928" s="255" t="s">
        <v>331</v>
      </c>
    </row>
    <row r="929" s="13" customFormat="1">
      <c r="A929" s="13"/>
      <c r="B929" s="234"/>
      <c r="C929" s="235"/>
      <c r="D929" s="236" t="s">
        <v>341</v>
      </c>
      <c r="E929" s="237" t="s">
        <v>19</v>
      </c>
      <c r="F929" s="238" t="s">
        <v>1487</v>
      </c>
      <c r="G929" s="235"/>
      <c r="H929" s="237" t="s">
        <v>19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341</v>
      </c>
      <c r="AU929" s="244" t="s">
        <v>85</v>
      </c>
      <c r="AV929" s="13" t="s">
        <v>83</v>
      </c>
      <c r="AW929" s="13" t="s">
        <v>35</v>
      </c>
      <c r="AX929" s="13" t="s">
        <v>76</v>
      </c>
      <c r="AY929" s="244" t="s">
        <v>331</v>
      </c>
    </row>
    <row r="930" s="14" customFormat="1">
      <c r="A930" s="14"/>
      <c r="B930" s="245"/>
      <c r="C930" s="246"/>
      <c r="D930" s="236" t="s">
        <v>341</v>
      </c>
      <c r="E930" s="247" t="s">
        <v>19</v>
      </c>
      <c r="F930" s="248" t="s">
        <v>1488</v>
      </c>
      <c r="G930" s="246"/>
      <c r="H930" s="249">
        <v>4.944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341</v>
      </c>
      <c r="AU930" s="255" t="s">
        <v>85</v>
      </c>
      <c r="AV930" s="14" t="s">
        <v>85</v>
      </c>
      <c r="AW930" s="14" t="s">
        <v>35</v>
      </c>
      <c r="AX930" s="14" t="s">
        <v>76</v>
      </c>
      <c r="AY930" s="255" t="s">
        <v>331</v>
      </c>
    </row>
    <row r="931" s="15" customFormat="1">
      <c r="A931" s="15"/>
      <c r="B931" s="256"/>
      <c r="C931" s="257"/>
      <c r="D931" s="236" t="s">
        <v>341</v>
      </c>
      <c r="E931" s="258" t="s">
        <v>19</v>
      </c>
      <c r="F931" s="259" t="s">
        <v>353</v>
      </c>
      <c r="G931" s="257"/>
      <c r="H931" s="260">
        <v>21.321000000000002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6" t="s">
        <v>341</v>
      </c>
      <c r="AU931" s="266" t="s">
        <v>85</v>
      </c>
      <c r="AV931" s="15" t="s">
        <v>126</v>
      </c>
      <c r="AW931" s="15" t="s">
        <v>35</v>
      </c>
      <c r="AX931" s="15" t="s">
        <v>83</v>
      </c>
      <c r="AY931" s="266" t="s">
        <v>331</v>
      </c>
    </row>
    <row r="932" s="2" customFormat="1" ht="24.15" customHeight="1">
      <c r="A932" s="40"/>
      <c r="B932" s="41"/>
      <c r="C932" s="216" t="s">
        <v>467</v>
      </c>
      <c r="D932" s="216" t="s">
        <v>333</v>
      </c>
      <c r="E932" s="217" t="s">
        <v>1489</v>
      </c>
      <c r="F932" s="218" t="s">
        <v>1490</v>
      </c>
      <c r="G932" s="219" t="s">
        <v>336</v>
      </c>
      <c r="H932" s="220">
        <v>137.69999999999999</v>
      </c>
      <c r="I932" s="221"/>
      <c r="J932" s="222">
        <f>ROUND(I932*H932,2)</f>
        <v>0</v>
      </c>
      <c r="K932" s="218" t="s">
        <v>337</v>
      </c>
      <c r="L932" s="46"/>
      <c r="M932" s="223" t="s">
        <v>19</v>
      </c>
      <c r="N932" s="224" t="s">
        <v>47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0.12</v>
      </c>
      <c r="T932" s="226">
        <f>S932*H932</f>
        <v>16.523999999999997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126</v>
      </c>
      <c r="AT932" s="227" t="s">
        <v>333</v>
      </c>
      <c r="AU932" s="227" t="s">
        <v>85</v>
      </c>
      <c r="AY932" s="19" t="s">
        <v>331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83</v>
      </c>
      <c r="BK932" s="228">
        <f>ROUND(I932*H932,2)</f>
        <v>0</v>
      </c>
      <c r="BL932" s="19" t="s">
        <v>126</v>
      </c>
      <c r="BM932" s="227" t="s">
        <v>1491</v>
      </c>
    </row>
    <row r="933" s="2" customFormat="1">
      <c r="A933" s="40"/>
      <c r="B933" s="41"/>
      <c r="C933" s="42"/>
      <c r="D933" s="229" t="s">
        <v>339</v>
      </c>
      <c r="E933" s="42"/>
      <c r="F933" s="230" t="s">
        <v>1492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339</v>
      </c>
      <c r="AU933" s="19" t="s">
        <v>85</v>
      </c>
    </row>
    <row r="934" s="14" customFormat="1">
      <c r="A934" s="14"/>
      <c r="B934" s="245"/>
      <c r="C934" s="246"/>
      <c r="D934" s="236" t="s">
        <v>341</v>
      </c>
      <c r="E934" s="247" t="s">
        <v>19</v>
      </c>
      <c r="F934" s="248" t="s">
        <v>1493</v>
      </c>
      <c r="G934" s="246"/>
      <c r="H934" s="249">
        <v>137.69999999999999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341</v>
      </c>
      <c r="AU934" s="255" t="s">
        <v>85</v>
      </c>
      <c r="AV934" s="14" t="s">
        <v>85</v>
      </c>
      <c r="AW934" s="14" t="s">
        <v>35</v>
      </c>
      <c r="AX934" s="14" t="s">
        <v>83</v>
      </c>
      <c r="AY934" s="255" t="s">
        <v>331</v>
      </c>
    </row>
    <row r="935" s="2" customFormat="1" ht="16.5" customHeight="1">
      <c r="A935" s="40"/>
      <c r="B935" s="41"/>
      <c r="C935" s="216" t="s">
        <v>1494</v>
      </c>
      <c r="D935" s="216" t="s">
        <v>333</v>
      </c>
      <c r="E935" s="217" t="s">
        <v>1495</v>
      </c>
      <c r="F935" s="218" t="s">
        <v>1496</v>
      </c>
      <c r="G935" s="219" t="s">
        <v>376</v>
      </c>
      <c r="H935" s="220">
        <v>130.815</v>
      </c>
      <c r="I935" s="221"/>
      <c r="J935" s="222">
        <f>ROUND(I935*H935,2)</f>
        <v>0</v>
      </c>
      <c r="K935" s="218" t="s">
        <v>337</v>
      </c>
      <c r="L935" s="46"/>
      <c r="M935" s="223" t="s">
        <v>19</v>
      </c>
      <c r="N935" s="224" t="s">
        <v>47</v>
      </c>
      <c r="O935" s="86"/>
      <c r="P935" s="225">
        <f>O935*H935</f>
        <v>0</v>
      </c>
      <c r="Q935" s="225">
        <v>0</v>
      </c>
      <c r="R935" s="225">
        <f>Q935*H935</f>
        <v>0</v>
      </c>
      <c r="S935" s="225">
        <v>0.0089999999999999993</v>
      </c>
      <c r="T935" s="226">
        <f>S935*H935</f>
        <v>1.1773349999999998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7" t="s">
        <v>126</v>
      </c>
      <c r="AT935" s="227" t="s">
        <v>333</v>
      </c>
      <c r="AU935" s="227" t="s">
        <v>85</v>
      </c>
      <c r="AY935" s="19" t="s">
        <v>331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9" t="s">
        <v>83</v>
      </c>
      <c r="BK935" s="228">
        <f>ROUND(I935*H935,2)</f>
        <v>0</v>
      </c>
      <c r="BL935" s="19" t="s">
        <v>126</v>
      </c>
      <c r="BM935" s="227" t="s">
        <v>1497</v>
      </c>
    </row>
    <row r="936" s="2" customFormat="1">
      <c r="A936" s="40"/>
      <c r="B936" s="41"/>
      <c r="C936" s="42"/>
      <c r="D936" s="229" t="s">
        <v>339</v>
      </c>
      <c r="E936" s="42"/>
      <c r="F936" s="230" t="s">
        <v>1498</v>
      </c>
      <c r="G936" s="42"/>
      <c r="H936" s="42"/>
      <c r="I936" s="231"/>
      <c r="J936" s="42"/>
      <c r="K936" s="42"/>
      <c r="L936" s="46"/>
      <c r="M936" s="232"/>
      <c r="N936" s="23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339</v>
      </c>
      <c r="AU936" s="19" t="s">
        <v>85</v>
      </c>
    </row>
    <row r="937" s="14" customFormat="1">
      <c r="A937" s="14"/>
      <c r="B937" s="245"/>
      <c r="C937" s="246"/>
      <c r="D937" s="236" t="s">
        <v>341</v>
      </c>
      <c r="E937" s="247" t="s">
        <v>19</v>
      </c>
      <c r="F937" s="248" t="s">
        <v>1499</v>
      </c>
      <c r="G937" s="246"/>
      <c r="H937" s="249">
        <v>130.815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341</v>
      </c>
      <c r="AU937" s="255" t="s">
        <v>85</v>
      </c>
      <c r="AV937" s="14" t="s">
        <v>85</v>
      </c>
      <c r="AW937" s="14" t="s">
        <v>35</v>
      </c>
      <c r="AX937" s="14" t="s">
        <v>83</v>
      </c>
      <c r="AY937" s="255" t="s">
        <v>331</v>
      </c>
    </row>
    <row r="938" s="2" customFormat="1" ht="21.75" customHeight="1">
      <c r="A938" s="40"/>
      <c r="B938" s="41"/>
      <c r="C938" s="216" t="s">
        <v>547</v>
      </c>
      <c r="D938" s="216" t="s">
        <v>333</v>
      </c>
      <c r="E938" s="217" t="s">
        <v>1500</v>
      </c>
      <c r="F938" s="218" t="s">
        <v>1501</v>
      </c>
      <c r="G938" s="219" t="s">
        <v>429</v>
      </c>
      <c r="H938" s="220">
        <v>26.91</v>
      </c>
      <c r="I938" s="221"/>
      <c r="J938" s="222">
        <f>ROUND(I938*H938,2)</f>
        <v>0</v>
      </c>
      <c r="K938" s="218" t="s">
        <v>337</v>
      </c>
      <c r="L938" s="46"/>
      <c r="M938" s="223" t="s">
        <v>19</v>
      </c>
      <c r="N938" s="224" t="s">
        <v>47</v>
      </c>
      <c r="O938" s="86"/>
      <c r="P938" s="225">
        <f>O938*H938</f>
        <v>0</v>
      </c>
      <c r="Q938" s="225">
        <v>0</v>
      </c>
      <c r="R938" s="225">
        <f>Q938*H938</f>
        <v>0</v>
      </c>
      <c r="S938" s="225">
        <v>1.3999999999999999</v>
      </c>
      <c r="T938" s="226">
        <f>S938*H938</f>
        <v>37.673999999999999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7" t="s">
        <v>126</v>
      </c>
      <c r="AT938" s="227" t="s">
        <v>333</v>
      </c>
      <c r="AU938" s="227" t="s">
        <v>85</v>
      </c>
      <c r="AY938" s="19" t="s">
        <v>331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19" t="s">
        <v>83</v>
      </c>
      <c r="BK938" s="228">
        <f>ROUND(I938*H938,2)</f>
        <v>0</v>
      </c>
      <c r="BL938" s="19" t="s">
        <v>126</v>
      </c>
      <c r="BM938" s="227" t="s">
        <v>1502</v>
      </c>
    </row>
    <row r="939" s="2" customFormat="1">
      <c r="A939" s="40"/>
      <c r="B939" s="41"/>
      <c r="C939" s="42"/>
      <c r="D939" s="229" t="s">
        <v>339</v>
      </c>
      <c r="E939" s="42"/>
      <c r="F939" s="230" t="s">
        <v>1503</v>
      </c>
      <c r="G939" s="42"/>
      <c r="H939" s="42"/>
      <c r="I939" s="231"/>
      <c r="J939" s="42"/>
      <c r="K939" s="42"/>
      <c r="L939" s="46"/>
      <c r="M939" s="232"/>
      <c r="N939" s="23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339</v>
      </c>
      <c r="AU939" s="19" t="s">
        <v>85</v>
      </c>
    </row>
    <row r="940" s="13" customFormat="1">
      <c r="A940" s="13"/>
      <c r="B940" s="234"/>
      <c r="C940" s="235"/>
      <c r="D940" s="236" t="s">
        <v>341</v>
      </c>
      <c r="E940" s="237" t="s">
        <v>19</v>
      </c>
      <c r="F940" s="238" t="s">
        <v>1417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341</v>
      </c>
      <c r="AU940" s="244" t="s">
        <v>85</v>
      </c>
      <c r="AV940" s="13" t="s">
        <v>83</v>
      </c>
      <c r="AW940" s="13" t="s">
        <v>35</v>
      </c>
      <c r="AX940" s="13" t="s">
        <v>76</v>
      </c>
      <c r="AY940" s="244" t="s">
        <v>331</v>
      </c>
    </row>
    <row r="941" s="14" customFormat="1">
      <c r="A941" s="14"/>
      <c r="B941" s="245"/>
      <c r="C941" s="246"/>
      <c r="D941" s="236" t="s">
        <v>341</v>
      </c>
      <c r="E941" s="247" t="s">
        <v>19</v>
      </c>
      <c r="F941" s="248" t="s">
        <v>1504</v>
      </c>
      <c r="G941" s="246"/>
      <c r="H941" s="249">
        <v>26.91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341</v>
      </c>
      <c r="AU941" s="255" t="s">
        <v>85</v>
      </c>
      <c r="AV941" s="14" t="s">
        <v>85</v>
      </c>
      <c r="AW941" s="14" t="s">
        <v>35</v>
      </c>
      <c r="AX941" s="14" t="s">
        <v>83</v>
      </c>
      <c r="AY941" s="255" t="s">
        <v>331</v>
      </c>
    </row>
    <row r="942" s="2" customFormat="1" ht="21.75" customHeight="1">
      <c r="A942" s="40"/>
      <c r="B942" s="41"/>
      <c r="C942" s="216" t="s">
        <v>1505</v>
      </c>
      <c r="D942" s="216" t="s">
        <v>333</v>
      </c>
      <c r="E942" s="217" t="s">
        <v>1506</v>
      </c>
      <c r="F942" s="218" t="s">
        <v>1507</v>
      </c>
      <c r="G942" s="219" t="s">
        <v>429</v>
      </c>
      <c r="H942" s="220">
        <v>8.5839999999999996</v>
      </c>
      <c r="I942" s="221"/>
      <c r="J942" s="222">
        <f>ROUND(I942*H942,2)</f>
        <v>0</v>
      </c>
      <c r="K942" s="218" t="s">
        <v>337</v>
      </c>
      <c r="L942" s="46"/>
      <c r="M942" s="223" t="s">
        <v>19</v>
      </c>
      <c r="N942" s="224" t="s">
        <v>47</v>
      </c>
      <c r="O942" s="86"/>
      <c r="P942" s="225">
        <f>O942*H942</f>
        <v>0</v>
      </c>
      <c r="Q942" s="225">
        <v>0</v>
      </c>
      <c r="R942" s="225">
        <f>Q942*H942</f>
        <v>0</v>
      </c>
      <c r="S942" s="225">
        <v>1.3999999999999999</v>
      </c>
      <c r="T942" s="226">
        <f>S942*H942</f>
        <v>12.017599999999998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7" t="s">
        <v>126</v>
      </c>
      <c r="AT942" s="227" t="s">
        <v>333</v>
      </c>
      <c r="AU942" s="227" t="s">
        <v>85</v>
      </c>
      <c r="AY942" s="19" t="s">
        <v>331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9" t="s">
        <v>83</v>
      </c>
      <c r="BK942" s="228">
        <f>ROUND(I942*H942,2)</f>
        <v>0</v>
      </c>
      <c r="BL942" s="19" t="s">
        <v>126</v>
      </c>
      <c r="BM942" s="227" t="s">
        <v>1508</v>
      </c>
    </row>
    <row r="943" s="2" customFormat="1">
      <c r="A943" s="40"/>
      <c r="B943" s="41"/>
      <c r="C943" s="42"/>
      <c r="D943" s="229" t="s">
        <v>339</v>
      </c>
      <c r="E943" s="42"/>
      <c r="F943" s="230" t="s">
        <v>1509</v>
      </c>
      <c r="G943" s="42"/>
      <c r="H943" s="42"/>
      <c r="I943" s="231"/>
      <c r="J943" s="42"/>
      <c r="K943" s="42"/>
      <c r="L943" s="46"/>
      <c r="M943" s="232"/>
      <c r="N943" s="23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339</v>
      </c>
      <c r="AU943" s="19" t="s">
        <v>85</v>
      </c>
    </row>
    <row r="944" s="13" customFormat="1">
      <c r="A944" s="13"/>
      <c r="B944" s="234"/>
      <c r="C944" s="235"/>
      <c r="D944" s="236" t="s">
        <v>341</v>
      </c>
      <c r="E944" s="237" t="s">
        <v>19</v>
      </c>
      <c r="F944" s="238" t="s">
        <v>1485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341</v>
      </c>
      <c r="AU944" s="244" t="s">
        <v>85</v>
      </c>
      <c r="AV944" s="13" t="s">
        <v>83</v>
      </c>
      <c r="AW944" s="13" t="s">
        <v>35</v>
      </c>
      <c r="AX944" s="13" t="s">
        <v>76</v>
      </c>
      <c r="AY944" s="244" t="s">
        <v>331</v>
      </c>
    </row>
    <row r="945" s="14" customFormat="1">
      <c r="A945" s="14"/>
      <c r="B945" s="245"/>
      <c r="C945" s="246"/>
      <c r="D945" s="236" t="s">
        <v>341</v>
      </c>
      <c r="E945" s="247" t="s">
        <v>19</v>
      </c>
      <c r="F945" s="248" t="s">
        <v>1510</v>
      </c>
      <c r="G945" s="246"/>
      <c r="H945" s="249">
        <v>8.5839999999999996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341</v>
      </c>
      <c r="AU945" s="255" t="s">
        <v>85</v>
      </c>
      <c r="AV945" s="14" t="s">
        <v>85</v>
      </c>
      <c r="AW945" s="14" t="s">
        <v>35</v>
      </c>
      <c r="AX945" s="14" t="s">
        <v>83</v>
      </c>
      <c r="AY945" s="255" t="s">
        <v>331</v>
      </c>
    </row>
    <row r="946" s="2" customFormat="1" ht="21.75" customHeight="1">
      <c r="A946" s="40"/>
      <c r="B946" s="41"/>
      <c r="C946" s="216" t="s">
        <v>1511</v>
      </c>
      <c r="D946" s="216" t="s">
        <v>333</v>
      </c>
      <c r="E946" s="217" t="s">
        <v>1512</v>
      </c>
      <c r="F946" s="218" t="s">
        <v>1513</v>
      </c>
      <c r="G946" s="219" t="s">
        <v>425</v>
      </c>
      <c r="H946" s="220">
        <v>6</v>
      </c>
      <c r="I946" s="221"/>
      <c r="J946" s="222">
        <f>ROUND(I946*H946,2)</f>
        <v>0</v>
      </c>
      <c r="K946" s="218" t="s">
        <v>337</v>
      </c>
      <c r="L946" s="46"/>
      <c r="M946" s="223" t="s">
        <v>19</v>
      </c>
      <c r="N946" s="224" t="s">
        <v>47</v>
      </c>
      <c r="O946" s="86"/>
      <c r="P946" s="225">
        <f>O946*H946</f>
        <v>0</v>
      </c>
      <c r="Q946" s="225">
        <v>0</v>
      </c>
      <c r="R946" s="225">
        <f>Q946*H946</f>
        <v>0</v>
      </c>
      <c r="S946" s="225">
        <v>0.16500000000000001</v>
      </c>
      <c r="T946" s="226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126</v>
      </c>
      <c r="AT946" s="227" t="s">
        <v>333</v>
      </c>
      <c r="AU946" s="227" t="s">
        <v>85</v>
      </c>
      <c r="AY946" s="19" t="s">
        <v>331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83</v>
      </c>
      <c r="BK946" s="228">
        <f>ROUND(I946*H946,2)</f>
        <v>0</v>
      </c>
      <c r="BL946" s="19" t="s">
        <v>126</v>
      </c>
      <c r="BM946" s="227" t="s">
        <v>1514</v>
      </c>
    </row>
    <row r="947" s="2" customFormat="1">
      <c r="A947" s="40"/>
      <c r="B947" s="41"/>
      <c r="C947" s="42"/>
      <c r="D947" s="229" t="s">
        <v>339</v>
      </c>
      <c r="E947" s="42"/>
      <c r="F947" s="230" t="s">
        <v>1515</v>
      </c>
      <c r="G947" s="42"/>
      <c r="H947" s="42"/>
      <c r="I947" s="231"/>
      <c r="J947" s="42"/>
      <c r="K947" s="42"/>
      <c r="L947" s="46"/>
      <c r="M947" s="232"/>
      <c r="N947" s="23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339</v>
      </c>
      <c r="AU947" s="19" t="s">
        <v>85</v>
      </c>
    </row>
    <row r="948" s="2" customFormat="1" ht="16.5" customHeight="1">
      <c r="A948" s="40"/>
      <c r="B948" s="41"/>
      <c r="C948" s="216" t="s">
        <v>1516</v>
      </c>
      <c r="D948" s="216" t="s">
        <v>333</v>
      </c>
      <c r="E948" s="217" t="s">
        <v>1517</v>
      </c>
      <c r="F948" s="218" t="s">
        <v>1518</v>
      </c>
      <c r="G948" s="219" t="s">
        <v>376</v>
      </c>
      <c r="H948" s="220">
        <v>3.3599999999999999</v>
      </c>
      <c r="I948" s="221"/>
      <c r="J948" s="222">
        <f>ROUND(I948*H948,2)</f>
        <v>0</v>
      </c>
      <c r="K948" s="218" t="s">
        <v>337</v>
      </c>
      <c r="L948" s="46"/>
      <c r="M948" s="223" t="s">
        <v>19</v>
      </c>
      <c r="N948" s="224" t="s">
        <v>47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0.00248</v>
      </c>
      <c r="T948" s="226">
        <f>S948*H948</f>
        <v>0.0083327999999999996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126</v>
      </c>
      <c r="AT948" s="227" t="s">
        <v>333</v>
      </c>
      <c r="AU948" s="227" t="s">
        <v>85</v>
      </c>
      <c r="AY948" s="19" t="s">
        <v>331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83</v>
      </c>
      <c r="BK948" s="228">
        <f>ROUND(I948*H948,2)</f>
        <v>0</v>
      </c>
      <c r="BL948" s="19" t="s">
        <v>126</v>
      </c>
      <c r="BM948" s="227" t="s">
        <v>1519</v>
      </c>
    </row>
    <row r="949" s="2" customFormat="1">
      <c r="A949" s="40"/>
      <c r="B949" s="41"/>
      <c r="C949" s="42"/>
      <c r="D949" s="229" t="s">
        <v>339</v>
      </c>
      <c r="E949" s="42"/>
      <c r="F949" s="230" t="s">
        <v>1520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339</v>
      </c>
      <c r="AU949" s="19" t="s">
        <v>85</v>
      </c>
    </row>
    <row r="950" s="14" customFormat="1">
      <c r="A950" s="14"/>
      <c r="B950" s="245"/>
      <c r="C950" s="246"/>
      <c r="D950" s="236" t="s">
        <v>341</v>
      </c>
      <c r="E950" s="247" t="s">
        <v>19</v>
      </c>
      <c r="F950" s="248" t="s">
        <v>1521</v>
      </c>
      <c r="G950" s="246"/>
      <c r="H950" s="249">
        <v>3.3599999999999999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341</v>
      </c>
      <c r="AU950" s="255" t="s">
        <v>85</v>
      </c>
      <c r="AV950" s="14" t="s">
        <v>85</v>
      </c>
      <c r="AW950" s="14" t="s">
        <v>35</v>
      </c>
      <c r="AX950" s="14" t="s">
        <v>83</v>
      </c>
      <c r="AY950" s="255" t="s">
        <v>331</v>
      </c>
    </row>
    <row r="951" s="2" customFormat="1" ht="16.5" customHeight="1">
      <c r="A951" s="40"/>
      <c r="B951" s="41"/>
      <c r="C951" s="216" t="s">
        <v>1522</v>
      </c>
      <c r="D951" s="216" t="s">
        <v>333</v>
      </c>
      <c r="E951" s="217" t="s">
        <v>1523</v>
      </c>
      <c r="F951" s="218" t="s">
        <v>1524</v>
      </c>
      <c r="G951" s="219" t="s">
        <v>425</v>
      </c>
      <c r="H951" s="220">
        <v>1</v>
      </c>
      <c r="I951" s="221"/>
      <c r="J951" s="222">
        <f>ROUND(I951*H951,2)</f>
        <v>0</v>
      </c>
      <c r="K951" s="218" t="s">
        <v>337</v>
      </c>
      <c r="L951" s="46"/>
      <c r="M951" s="223" t="s">
        <v>19</v>
      </c>
      <c r="N951" s="224" t="s">
        <v>47</v>
      </c>
      <c r="O951" s="86"/>
      <c r="P951" s="225">
        <f>O951*H951</f>
        <v>0</v>
      </c>
      <c r="Q951" s="225">
        <v>0</v>
      </c>
      <c r="R951" s="225">
        <f>Q951*H951</f>
        <v>0</v>
      </c>
      <c r="S951" s="225">
        <v>0.20999999999999999</v>
      </c>
      <c r="T951" s="226">
        <f>S951*H951</f>
        <v>0.20999999999999999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7" t="s">
        <v>126</v>
      </c>
      <c r="AT951" s="227" t="s">
        <v>333</v>
      </c>
      <c r="AU951" s="227" t="s">
        <v>85</v>
      </c>
      <c r="AY951" s="19" t="s">
        <v>331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19" t="s">
        <v>83</v>
      </c>
      <c r="BK951" s="228">
        <f>ROUND(I951*H951,2)</f>
        <v>0</v>
      </c>
      <c r="BL951" s="19" t="s">
        <v>126</v>
      </c>
      <c r="BM951" s="227" t="s">
        <v>1525</v>
      </c>
    </row>
    <row r="952" s="2" customFormat="1">
      <c r="A952" s="40"/>
      <c r="B952" s="41"/>
      <c r="C952" s="42"/>
      <c r="D952" s="229" t="s">
        <v>339</v>
      </c>
      <c r="E952" s="42"/>
      <c r="F952" s="230" t="s">
        <v>1526</v>
      </c>
      <c r="G952" s="42"/>
      <c r="H952" s="42"/>
      <c r="I952" s="231"/>
      <c r="J952" s="42"/>
      <c r="K952" s="42"/>
      <c r="L952" s="46"/>
      <c r="M952" s="232"/>
      <c r="N952" s="233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339</v>
      </c>
      <c r="AU952" s="19" t="s">
        <v>85</v>
      </c>
    </row>
    <row r="953" s="2" customFormat="1" ht="24.15" customHeight="1">
      <c r="A953" s="40"/>
      <c r="B953" s="41"/>
      <c r="C953" s="216" t="s">
        <v>1527</v>
      </c>
      <c r="D953" s="216" t="s">
        <v>333</v>
      </c>
      <c r="E953" s="217" t="s">
        <v>1528</v>
      </c>
      <c r="F953" s="218" t="s">
        <v>1529</v>
      </c>
      <c r="G953" s="219" t="s">
        <v>336</v>
      </c>
      <c r="H953" s="220">
        <v>34.024000000000001</v>
      </c>
      <c r="I953" s="221"/>
      <c r="J953" s="222">
        <f>ROUND(I953*H953,2)</f>
        <v>0</v>
      </c>
      <c r="K953" s="218" t="s">
        <v>337</v>
      </c>
      <c r="L953" s="46"/>
      <c r="M953" s="223" t="s">
        <v>19</v>
      </c>
      <c r="N953" s="224" t="s">
        <v>47</v>
      </c>
      <c r="O953" s="86"/>
      <c r="P953" s="225">
        <f>O953*H953</f>
        <v>0</v>
      </c>
      <c r="Q953" s="225">
        <v>0</v>
      </c>
      <c r="R953" s="225">
        <f>Q953*H953</f>
        <v>0</v>
      </c>
      <c r="S953" s="225">
        <v>0.053999999999999999</v>
      </c>
      <c r="T953" s="226">
        <f>S953*H953</f>
        <v>1.837296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7" t="s">
        <v>126</v>
      </c>
      <c r="AT953" s="227" t="s">
        <v>333</v>
      </c>
      <c r="AU953" s="227" t="s">
        <v>85</v>
      </c>
      <c r="AY953" s="19" t="s">
        <v>331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9" t="s">
        <v>83</v>
      </c>
      <c r="BK953" s="228">
        <f>ROUND(I953*H953,2)</f>
        <v>0</v>
      </c>
      <c r="BL953" s="19" t="s">
        <v>126</v>
      </c>
      <c r="BM953" s="227" t="s">
        <v>1530</v>
      </c>
    </row>
    <row r="954" s="2" customFormat="1">
      <c r="A954" s="40"/>
      <c r="B954" s="41"/>
      <c r="C954" s="42"/>
      <c r="D954" s="229" t="s">
        <v>339</v>
      </c>
      <c r="E954" s="42"/>
      <c r="F954" s="230" t="s">
        <v>1531</v>
      </c>
      <c r="G954" s="42"/>
      <c r="H954" s="42"/>
      <c r="I954" s="231"/>
      <c r="J954" s="42"/>
      <c r="K954" s="42"/>
      <c r="L954" s="46"/>
      <c r="M954" s="232"/>
      <c r="N954" s="23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339</v>
      </c>
      <c r="AU954" s="19" t="s">
        <v>85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1532</v>
      </c>
      <c r="G955" s="246"/>
      <c r="H955" s="249">
        <v>14.835000000000001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1533</v>
      </c>
      <c r="G956" s="246"/>
      <c r="H956" s="249">
        <v>12.894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4" customFormat="1">
      <c r="A957" s="14"/>
      <c r="B957" s="245"/>
      <c r="C957" s="246"/>
      <c r="D957" s="236" t="s">
        <v>341</v>
      </c>
      <c r="E957" s="247" t="s">
        <v>19</v>
      </c>
      <c r="F957" s="248" t="s">
        <v>1534</v>
      </c>
      <c r="G957" s="246"/>
      <c r="H957" s="249">
        <v>6.2949999999999999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341</v>
      </c>
      <c r="AU957" s="255" t="s">
        <v>85</v>
      </c>
      <c r="AV957" s="14" t="s">
        <v>85</v>
      </c>
      <c r="AW957" s="14" t="s">
        <v>35</v>
      </c>
      <c r="AX957" s="14" t="s">
        <v>76</v>
      </c>
      <c r="AY957" s="255" t="s">
        <v>331</v>
      </c>
    </row>
    <row r="958" s="15" customFormat="1">
      <c r="A958" s="15"/>
      <c r="B958" s="256"/>
      <c r="C958" s="257"/>
      <c r="D958" s="236" t="s">
        <v>341</v>
      </c>
      <c r="E958" s="258" t="s">
        <v>19</v>
      </c>
      <c r="F958" s="259" t="s">
        <v>353</v>
      </c>
      <c r="G958" s="257"/>
      <c r="H958" s="260">
        <v>34.024000000000001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341</v>
      </c>
      <c r="AU958" s="266" t="s">
        <v>85</v>
      </c>
      <c r="AV958" s="15" t="s">
        <v>126</v>
      </c>
      <c r="AW958" s="15" t="s">
        <v>35</v>
      </c>
      <c r="AX958" s="15" t="s">
        <v>83</v>
      </c>
      <c r="AY958" s="266" t="s">
        <v>331</v>
      </c>
    </row>
    <row r="959" s="2" customFormat="1" ht="24.15" customHeight="1">
      <c r="A959" s="40"/>
      <c r="B959" s="41"/>
      <c r="C959" s="216" t="s">
        <v>1535</v>
      </c>
      <c r="D959" s="216" t="s">
        <v>333</v>
      </c>
      <c r="E959" s="217" t="s">
        <v>1536</v>
      </c>
      <c r="F959" s="218" t="s">
        <v>1537</v>
      </c>
      <c r="G959" s="219" t="s">
        <v>336</v>
      </c>
      <c r="H959" s="220">
        <v>2.488</v>
      </c>
      <c r="I959" s="221"/>
      <c r="J959" s="222">
        <f>ROUND(I959*H959,2)</f>
        <v>0</v>
      </c>
      <c r="K959" s="218" t="s">
        <v>337</v>
      </c>
      <c r="L959" s="46"/>
      <c r="M959" s="223" t="s">
        <v>19</v>
      </c>
      <c r="N959" s="224" t="s">
        <v>47</v>
      </c>
      <c r="O959" s="86"/>
      <c r="P959" s="225">
        <f>O959*H959</f>
        <v>0</v>
      </c>
      <c r="Q959" s="225">
        <v>0</v>
      </c>
      <c r="R959" s="225">
        <f>Q959*H959</f>
        <v>0</v>
      </c>
      <c r="S959" s="225">
        <v>0.037999999999999999</v>
      </c>
      <c r="T959" s="226">
        <f>S959*H959</f>
        <v>0.094544000000000003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7" t="s">
        <v>126</v>
      </c>
      <c r="AT959" s="227" t="s">
        <v>333</v>
      </c>
      <c r="AU959" s="227" t="s">
        <v>85</v>
      </c>
      <c r="AY959" s="19" t="s">
        <v>331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19" t="s">
        <v>83</v>
      </c>
      <c r="BK959" s="228">
        <f>ROUND(I959*H959,2)</f>
        <v>0</v>
      </c>
      <c r="BL959" s="19" t="s">
        <v>126</v>
      </c>
      <c r="BM959" s="227" t="s">
        <v>1538</v>
      </c>
    </row>
    <row r="960" s="2" customFormat="1">
      <c r="A960" s="40"/>
      <c r="B960" s="41"/>
      <c r="C960" s="42"/>
      <c r="D960" s="229" t="s">
        <v>339</v>
      </c>
      <c r="E960" s="42"/>
      <c r="F960" s="230" t="s">
        <v>1539</v>
      </c>
      <c r="G960" s="42"/>
      <c r="H960" s="42"/>
      <c r="I960" s="231"/>
      <c r="J960" s="42"/>
      <c r="K960" s="42"/>
      <c r="L960" s="46"/>
      <c r="M960" s="232"/>
      <c r="N960" s="233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339</v>
      </c>
      <c r="AU960" s="19" t="s">
        <v>85</v>
      </c>
    </row>
    <row r="961" s="13" customFormat="1">
      <c r="A961" s="13"/>
      <c r="B961" s="234"/>
      <c r="C961" s="235"/>
      <c r="D961" s="236" t="s">
        <v>341</v>
      </c>
      <c r="E961" s="237" t="s">
        <v>19</v>
      </c>
      <c r="F961" s="238" t="s">
        <v>1540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341</v>
      </c>
      <c r="AU961" s="244" t="s">
        <v>85</v>
      </c>
      <c r="AV961" s="13" t="s">
        <v>83</v>
      </c>
      <c r="AW961" s="13" t="s">
        <v>35</v>
      </c>
      <c r="AX961" s="13" t="s">
        <v>76</v>
      </c>
      <c r="AY961" s="244" t="s">
        <v>331</v>
      </c>
    </row>
    <row r="962" s="14" customFormat="1">
      <c r="A962" s="14"/>
      <c r="B962" s="245"/>
      <c r="C962" s="246"/>
      <c r="D962" s="236" t="s">
        <v>341</v>
      </c>
      <c r="E962" s="247" t="s">
        <v>19</v>
      </c>
      <c r="F962" s="248" t="s">
        <v>1541</v>
      </c>
      <c r="G962" s="246"/>
      <c r="H962" s="249">
        <v>2.488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341</v>
      </c>
      <c r="AU962" s="255" t="s">
        <v>85</v>
      </c>
      <c r="AV962" s="14" t="s">
        <v>85</v>
      </c>
      <c r="AW962" s="14" t="s">
        <v>35</v>
      </c>
      <c r="AX962" s="14" t="s">
        <v>83</v>
      </c>
      <c r="AY962" s="255" t="s">
        <v>331</v>
      </c>
    </row>
    <row r="963" s="2" customFormat="1" ht="24.15" customHeight="1">
      <c r="A963" s="40"/>
      <c r="B963" s="41"/>
      <c r="C963" s="216" t="s">
        <v>1542</v>
      </c>
      <c r="D963" s="216" t="s">
        <v>333</v>
      </c>
      <c r="E963" s="217" t="s">
        <v>1543</v>
      </c>
      <c r="F963" s="218" t="s">
        <v>1544</v>
      </c>
      <c r="G963" s="219" t="s">
        <v>336</v>
      </c>
      <c r="H963" s="220">
        <v>29</v>
      </c>
      <c r="I963" s="221"/>
      <c r="J963" s="222">
        <f>ROUND(I963*H963,2)</f>
        <v>0</v>
      </c>
      <c r="K963" s="218" t="s">
        <v>337</v>
      </c>
      <c r="L963" s="46"/>
      <c r="M963" s="223" t="s">
        <v>19</v>
      </c>
      <c r="N963" s="224" t="s">
        <v>47</v>
      </c>
      <c r="O963" s="86"/>
      <c r="P963" s="225">
        <f>O963*H963</f>
        <v>0</v>
      </c>
      <c r="Q963" s="225">
        <v>0</v>
      </c>
      <c r="R963" s="225">
        <f>Q963*H963</f>
        <v>0</v>
      </c>
      <c r="S963" s="225">
        <v>0.087999999999999995</v>
      </c>
      <c r="T963" s="226">
        <f>S963*H963</f>
        <v>2.552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7" t="s">
        <v>126</v>
      </c>
      <c r="AT963" s="227" t="s">
        <v>333</v>
      </c>
      <c r="AU963" s="227" t="s">
        <v>85</v>
      </c>
      <c r="AY963" s="19" t="s">
        <v>331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19" t="s">
        <v>83</v>
      </c>
      <c r="BK963" s="228">
        <f>ROUND(I963*H963,2)</f>
        <v>0</v>
      </c>
      <c r="BL963" s="19" t="s">
        <v>126</v>
      </c>
      <c r="BM963" s="227" t="s">
        <v>1545</v>
      </c>
    </row>
    <row r="964" s="2" customFormat="1">
      <c r="A964" s="40"/>
      <c r="B964" s="41"/>
      <c r="C964" s="42"/>
      <c r="D964" s="229" t="s">
        <v>339</v>
      </c>
      <c r="E964" s="42"/>
      <c r="F964" s="230" t="s">
        <v>1546</v>
      </c>
      <c r="G964" s="42"/>
      <c r="H964" s="42"/>
      <c r="I964" s="231"/>
      <c r="J964" s="42"/>
      <c r="K964" s="42"/>
      <c r="L964" s="46"/>
      <c r="M964" s="232"/>
      <c r="N964" s="23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339</v>
      </c>
      <c r="AU964" s="19" t="s">
        <v>85</v>
      </c>
    </row>
    <row r="965" s="14" customFormat="1">
      <c r="A965" s="14"/>
      <c r="B965" s="245"/>
      <c r="C965" s="246"/>
      <c r="D965" s="236" t="s">
        <v>341</v>
      </c>
      <c r="E965" s="247" t="s">
        <v>19</v>
      </c>
      <c r="F965" s="248" t="s">
        <v>1547</v>
      </c>
      <c r="G965" s="246"/>
      <c r="H965" s="249">
        <v>29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341</v>
      </c>
      <c r="AU965" s="255" t="s">
        <v>85</v>
      </c>
      <c r="AV965" s="14" t="s">
        <v>85</v>
      </c>
      <c r="AW965" s="14" t="s">
        <v>35</v>
      </c>
      <c r="AX965" s="14" t="s">
        <v>83</v>
      </c>
      <c r="AY965" s="255" t="s">
        <v>331</v>
      </c>
    </row>
    <row r="966" s="2" customFormat="1" ht="24.15" customHeight="1">
      <c r="A966" s="40"/>
      <c r="B966" s="41"/>
      <c r="C966" s="216" t="s">
        <v>1548</v>
      </c>
      <c r="D966" s="216" t="s">
        <v>333</v>
      </c>
      <c r="E966" s="217" t="s">
        <v>1549</v>
      </c>
      <c r="F966" s="218" t="s">
        <v>1550</v>
      </c>
      <c r="G966" s="219" t="s">
        <v>336</v>
      </c>
      <c r="H966" s="220">
        <v>15.513</v>
      </c>
      <c r="I966" s="221"/>
      <c r="J966" s="222">
        <f>ROUND(I966*H966,2)</f>
        <v>0</v>
      </c>
      <c r="K966" s="218" t="s">
        <v>337</v>
      </c>
      <c r="L966" s="46"/>
      <c r="M966" s="223" t="s">
        <v>19</v>
      </c>
      <c r="N966" s="224" t="s">
        <v>47</v>
      </c>
      <c r="O966" s="86"/>
      <c r="P966" s="225">
        <f>O966*H966</f>
        <v>0</v>
      </c>
      <c r="Q966" s="225">
        <v>0</v>
      </c>
      <c r="R966" s="225">
        <f>Q966*H966</f>
        <v>0</v>
      </c>
      <c r="S966" s="225">
        <v>0.067000000000000004</v>
      </c>
      <c r="T966" s="226">
        <f>S966*H966</f>
        <v>1.039371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7" t="s">
        <v>126</v>
      </c>
      <c r="AT966" s="227" t="s">
        <v>333</v>
      </c>
      <c r="AU966" s="227" t="s">
        <v>85</v>
      </c>
      <c r="AY966" s="19" t="s">
        <v>331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19" t="s">
        <v>83</v>
      </c>
      <c r="BK966" s="228">
        <f>ROUND(I966*H966,2)</f>
        <v>0</v>
      </c>
      <c r="BL966" s="19" t="s">
        <v>126</v>
      </c>
      <c r="BM966" s="227" t="s">
        <v>1551</v>
      </c>
    </row>
    <row r="967" s="2" customFormat="1">
      <c r="A967" s="40"/>
      <c r="B967" s="41"/>
      <c r="C967" s="42"/>
      <c r="D967" s="229" t="s">
        <v>339</v>
      </c>
      <c r="E967" s="42"/>
      <c r="F967" s="230" t="s">
        <v>1552</v>
      </c>
      <c r="G967" s="42"/>
      <c r="H967" s="42"/>
      <c r="I967" s="231"/>
      <c r="J967" s="42"/>
      <c r="K967" s="42"/>
      <c r="L967" s="46"/>
      <c r="M967" s="232"/>
      <c r="N967" s="23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339</v>
      </c>
      <c r="AU967" s="19" t="s">
        <v>85</v>
      </c>
    </row>
    <row r="968" s="14" customFormat="1">
      <c r="A968" s="14"/>
      <c r="B968" s="245"/>
      <c r="C968" s="246"/>
      <c r="D968" s="236" t="s">
        <v>341</v>
      </c>
      <c r="E968" s="247" t="s">
        <v>19</v>
      </c>
      <c r="F968" s="248" t="s">
        <v>1553</v>
      </c>
      <c r="G968" s="246"/>
      <c r="H968" s="249">
        <v>15.513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341</v>
      </c>
      <c r="AU968" s="255" t="s">
        <v>85</v>
      </c>
      <c r="AV968" s="14" t="s">
        <v>85</v>
      </c>
      <c r="AW968" s="14" t="s">
        <v>35</v>
      </c>
      <c r="AX968" s="14" t="s">
        <v>83</v>
      </c>
      <c r="AY968" s="255" t="s">
        <v>331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1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3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2" customFormat="1" ht="16.5" customHeight="1">
      <c r="A971" s="40"/>
      <c r="B971" s="41"/>
      <c r="C971" s="216" t="s">
        <v>1562</v>
      </c>
      <c r="D971" s="216" t="s">
        <v>333</v>
      </c>
      <c r="E971" s="217" t="s">
        <v>1563</v>
      </c>
      <c r="F971" s="218" t="s">
        <v>1564</v>
      </c>
      <c r="G971" s="219" t="s">
        <v>425</v>
      </c>
      <c r="H971" s="220">
        <v>12</v>
      </c>
      <c r="I971" s="221"/>
      <c r="J971" s="222">
        <f>ROUND(I971*H971,2)</f>
        <v>0</v>
      </c>
      <c r="K971" s="218" t="s">
        <v>19</v>
      </c>
      <c r="L971" s="46"/>
      <c r="M971" s="223" t="s">
        <v>19</v>
      </c>
      <c r="N971" s="224" t="s">
        <v>47</v>
      </c>
      <c r="O971" s="86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7" t="s">
        <v>126</v>
      </c>
      <c r="AT971" s="227" t="s">
        <v>333</v>
      </c>
      <c r="AU971" s="227" t="s">
        <v>85</v>
      </c>
      <c r="AY971" s="19" t="s">
        <v>331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19" t="s">
        <v>83</v>
      </c>
      <c r="BK971" s="228">
        <f>ROUND(I971*H971,2)</f>
        <v>0</v>
      </c>
      <c r="BL971" s="19" t="s">
        <v>126</v>
      </c>
      <c r="BM971" s="227" t="s">
        <v>1565</v>
      </c>
    </row>
    <row r="972" s="13" customFormat="1">
      <c r="A972" s="13"/>
      <c r="B972" s="234"/>
      <c r="C972" s="235"/>
      <c r="D972" s="236" t="s">
        <v>341</v>
      </c>
      <c r="E972" s="237" t="s">
        <v>19</v>
      </c>
      <c r="F972" s="238" t="s">
        <v>1566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341</v>
      </c>
      <c r="AU972" s="244" t="s">
        <v>85</v>
      </c>
      <c r="AV972" s="13" t="s">
        <v>83</v>
      </c>
      <c r="AW972" s="13" t="s">
        <v>35</v>
      </c>
      <c r="AX972" s="13" t="s">
        <v>76</v>
      </c>
      <c r="AY972" s="244" t="s">
        <v>331</v>
      </c>
    </row>
    <row r="973" s="14" customFormat="1">
      <c r="A973" s="14"/>
      <c r="B973" s="245"/>
      <c r="C973" s="246"/>
      <c r="D973" s="236" t="s">
        <v>341</v>
      </c>
      <c r="E973" s="247" t="s">
        <v>19</v>
      </c>
      <c r="F973" s="248" t="s">
        <v>185</v>
      </c>
      <c r="G973" s="246"/>
      <c r="H973" s="249">
        <v>12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341</v>
      </c>
      <c r="AU973" s="255" t="s">
        <v>85</v>
      </c>
      <c r="AV973" s="14" t="s">
        <v>85</v>
      </c>
      <c r="AW973" s="14" t="s">
        <v>35</v>
      </c>
      <c r="AX973" s="14" t="s">
        <v>83</v>
      </c>
      <c r="AY973" s="255" t="s">
        <v>331</v>
      </c>
    </row>
    <row r="974" s="2" customFormat="1" ht="24.15" customHeight="1">
      <c r="A974" s="40"/>
      <c r="B974" s="41"/>
      <c r="C974" s="216" t="s">
        <v>1567</v>
      </c>
      <c r="D974" s="216" t="s">
        <v>333</v>
      </c>
      <c r="E974" s="217" t="s">
        <v>1568</v>
      </c>
      <c r="F974" s="218" t="s">
        <v>1569</v>
      </c>
      <c r="G974" s="219" t="s">
        <v>425</v>
      </c>
      <c r="H974" s="220">
        <v>4</v>
      </c>
      <c r="I974" s="221"/>
      <c r="J974" s="222">
        <f>ROUND(I974*H974,2)</f>
        <v>0</v>
      </c>
      <c r="K974" s="218" t="s">
        <v>692</v>
      </c>
      <c r="L974" s="46"/>
      <c r="M974" s="223" t="s">
        <v>19</v>
      </c>
      <c r="N974" s="224" t="s">
        <v>47</v>
      </c>
      <c r="O974" s="86"/>
      <c r="P974" s="225">
        <f>O974*H974</f>
        <v>0</v>
      </c>
      <c r="Q974" s="225">
        <v>0</v>
      </c>
      <c r="R974" s="225">
        <f>Q974*H974</f>
        <v>0</v>
      </c>
      <c r="S974" s="225">
        <v>0.27600000000000002</v>
      </c>
      <c r="T974" s="226">
        <f>S974*H974</f>
        <v>1.1040000000000001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126</v>
      </c>
      <c r="AT974" s="227" t="s">
        <v>333</v>
      </c>
      <c r="AU974" s="227" t="s">
        <v>85</v>
      </c>
      <c r="AY974" s="19" t="s">
        <v>331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83</v>
      </c>
      <c r="BK974" s="228">
        <f>ROUND(I974*H974,2)</f>
        <v>0</v>
      </c>
      <c r="BL974" s="19" t="s">
        <v>126</v>
      </c>
      <c r="BM974" s="227" t="s">
        <v>1570</v>
      </c>
    </row>
    <row r="975" s="2" customFormat="1">
      <c r="A975" s="40"/>
      <c r="B975" s="41"/>
      <c r="C975" s="42"/>
      <c r="D975" s="229" t="s">
        <v>339</v>
      </c>
      <c r="E975" s="42"/>
      <c r="F975" s="230" t="s">
        <v>1571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339</v>
      </c>
      <c r="AU975" s="19" t="s">
        <v>85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1572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905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3" customFormat="1">
      <c r="A978" s="13"/>
      <c r="B978" s="234"/>
      <c r="C978" s="235"/>
      <c r="D978" s="236" t="s">
        <v>341</v>
      </c>
      <c r="E978" s="237" t="s">
        <v>19</v>
      </c>
      <c r="F978" s="238" t="s">
        <v>1573</v>
      </c>
      <c r="G978" s="235"/>
      <c r="H978" s="237" t="s">
        <v>19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341</v>
      </c>
      <c r="AU978" s="244" t="s">
        <v>85</v>
      </c>
      <c r="AV978" s="13" t="s">
        <v>83</v>
      </c>
      <c r="AW978" s="13" t="s">
        <v>35</v>
      </c>
      <c r="AX978" s="13" t="s">
        <v>76</v>
      </c>
      <c r="AY978" s="244" t="s">
        <v>331</v>
      </c>
    </row>
    <row r="979" s="14" customFormat="1">
      <c r="A979" s="14"/>
      <c r="B979" s="245"/>
      <c r="C979" s="246"/>
      <c r="D979" s="236" t="s">
        <v>341</v>
      </c>
      <c r="E979" s="247" t="s">
        <v>19</v>
      </c>
      <c r="F979" s="248" t="s">
        <v>85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341</v>
      </c>
      <c r="AU979" s="255" t="s">
        <v>85</v>
      </c>
      <c r="AV979" s="14" t="s">
        <v>85</v>
      </c>
      <c r="AW979" s="14" t="s">
        <v>35</v>
      </c>
      <c r="AX979" s="14" t="s">
        <v>76</v>
      </c>
      <c r="AY979" s="255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912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3" customFormat="1">
      <c r="A981" s="13"/>
      <c r="B981" s="234"/>
      <c r="C981" s="235"/>
      <c r="D981" s="236" t="s">
        <v>341</v>
      </c>
      <c r="E981" s="237" t="s">
        <v>19</v>
      </c>
      <c r="F981" s="238" t="s">
        <v>1574</v>
      </c>
      <c r="G981" s="235"/>
      <c r="H981" s="237" t="s">
        <v>19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341</v>
      </c>
      <c r="AU981" s="244" t="s">
        <v>85</v>
      </c>
      <c r="AV981" s="13" t="s">
        <v>83</v>
      </c>
      <c r="AW981" s="13" t="s">
        <v>35</v>
      </c>
      <c r="AX981" s="13" t="s">
        <v>76</v>
      </c>
      <c r="AY981" s="244" t="s">
        <v>331</v>
      </c>
    </row>
    <row r="982" s="14" customFormat="1">
      <c r="A982" s="14"/>
      <c r="B982" s="245"/>
      <c r="C982" s="246"/>
      <c r="D982" s="236" t="s">
        <v>341</v>
      </c>
      <c r="E982" s="247" t="s">
        <v>19</v>
      </c>
      <c r="F982" s="248" t="s">
        <v>83</v>
      </c>
      <c r="G982" s="246"/>
      <c r="H982" s="249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341</v>
      </c>
      <c r="AU982" s="255" t="s">
        <v>85</v>
      </c>
      <c r="AV982" s="14" t="s">
        <v>85</v>
      </c>
      <c r="AW982" s="14" t="s">
        <v>35</v>
      </c>
      <c r="AX982" s="14" t="s">
        <v>76</v>
      </c>
      <c r="AY982" s="255" t="s">
        <v>331</v>
      </c>
    </row>
    <row r="983" s="13" customFormat="1">
      <c r="A983" s="13"/>
      <c r="B983" s="234"/>
      <c r="C983" s="235"/>
      <c r="D983" s="236" t="s">
        <v>341</v>
      </c>
      <c r="E983" s="237" t="s">
        <v>19</v>
      </c>
      <c r="F983" s="238" t="s">
        <v>1575</v>
      </c>
      <c r="G983" s="235"/>
      <c r="H983" s="237" t="s">
        <v>19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341</v>
      </c>
      <c r="AU983" s="244" t="s">
        <v>85</v>
      </c>
      <c r="AV983" s="13" t="s">
        <v>83</v>
      </c>
      <c r="AW983" s="13" t="s">
        <v>35</v>
      </c>
      <c r="AX983" s="13" t="s">
        <v>76</v>
      </c>
      <c r="AY983" s="244" t="s">
        <v>331</v>
      </c>
    </row>
    <row r="984" s="14" customFormat="1">
      <c r="A984" s="14"/>
      <c r="B984" s="245"/>
      <c r="C984" s="246"/>
      <c r="D984" s="236" t="s">
        <v>341</v>
      </c>
      <c r="E984" s="247" t="s">
        <v>19</v>
      </c>
      <c r="F984" s="248" t="s">
        <v>83</v>
      </c>
      <c r="G984" s="246"/>
      <c r="H984" s="249">
        <v>1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341</v>
      </c>
      <c r="AU984" s="255" t="s">
        <v>85</v>
      </c>
      <c r="AV984" s="14" t="s">
        <v>85</v>
      </c>
      <c r="AW984" s="14" t="s">
        <v>35</v>
      </c>
      <c r="AX984" s="14" t="s">
        <v>76</v>
      </c>
      <c r="AY984" s="255" t="s">
        <v>331</v>
      </c>
    </row>
    <row r="985" s="15" customFormat="1">
      <c r="A985" s="15"/>
      <c r="B985" s="256"/>
      <c r="C985" s="257"/>
      <c r="D985" s="236" t="s">
        <v>341</v>
      </c>
      <c r="E985" s="258" t="s">
        <v>19</v>
      </c>
      <c r="F985" s="259" t="s">
        <v>353</v>
      </c>
      <c r="G985" s="257"/>
      <c r="H985" s="260">
        <v>4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6" t="s">
        <v>341</v>
      </c>
      <c r="AU985" s="266" t="s">
        <v>85</v>
      </c>
      <c r="AV985" s="15" t="s">
        <v>126</v>
      </c>
      <c r="AW985" s="15" t="s">
        <v>35</v>
      </c>
      <c r="AX985" s="15" t="s">
        <v>83</v>
      </c>
      <c r="AY985" s="266" t="s">
        <v>331</v>
      </c>
    </row>
    <row r="986" s="2" customFormat="1" ht="24.15" customHeight="1">
      <c r="A986" s="40"/>
      <c r="B986" s="41"/>
      <c r="C986" s="216" t="s">
        <v>1576</v>
      </c>
      <c r="D986" s="216" t="s">
        <v>333</v>
      </c>
      <c r="E986" s="217" t="s">
        <v>1577</v>
      </c>
      <c r="F986" s="218" t="s">
        <v>1578</v>
      </c>
      <c r="G986" s="219" t="s">
        <v>429</v>
      </c>
      <c r="H986" s="220">
        <v>20.599</v>
      </c>
      <c r="I986" s="221"/>
      <c r="J986" s="222">
        <f>ROUND(I986*H986,2)</f>
        <v>0</v>
      </c>
      <c r="K986" s="218" t="s">
        <v>337</v>
      </c>
      <c r="L986" s="46"/>
      <c r="M986" s="223" t="s">
        <v>19</v>
      </c>
      <c r="N986" s="224" t="s">
        <v>47</v>
      </c>
      <c r="O986" s="86"/>
      <c r="P986" s="225">
        <f>O986*H986</f>
        <v>0</v>
      </c>
      <c r="Q986" s="225">
        <v>0</v>
      </c>
      <c r="R986" s="225">
        <f>Q986*H986</f>
        <v>0</v>
      </c>
      <c r="S986" s="225">
        <v>1.8</v>
      </c>
      <c r="T986" s="226">
        <f>S986*H986</f>
        <v>37.078200000000002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7" t="s">
        <v>126</v>
      </c>
      <c r="AT986" s="227" t="s">
        <v>333</v>
      </c>
      <c r="AU986" s="227" t="s">
        <v>85</v>
      </c>
      <c r="AY986" s="19" t="s">
        <v>331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19" t="s">
        <v>83</v>
      </c>
      <c r="BK986" s="228">
        <f>ROUND(I986*H986,2)</f>
        <v>0</v>
      </c>
      <c r="BL986" s="19" t="s">
        <v>126</v>
      </c>
      <c r="BM986" s="227" t="s">
        <v>1579</v>
      </c>
    </row>
    <row r="987" s="2" customFormat="1">
      <c r="A987" s="40"/>
      <c r="B987" s="41"/>
      <c r="C987" s="42"/>
      <c r="D987" s="229" t="s">
        <v>339</v>
      </c>
      <c r="E987" s="42"/>
      <c r="F987" s="230" t="s">
        <v>1580</v>
      </c>
      <c r="G987" s="42"/>
      <c r="H987" s="42"/>
      <c r="I987" s="231"/>
      <c r="J987" s="42"/>
      <c r="K987" s="42"/>
      <c r="L987" s="46"/>
      <c r="M987" s="232"/>
      <c r="N987" s="23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339</v>
      </c>
      <c r="AU987" s="19" t="s">
        <v>85</v>
      </c>
    </row>
    <row r="988" s="13" customFormat="1">
      <c r="A988" s="13"/>
      <c r="B988" s="234"/>
      <c r="C988" s="235"/>
      <c r="D988" s="236" t="s">
        <v>341</v>
      </c>
      <c r="E988" s="237" t="s">
        <v>19</v>
      </c>
      <c r="F988" s="238" t="s">
        <v>905</v>
      </c>
      <c r="G988" s="235"/>
      <c r="H988" s="237" t="s">
        <v>19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341</v>
      </c>
      <c r="AU988" s="244" t="s">
        <v>85</v>
      </c>
      <c r="AV988" s="13" t="s">
        <v>83</v>
      </c>
      <c r="AW988" s="13" t="s">
        <v>35</v>
      </c>
      <c r="AX988" s="13" t="s">
        <v>76</v>
      </c>
      <c r="AY988" s="244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1581</v>
      </c>
      <c r="G989" s="246"/>
      <c r="H989" s="249">
        <v>1.9239999999999999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1582</v>
      </c>
      <c r="G990" s="246"/>
      <c r="H990" s="249">
        <v>2.2509999999999999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1583</v>
      </c>
      <c r="G991" s="246"/>
      <c r="H991" s="249">
        <v>2.0390000000000001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1584</v>
      </c>
      <c r="G992" s="246"/>
      <c r="H992" s="249">
        <v>1.9810000000000001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1585</v>
      </c>
      <c r="G993" s="246"/>
      <c r="H993" s="249">
        <v>1.1819999999999999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1586</v>
      </c>
      <c r="G994" s="246"/>
      <c r="H994" s="249">
        <v>1.1850000000000001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1587</v>
      </c>
      <c r="G995" s="246"/>
      <c r="H995" s="249">
        <v>0.997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1588</v>
      </c>
      <c r="G996" s="246"/>
      <c r="H996" s="249">
        <v>1.1439999999999999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4" customFormat="1">
      <c r="A997" s="14"/>
      <c r="B997" s="245"/>
      <c r="C997" s="246"/>
      <c r="D997" s="236" t="s">
        <v>341</v>
      </c>
      <c r="E997" s="247" t="s">
        <v>19</v>
      </c>
      <c r="F997" s="248" t="s">
        <v>1589</v>
      </c>
      <c r="G997" s="246"/>
      <c r="H997" s="249">
        <v>1.579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341</v>
      </c>
      <c r="AU997" s="255" t="s">
        <v>85</v>
      </c>
      <c r="AV997" s="14" t="s">
        <v>85</v>
      </c>
      <c r="AW997" s="14" t="s">
        <v>35</v>
      </c>
      <c r="AX997" s="14" t="s">
        <v>76</v>
      </c>
      <c r="AY997" s="255" t="s">
        <v>331</v>
      </c>
    </row>
    <row r="998" s="13" customFormat="1">
      <c r="A998" s="13"/>
      <c r="B998" s="234"/>
      <c r="C998" s="235"/>
      <c r="D998" s="236" t="s">
        <v>341</v>
      </c>
      <c r="E998" s="237" t="s">
        <v>19</v>
      </c>
      <c r="F998" s="238" t="s">
        <v>1417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341</v>
      </c>
      <c r="AU998" s="244" t="s">
        <v>85</v>
      </c>
      <c r="AV998" s="13" t="s">
        <v>83</v>
      </c>
      <c r="AW998" s="13" t="s">
        <v>35</v>
      </c>
      <c r="AX998" s="13" t="s">
        <v>76</v>
      </c>
      <c r="AY998" s="244" t="s">
        <v>331</v>
      </c>
    </row>
    <row r="999" s="14" customFormat="1">
      <c r="A999" s="14"/>
      <c r="B999" s="245"/>
      <c r="C999" s="246"/>
      <c r="D999" s="236" t="s">
        <v>341</v>
      </c>
      <c r="E999" s="247" t="s">
        <v>19</v>
      </c>
      <c r="F999" s="248" t="s">
        <v>1590</v>
      </c>
      <c r="G999" s="246"/>
      <c r="H999" s="249">
        <v>6.3170000000000002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341</v>
      </c>
      <c r="AU999" s="255" t="s">
        <v>85</v>
      </c>
      <c r="AV999" s="14" t="s">
        <v>85</v>
      </c>
      <c r="AW999" s="14" t="s">
        <v>35</v>
      </c>
      <c r="AX999" s="14" t="s">
        <v>76</v>
      </c>
      <c r="AY999" s="255" t="s">
        <v>331</v>
      </c>
    </row>
    <row r="1000" s="15" customFormat="1">
      <c r="A1000" s="15"/>
      <c r="B1000" s="256"/>
      <c r="C1000" s="257"/>
      <c r="D1000" s="236" t="s">
        <v>341</v>
      </c>
      <c r="E1000" s="258" t="s">
        <v>19</v>
      </c>
      <c r="F1000" s="259" t="s">
        <v>353</v>
      </c>
      <c r="G1000" s="257"/>
      <c r="H1000" s="260">
        <v>20.599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341</v>
      </c>
      <c r="AU1000" s="266" t="s">
        <v>85</v>
      </c>
      <c r="AV1000" s="15" t="s">
        <v>126</v>
      </c>
      <c r="AW1000" s="15" t="s">
        <v>35</v>
      </c>
      <c r="AX1000" s="15" t="s">
        <v>83</v>
      </c>
      <c r="AY1000" s="266" t="s">
        <v>331</v>
      </c>
    </row>
    <row r="1001" s="2" customFormat="1" ht="16.5" customHeight="1">
      <c r="A1001" s="40"/>
      <c r="B1001" s="41"/>
      <c r="C1001" s="216" t="s">
        <v>1591</v>
      </c>
      <c r="D1001" s="216" t="s">
        <v>333</v>
      </c>
      <c r="E1001" s="217" t="s">
        <v>1592</v>
      </c>
      <c r="F1001" s="218" t="s">
        <v>1593</v>
      </c>
      <c r="G1001" s="219" t="s">
        <v>425</v>
      </c>
      <c r="H1001" s="220">
        <v>65</v>
      </c>
      <c r="I1001" s="221"/>
      <c r="J1001" s="222">
        <f>ROUND(I1001*H1001,2)</f>
        <v>0</v>
      </c>
      <c r="K1001" s="218" t="s">
        <v>337</v>
      </c>
      <c r="L1001" s="46"/>
      <c r="M1001" s="223" t="s">
        <v>19</v>
      </c>
      <c r="N1001" s="224" t="s">
        <v>47</v>
      </c>
      <c r="O1001" s="86"/>
      <c r="P1001" s="225">
        <f>O1001*H1001</f>
        <v>0</v>
      </c>
      <c r="Q1001" s="225">
        <v>0</v>
      </c>
      <c r="R1001" s="225">
        <f>Q1001*H1001</f>
        <v>0</v>
      </c>
      <c r="S1001" s="225">
        <v>0.039</v>
      </c>
      <c r="T1001" s="226">
        <f>S1001*H1001</f>
        <v>2.5350000000000001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7" t="s">
        <v>126</v>
      </c>
      <c r="AT1001" s="227" t="s">
        <v>333</v>
      </c>
      <c r="AU1001" s="227" t="s">
        <v>85</v>
      </c>
      <c r="AY1001" s="19" t="s">
        <v>331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9" t="s">
        <v>83</v>
      </c>
      <c r="BK1001" s="228">
        <f>ROUND(I1001*H1001,2)</f>
        <v>0</v>
      </c>
      <c r="BL1001" s="19" t="s">
        <v>126</v>
      </c>
      <c r="BM1001" s="227" t="s">
        <v>1594</v>
      </c>
    </row>
    <row r="1002" s="2" customFormat="1">
      <c r="A1002" s="40"/>
      <c r="B1002" s="41"/>
      <c r="C1002" s="42"/>
      <c r="D1002" s="229" t="s">
        <v>339</v>
      </c>
      <c r="E1002" s="42"/>
      <c r="F1002" s="230" t="s">
        <v>1595</v>
      </c>
      <c r="G1002" s="42"/>
      <c r="H1002" s="42"/>
      <c r="I1002" s="231"/>
      <c r="J1002" s="42"/>
      <c r="K1002" s="42"/>
      <c r="L1002" s="46"/>
      <c r="M1002" s="232"/>
      <c r="N1002" s="233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339</v>
      </c>
      <c r="AU1002" s="19" t="s">
        <v>85</v>
      </c>
    </row>
    <row r="1003" s="13" customFormat="1">
      <c r="A1003" s="13"/>
      <c r="B1003" s="234"/>
      <c r="C1003" s="235"/>
      <c r="D1003" s="236" t="s">
        <v>341</v>
      </c>
      <c r="E1003" s="237" t="s">
        <v>19</v>
      </c>
      <c r="F1003" s="238" t="s">
        <v>1005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341</v>
      </c>
      <c r="AU1003" s="244" t="s">
        <v>85</v>
      </c>
      <c r="AV1003" s="13" t="s">
        <v>83</v>
      </c>
      <c r="AW1003" s="13" t="s">
        <v>35</v>
      </c>
      <c r="AX1003" s="13" t="s">
        <v>76</v>
      </c>
      <c r="AY1003" s="244" t="s">
        <v>331</v>
      </c>
    </row>
    <row r="1004" s="14" customFormat="1">
      <c r="A1004" s="14"/>
      <c r="B1004" s="245"/>
      <c r="C1004" s="246"/>
      <c r="D1004" s="236" t="s">
        <v>341</v>
      </c>
      <c r="E1004" s="247" t="s">
        <v>19</v>
      </c>
      <c r="F1004" s="248" t="s">
        <v>1006</v>
      </c>
      <c r="G1004" s="246"/>
      <c r="H1004" s="249">
        <v>65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341</v>
      </c>
      <c r="AU1004" s="255" t="s">
        <v>85</v>
      </c>
      <c r="AV1004" s="14" t="s">
        <v>85</v>
      </c>
      <c r="AW1004" s="14" t="s">
        <v>35</v>
      </c>
      <c r="AX1004" s="14" t="s">
        <v>83</v>
      </c>
      <c r="AY1004" s="255" t="s">
        <v>331</v>
      </c>
    </row>
    <row r="1005" s="2" customFormat="1" ht="24.15" customHeight="1">
      <c r="A1005" s="40"/>
      <c r="B1005" s="41"/>
      <c r="C1005" s="216" t="s">
        <v>1596</v>
      </c>
      <c r="D1005" s="216" t="s">
        <v>333</v>
      </c>
      <c r="E1005" s="217" t="s">
        <v>1597</v>
      </c>
      <c r="F1005" s="218" t="s">
        <v>1598</v>
      </c>
      <c r="G1005" s="219" t="s">
        <v>376</v>
      </c>
      <c r="H1005" s="220">
        <v>168.55000000000001</v>
      </c>
      <c r="I1005" s="221"/>
      <c r="J1005" s="222">
        <f>ROUND(I1005*H1005,2)</f>
        <v>0</v>
      </c>
      <c r="K1005" s="218" t="s">
        <v>337</v>
      </c>
      <c r="L1005" s="46"/>
      <c r="M1005" s="223" t="s">
        <v>19</v>
      </c>
      <c r="N1005" s="224" t="s">
        <v>47</v>
      </c>
      <c r="O1005" s="86"/>
      <c r="P1005" s="225">
        <f>O1005*H1005</f>
        <v>0</v>
      </c>
      <c r="Q1005" s="225">
        <v>0</v>
      </c>
      <c r="R1005" s="225">
        <f>Q1005*H1005</f>
        <v>0</v>
      </c>
      <c r="S1005" s="225">
        <v>0.065000000000000002</v>
      </c>
      <c r="T1005" s="226">
        <f>S1005*H1005</f>
        <v>10.955750000000002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7" t="s">
        <v>126</v>
      </c>
      <c r="AT1005" s="227" t="s">
        <v>333</v>
      </c>
      <c r="AU1005" s="227" t="s">
        <v>85</v>
      </c>
      <c r="AY1005" s="19" t="s">
        <v>331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19" t="s">
        <v>83</v>
      </c>
      <c r="BK1005" s="228">
        <f>ROUND(I1005*H1005,2)</f>
        <v>0</v>
      </c>
      <c r="BL1005" s="19" t="s">
        <v>126</v>
      </c>
      <c r="BM1005" s="227" t="s">
        <v>1599</v>
      </c>
    </row>
    <row r="1006" s="2" customFormat="1">
      <c r="A1006" s="40"/>
      <c r="B1006" s="41"/>
      <c r="C1006" s="42"/>
      <c r="D1006" s="229" t="s">
        <v>339</v>
      </c>
      <c r="E1006" s="42"/>
      <c r="F1006" s="230" t="s">
        <v>1600</v>
      </c>
      <c r="G1006" s="42"/>
      <c r="H1006" s="42"/>
      <c r="I1006" s="231"/>
      <c r="J1006" s="42"/>
      <c r="K1006" s="42"/>
      <c r="L1006" s="46"/>
      <c r="M1006" s="232"/>
      <c r="N1006" s="23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339</v>
      </c>
      <c r="AU1006" s="19" t="s">
        <v>85</v>
      </c>
    </row>
    <row r="1007" s="13" customFormat="1">
      <c r="A1007" s="13"/>
      <c r="B1007" s="234"/>
      <c r="C1007" s="235"/>
      <c r="D1007" s="236" t="s">
        <v>341</v>
      </c>
      <c r="E1007" s="237" t="s">
        <v>19</v>
      </c>
      <c r="F1007" s="238" t="s">
        <v>1601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341</v>
      </c>
      <c r="AU1007" s="244" t="s">
        <v>85</v>
      </c>
      <c r="AV1007" s="13" t="s">
        <v>83</v>
      </c>
      <c r="AW1007" s="13" t="s">
        <v>35</v>
      </c>
      <c r="AX1007" s="13" t="s">
        <v>76</v>
      </c>
      <c r="AY1007" s="244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1602</v>
      </c>
      <c r="G1008" s="246"/>
      <c r="H1008" s="249">
        <v>91.900000000000006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4" customFormat="1">
      <c r="A1009" s="14"/>
      <c r="B1009" s="245"/>
      <c r="C1009" s="246"/>
      <c r="D1009" s="236" t="s">
        <v>341</v>
      </c>
      <c r="E1009" s="247" t="s">
        <v>19</v>
      </c>
      <c r="F1009" s="248" t="s">
        <v>1603</v>
      </c>
      <c r="G1009" s="246"/>
      <c r="H1009" s="249">
        <v>76.650000000000006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341</v>
      </c>
      <c r="AU1009" s="255" t="s">
        <v>85</v>
      </c>
      <c r="AV1009" s="14" t="s">
        <v>85</v>
      </c>
      <c r="AW1009" s="14" t="s">
        <v>35</v>
      </c>
      <c r="AX1009" s="14" t="s">
        <v>76</v>
      </c>
      <c r="AY1009" s="255" t="s">
        <v>331</v>
      </c>
    </row>
    <row r="1010" s="15" customFormat="1">
      <c r="A1010" s="15"/>
      <c r="B1010" s="256"/>
      <c r="C1010" s="257"/>
      <c r="D1010" s="236" t="s">
        <v>341</v>
      </c>
      <c r="E1010" s="258" t="s">
        <v>19</v>
      </c>
      <c r="F1010" s="259" t="s">
        <v>353</v>
      </c>
      <c r="G1010" s="257"/>
      <c r="H1010" s="260">
        <v>168.55000000000001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341</v>
      </c>
      <c r="AU1010" s="266" t="s">
        <v>85</v>
      </c>
      <c r="AV1010" s="15" t="s">
        <v>126</v>
      </c>
      <c r="AW1010" s="15" t="s">
        <v>35</v>
      </c>
      <c r="AX1010" s="15" t="s">
        <v>83</v>
      </c>
      <c r="AY1010" s="266" t="s">
        <v>331</v>
      </c>
    </row>
    <row r="1011" s="2" customFormat="1" ht="24.15" customHeight="1">
      <c r="A1011" s="40"/>
      <c r="B1011" s="41"/>
      <c r="C1011" s="216" t="s">
        <v>1604</v>
      </c>
      <c r="D1011" s="216" t="s">
        <v>333</v>
      </c>
      <c r="E1011" s="217" t="s">
        <v>1605</v>
      </c>
      <c r="F1011" s="218" t="s">
        <v>1606</v>
      </c>
      <c r="G1011" s="219" t="s">
        <v>376</v>
      </c>
      <c r="H1011" s="220">
        <v>9.0999999999999996</v>
      </c>
      <c r="I1011" s="221"/>
      <c r="J1011" s="222">
        <f>ROUND(I1011*H1011,2)</f>
        <v>0</v>
      </c>
      <c r="K1011" s="218" t="s">
        <v>337</v>
      </c>
      <c r="L1011" s="46"/>
      <c r="M1011" s="223" t="s">
        <v>19</v>
      </c>
      <c r="N1011" s="224" t="s">
        <v>47</v>
      </c>
      <c r="O1011" s="86"/>
      <c r="P1011" s="225">
        <f>O1011*H1011</f>
        <v>0</v>
      </c>
      <c r="Q1011" s="225">
        <v>0</v>
      </c>
      <c r="R1011" s="225">
        <f>Q1011*H1011</f>
        <v>0</v>
      </c>
      <c r="S1011" s="225">
        <v>0.097000000000000003</v>
      </c>
      <c r="T1011" s="226">
        <f>S1011*H1011</f>
        <v>0.88270000000000004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7" t="s">
        <v>126</v>
      </c>
      <c r="AT1011" s="227" t="s">
        <v>333</v>
      </c>
      <c r="AU1011" s="227" t="s">
        <v>85</v>
      </c>
      <c r="AY1011" s="19" t="s">
        <v>331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19" t="s">
        <v>83</v>
      </c>
      <c r="BK1011" s="228">
        <f>ROUND(I1011*H1011,2)</f>
        <v>0</v>
      </c>
      <c r="BL1011" s="19" t="s">
        <v>126</v>
      </c>
      <c r="BM1011" s="227" t="s">
        <v>1607</v>
      </c>
    </row>
    <row r="1012" s="2" customFormat="1">
      <c r="A1012" s="40"/>
      <c r="B1012" s="41"/>
      <c r="C1012" s="42"/>
      <c r="D1012" s="229" t="s">
        <v>339</v>
      </c>
      <c r="E1012" s="42"/>
      <c r="F1012" s="230" t="s">
        <v>1608</v>
      </c>
      <c r="G1012" s="42"/>
      <c r="H1012" s="42"/>
      <c r="I1012" s="231"/>
      <c r="J1012" s="42"/>
      <c r="K1012" s="42"/>
      <c r="L1012" s="46"/>
      <c r="M1012" s="232"/>
      <c r="N1012" s="23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339</v>
      </c>
      <c r="AU1012" s="19" t="s">
        <v>85</v>
      </c>
    </row>
    <row r="1013" s="13" customFormat="1">
      <c r="A1013" s="13"/>
      <c r="B1013" s="234"/>
      <c r="C1013" s="235"/>
      <c r="D1013" s="236" t="s">
        <v>341</v>
      </c>
      <c r="E1013" s="237" t="s">
        <v>19</v>
      </c>
      <c r="F1013" s="238" t="s">
        <v>1609</v>
      </c>
      <c r="G1013" s="235"/>
      <c r="H1013" s="237" t="s">
        <v>19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341</v>
      </c>
      <c r="AU1013" s="244" t="s">
        <v>85</v>
      </c>
      <c r="AV1013" s="13" t="s">
        <v>83</v>
      </c>
      <c r="AW1013" s="13" t="s">
        <v>35</v>
      </c>
      <c r="AX1013" s="13" t="s">
        <v>76</v>
      </c>
      <c r="AY1013" s="244" t="s">
        <v>331</v>
      </c>
    </row>
    <row r="1014" s="14" customFormat="1">
      <c r="A1014" s="14"/>
      <c r="B1014" s="245"/>
      <c r="C1014" s="246"/>
      <c r="D1014" s="236" t="s">
        <v>341</v>
      </c>
      <c r="E1014" s="247" t="s">
        <v>19</v>
      </c>
      <c r="F1014" s="248" t="s">
        <v>1610</v>
      </c>
      <c r="G1014" s="246"/>
      <c r="H1014" s="249">
        <v>9.0999999999999996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341</v>
      </c>
      <c r="AU1014" s="255" t="s">
        <v>85</v>
      </c>
      <c r="AV1014" s="14" t="s">
        <v>85</v>
      </c>
      <c r="AW1014" s="14" t="s">
        <v>35</v>
      </c>
      <c r="AX1014" s="14" t="s">
        <v>83</v>
      </c>
      <c r="AY1014" s="255" t="s">
        <v>331</v>
      </c>
    </row>
    <row r="1015" s="2" customFormat="1" ht="24.15" customHeight="1">
      <c r="A1015" s="40"/>
      <c r="B1015" s="41"/>
      <c r="C1015" s="216" t="s">
        <v>1611</v>
      </c>
      <c r="D1015" s="216" t="s">
        <v>333</v>
      </c>
      <c r="E1015" s="217" t="s">
        <v>1612</v>
      </c>
      <c r="F1015" s="218" t="s">
        <v>1613</v>
      </c>
      <c r="G1015" s="219" t="s">
        <v>376</v>
      </c>
      <c r="H1015" s="220">
        <v>7</v>
      </c>
      <c r="I1015" s="221"/>
      <c r="J1015" s="222">
        <f>ROUND(I1015*H1015,2)</f>
        <v>0</v>
      </c>
      <c r="K1015" s="218" t="s">
        <v>337</v>
      </c>
      <c r="L1015" s="46"/>
      <c r="M1015" s="223" t="s">
        <v>19</v>
      </c>
      <c r="N1015" s="224" t="s">
        <v>47</v>
      </c>
      <c r="O1015" s="86"/>
      <c r="P1015" s="225">
        <f>O1015*H1015</f>
        <v>0</v>
      </c>
      <c r="Q1015" s="225">
        <v>0.0236245</v>
      </c>
      <c r="R1015" s="225">
        <f>Q1015*H1015</f>
        <v>0.16537150000000001</v>
      </c>
      <c r="S1015" s="225">
        <v>0</v>
      </c>
      <c r="T1015" s="22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7" t="s">
        <v>126</v>
      </c>
      <c r="AT1015" s="227" t="s">
        <v>333</v>
      </c>
      <c r="AU1015" s="227" t="s">
        <v>85</v>
      </c>
      <c r="AY1015" s="19" t="s">
        <v>331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9" t="s">
        <v>83</v>
      </c>
      <c r="BK1015" s="228">
        <f>ROUND(I1015*H1015,2)</f>
        <v>0</v>
      </c>
      <c r="BL1015" s="19" t="s">
        <v>126</v>
      </c>
      <c r="BM1015" s="227" t="s">
        <v>1614</v>
      </c>
    </row>
    <row r="1016" s="2" customFormat="1">
      <c r="A1016" s="40"/>
      <c r="B1016" s="41"/>
      <c r="C1016" s="42"/>
      <c r="D1016" s="229" t="s">
        <v>339</v>
      </c>
      <c r="E1016" s="42"/>
      <c r="F1016" s="230" t="s">
        <v>1615</v>
      </c>
      <c r="G1016" s="42"/>
      <c r="H1016" s="42"/>
      <c r="I1016" s="231"/>
      <c r="J1016" s="42"/>
      <c r="K1016" s="42"/>
      <c r="L1016" s="46"/>
      <c r="M1016" s="232"/>
      <c r="N1016" s="23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339</v>
      </c>
      <c r="AU1016" s="19" t="s">
        <v>85</v>
      </c>
    </row>
    <row r="1017" s="13" customFormat="1">
      <c r="A1017" s="13"/>
      <c r="B1017" s="234"/>
      <c r="C1017" s="235"/>
      <c r="D1017" s="236" t="s">
        <v>341</v>
      </c>
      <c r="E1017" s="237" t="s">
        <v>19</v>
      </c>
      <c r="F1017" s="238" t="s">
        <v>1301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341</v>
      </c>
      <c r="AU1017" s="244" t="s">
        <v>85</v>
      </c>
      <c r="AV1017" s="13" t="s">
        <v>83</v>
      </c>
      <c r="AW1017" s="13" t="s">
        <v>35</v>
      </c>
      <c r="AX1017" s="13" t="s">
        <v>76</v>
      </c>
      <c r="AY1017" s="244" t="s">
        <v>331</v>
      </c>
    </row>
    <row r="1018" s="14" customFormat="1">
      <c r="A1018" s="14"/>
      <c r="B1018" s="245"/>
      <c r="C1018" s="246"/>
      <c r="D1018" s="236" t="s">
        <v>341</v>
      </c>
      <c r="E1018" s="247" t="s">
        <v>19</v>
      </c>
      <c r="F1018" s="248" t="s">
        <v>1616</v>
      </c>
      <c r="G1018" s="246"/>
      <c r="H1018" s="249">
        <v>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341</v>
      </c>
      <c r="AU1018" s="255" t="s">
        <v>85</v>
      </c>
      <c r="AV1018" s="14" t="s">
        <v>85</v>
      </c>
      <c r="AW1018" s="14" t="s">
        <v>35</v>
      </c>
      <c r="AX1018" s="14" t="s">
        <v>83</v>
      </c>
      <c r="AY1018" s="255" t="s">
        <v>331</v>
      </c>
    </row>
    <row r="1019" s="2" customFormat="1" ht="24.15" customHeight="1">
      <c r="A1019" s="40"/>
      <c r="B1019" s="41"/>
      <c r="C1019" s="216" t="s">
        <v>1617</v>
      </c>
      <c r="D1019" s="216" t="s">
        <v>333</v>
      </c>
      <c r="E1019" s="217" t="s">
        <v>1618</v>
      </c>
      <c r="F1019" s="218" t="s">
        <v>1619</v>
      </c>
      <c r="G1019" s="219" t="s">
        <v>376</v>
      </c>
      <c r="H1019" s="220">
        <v>3.2400000000000002</v>
      </c>
      <c r="I1019" s="221"/>
      <c r="J1019" s="222">
        <f>ROUND(I1019*H1019,2)</f>
        <v>0</v>
      </c>
      <c r="K1019" s="218" t="s">
        <v>692</v>
      </c>
      <c r="L1019" s="46"/>
      <c r="M1019" s="223" t="s">
        <v>19</v>
      </c>
      <c r="N1019" s="224" t="s">
        <v>47</v>
      </c>
      <c r="O1019" s="86"/>
      <c r="P1019" s="225">
        <f>O1019*H1019</f>
        <v>0</v>
      </c>
      <c r="Q1019" s="225">
        <v>0.00147</v>
      </c>
      <c r="R1019" s="225">
        <f>Q1019*H1019</f>
        <v>0.0047628000000000002</v>
      </c>
      <c r="S1019" s="225">
        <v>0.039</v>
      </c>
      <c r="T1019" s="226">
        <f>S1019*H1019</f>
        <v>0.12636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7" t="s">
        <v>126</v>
      </c>
      <c r="AT1019" s="227" t="s">
        <v>333</v>
      </c>
      <c r="AU1019" s="227" t="s">
        <v>85</v>
      </c>
      <c r="AY1019" s="19" t="s">
        <v>331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9" t="s">
        <v>83</v>
      </c>
      <c r="BK1019" s="228">
        <f>ROUND(I1019*H1019,2)</f>
        <v>0</v>
      </c>
      <c r="BL1019" s="19" t="s">
        <v>126</v>
      </c>
      <c r="BM1019" s="227" t="s">
        <v>1620</v>
      </c>
    </row>
    <row r="1020" s="2" customFormat="1">
      <c r="A1020" s="40"/>
      <c r="B1020" s="41"/>
      <c r="C1020" s="42"/>
      <c r="D1020" s="229" t="s">
        <v>339</v>
      </c>
      <c r="E1020" s="42"/>
      <c r="F1020" s="230" t="s">
        <v>1621</v>
      </c>
      <c r="G1020" s="42"/>
      <c r="H1020" s="42"/>
      <c r="I1020" s="231"/>
      <c r="J1020" s="42"/>
      <c r="K1020" s="42"/>
      <c r="L1020" s="46"/>
      <c r="M1020" s="232"/>
      <c r="N1020" s="23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339</v>
      </c>
      <c r="AU1020" s="19" t="s">
        <v>85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1572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3" customFormat="1">
      <c r="A1022" s="13"/>
      <c r="B1022" s="234"/>
      <c r="C1022" s="235"/>
      <c r="D1022" s="236" t="s">
        <v>341</v>
      </c>
      <c r="E1022" s="237" t="s">
        <v>19</v>
      </c>
      <c r="F1022" s="238" t="s">
        <v>905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341</v>
      </c>
      <c r="AU1022" s="244" t="s">
        <v>85</v>
      </c>
      <c r="AV1022" s="13" t="s">
        <v>83</v>
      </c>
      <c r="AW1022" s="13" t="s">
        <v>35</v>
      </c>
      <c r="AX1022" s="13" t="s">
        <v>76</v>
      </c>
      <c r="AY1022" s="244" t="s">
        <v>331</v>
      </c>
    </row>
    <row r="1023" s="14" customFormat="1">
      <c r="A1023" s="14"/>
      <c r="B1023" s="245"/>
      <c r="C1023" s="246"/>
      <c r="D1023" s="236" t="s">
        <v>341</v>
      </c>
      <c r="E1023" s="247" t="s">
        <v>19</v>
      </c>
      <c r="F1023" s="248" t="s">
        <v>1622</v>
      </c>
      <c r="G1023" s="246"/>
      <c r="H1023" s="249">
        <v>3.2400000000000002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341</v>
      </c>
      <c r="AU1023" s="255" t="s">
        <v>85</v>
      </c>
      <c r="AV1023" s="14" t="s">
        <v>85</v>
      </c>
      <c r="AW1023" s="14" t="s">
        <v>35</v>
      </c>
      <c r="AX1023" s="14" t="s">
        <v>83</v>
      </c>
      <c r="AY1023" s="255" t="s">
        <v>331</v>
      </c>
    </row>
    <row r="1024" s="2" customFormat="1" ht="24.15" customHeight="1">
      <c r="A1024" s="40"/>
      <c r="B1024" s="41"/>
      <c r="C1024" s="216" t="s">
        <v>1623</v>
      </c>
      <c r="D1024" s="216" t="s">
        <v>333</v>
      </c>
      <c r="E1024" s="217" t="s">
        <v>1624</v>
      </c>
      <c r="F1024" s="218" t="s">
        <v>1625</v>
      </c>
      <c r="G1024" s="219" t="s">
        <v>376</v>
      </c>
      <c r="H1024" s="220">
        <v>3.1600000000000001</v>
      </c>
      <c r="I1024" s="221"/>
      <c r="J1024" s="222">
        <f>ROUND(I1024*H1024,2)</f>
        <v>0</v>
      </c>
      <c r="K1024" s="218" t="s">
        <v>692</v>
      </c>
      <c r="L1024" s="46"/>
      <c r="M1024" s="223" t="s">
        <v>19</v>
      </c>
      <c r="N1024" s="224" t="s">
        <v>47</v>
      </c>
      <c r="O1024" s="86"/>
      <c r="P1024" s="225">
        <f>O1024*H1024</f>
        <v>0</v>
      </c>
      <c r="Q1024" s="225">
        <v>0.0039500000000000004</v>
      </c>
      <c r="R1024" s="225">
        <f>Q1024*H1024</f>
        <v>0.012482000000000002</v>
      </c>
      <c r="S1024" s="225">
        <v>0.16</v>
      </c>
      <c r="T1024" s="226">
        <f>S1024*H1024</f>
        <v>0.50560000000000005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7" t="s">
        <v>126</v>
      </c>
      <c r="AT1024" s="227" t="s">
        <v>333</v>
      </c>
      <c r="AU1024" s="227" t="s">
        <v>85</v>
      </c>
      <c r="AY1024" s="19" t="s">
        <v>331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9" t="s">
        <v>83</v>
      </c>
      <c r="BK1024" s="228">
        <f>ROUND(I1024*H1024,2)</f>
        <v>0</v>
      </c>
      <c r="BL1024" s="19" t="s">
        <v>126</v>
      </c>
      <c r="BM1024" s="227" t="s">
        <v>1626</v>
      </c>
    </row>
    <row r="1025" s="2" customFormat="1">
      <c r="A1025" s="40"/>
      <c r="B1025" s="41"/>
      <c r="C1025" s="42"/>
      <c r="D1025" s="229" t="s">
        <v>339</v>
      </c>
      <c r="E1025" s="42"/>
      <c r="F1025" s="230" t="s">
        <v>1627</v>
      </c>
      <c r="G1025" s="42"/>
      <c r="H1025" s="42"/>
      <c r="I1025" s="231"/>
      <c r="J1025" s="42"/>
      <c r="K1025" s="42"/>
      <c r="L1025" s="46"/>
      <c r="M1025" s="232"/>
      <c r="N1025" s="23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339</v>
      </c>
      <c r="AU1025" s="19" t="s">
        <v>85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1572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3" customFormat="1">
      <c r="A1027" s="13"/>
      <c r="B1027" s="234"/>
      <c r="C1027" s="235"/>
      <c r="D1027" s="236" t="s">
        <v>341</v>
      </c>
      <c r="E1027" s="237" t="s">
        <v>19</v>
      </c>
      <c r="F1027" s="238" t="s">
        <v>905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341</v>
      </c>
      <c r="AU1027" s="244" t="s">
        <v>85</v>
      </c>
      <c r="AV1027" s="13" t="s">
        <v>83</v>
      </c>
      <c r="AW1027" s="13" t="s">
        <v>35</v>
      </c>
      <c r="AX1027" s="13" t="s">
        <v>76</v>
      </c>
      <c r="AY1027" s="244" t="s">
        <v>331</v>
      </c>
    </row>
    <row r="1028" s="14" customFormat="1">
      <c r="A1028" s="14"/>
      <c r="B1028" s="245"/>
      <c r="C1028" s="246"/>
      <c r="D1028" s="236" t="s">
        <v>341</v>
      </c>
      <c r="E1028" s="247" t="s">
        <v>19</v>
      </c>
      <c r="F1028" s="248" t="s">
        <v>1628</v>
      </c>
      <c r="G1028" s="246"/>
      <c r="H1028" s="249">
        <v>2.1600000000000001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341</v>
      </c>
      <c r="AU1028" s="255" t="s">
        <v>85</v>
      </c>
      <c r="AV1028" s="14" t="s">
        <v>85</v>
      </c>
      <c r="AW1028" s="14" t="s">
        <v>35</v>
      </c>
      <c r="AX1028" s="14" t="s">
        <v>76</v>
      </c>
      <c r="AY1028" s="255" t="s">
        <v>331</v>
      </c>
    </row>
    <row r="1029" s="13" customFormat="1">
      <c r="A1029" s="13"/>
      <c r="B1029" s="234"/>
      <c r="C1029" s="235"/>
      <c r="D1029" s="236" t="s">
        <v>341</v>
      </c>
      <c r="E1029" s="237" t="s">
        <v>19</v>
      </c>
      <c r="F1029" s="238" t="s">
        <v>912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341</v>
      </c>
      <c r="AU1029" s="244" t="s">
        <v>85</v>
      </c>
      <c r="AV1029" s="13" t="s">
        <v>83</v>
      </c>
      <c r="AW1029" s="13" t="s">
        <v>35</v>
      </c>
      <c r="AX1029" s="13" t="s">
        <v>76</v>
      </c>
      <c r="AY1029" s="244" t="s">
        <v>331</v>
      </c>
    </row>
    <row r="1030" s="14" customFormat="1">
      <c r="A1030" s="14"/>
      <c r="B1030" s="245"/>
      <c r="C1030" s="246"/>
      <c r="D1030" s="236" t="s">
        <v>341</v>
      </c>
      <c r="E1030" s="247" t="s">
        <v>19</v>
      </c>
      <c r="F1030" s="248" t="s">
        <v>1629</v>
      </c>
      <c r="G1030" s="246"/>
      <c r="H1030" s="249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341</v>
      </c>
      <c r="AU1030" s="255" t="s">
        <v>85</v>
      </c>
      <c r="AV1030" s="14" t="s">
        <v>85</v>
      </c>
      <c r="AW1030" s="14" t="s">
        <v>35</v>
      </c>
      <c r="AX1030" s="14" t="s">
        <v>76</v>
      </c>
      <c r="AY1030" s="255" t="s">
        <v>331</v>
      </c>
    </row>
    <row r="1031" s="15" customFormat="1">
      <c r="A1031" s="15"/>
      <c r="B1031" s="256"/>
      <c r="C1031" s="257"/>
      <c r="D1031" s="236" t="s">
        <v>341</v>
      </c>
      <c r="E1031" s="258" t="s">
        <v>19</v>
      </c>
      <c r="F1031" s="259" t="s">
        <v>353</v>
      </c>
      <c r="G1031" s="257"/>
      <c r="H1031" s="260">
        <v>3.1600000000000001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341</v>
      </c>
      <c r="AU1031" s="266" t="s">
        <v>85</v>
      </c>
      <c r="AV1031" s="15" t="s">
        <v>126</v>
      </c>
      <c r="AW1031" s="15" t="s">
        <v>35</v>
      </c>
      <c r="AX1031" s="15" t="s">
        <v>83</v>
      </c>
      <c r="AY1031" s="266" t="s">
        <v>331</v>
      </c>
    </row>
    <row r="1032" s="2" customFormat="1" ht="24.15" customHeight="1">
      <c r="A1032" s="40"/>
      <c r="B1032" s="41"/>
      <c r="C1032" s="216" t="s">
        <v>1630</v>
      </c>
      <c r="D1032" s="216" t="s">
        <v>333</v>
      </c>
      <c r="E1032" s="217" t="s">
        <v>1631</v>
      </c>
      <c r="F1032" s="218" t="s">
        <v>1632</v>
      </c>
      <c r="G1032" s="219" t="s">
        <v>336</v>
      </c>
      <c r="H1032" s="220">
        <v>580.23500000000001</v>
      </c>
      <c r="I1032" s="221"/>
      <c r="J1032" s="222">
        <f>ROUND(I1032*H1032,2)</f>
        <v>0</v>
      </c>
      <c r="K1032" s="218" t="s">
        <v>337</v>
      </c>
      <c r="L1032" s="46"/>
      <c r="M1032" s="223" t="s">
        <v>19</v>
      </c>
      <c r="N1032" s="224" t="s">
        <v>47</v>
      </c>
      <c r="O1032" s="86"/>
      <c r="P1032" s="225">
        <f>O1032*H1032</f>
        <v>0</v>
      </c>
      <c r="Q1032" s="225">
        <v>0</v>
      </c>
      <c r="R1032" s="225">
        <f>Q1032*H1032</f>
        <v>0</v>
      </c>
      <c r="S1032" s="225">
        <v>0.045999999999999999</v>
      </c>
      <c r="T1032" s="226">
        <f>S1032*H1032</f>
        <v>26.690809999999999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7" t="s">
        <v>126</v>
      </c>
      <c r="AT1032" s="227" t="s">
        <v>333</v>
      </c>
      <c r="AU1032" s="227" t="s">
        <v>85</v>
      </c>
      <c r="AY1032" s="19" t="s">
        <v>331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9" t="s">
        <v>83</v>
      </c>
      <c r="BK1032" s="228">
        <f>ROUND(I1032*H1032,2)</f>
        <v>0</v>
      </c>
      <c r="BL1032" s="19" t="s">
        <v>126</v>
      </c>
      <c r="BM1032" s="227" t="s">
        <v>1633</v>
      </c>
    </row>
    <row r="1033" s="2" customFormat="1">
      <c r="A1033" s="40"/>
      <c r="B1033" s="41"/>
      <c r="C1033" s="42"/>
      <c r="D1033" s="229" t="s">
        <v>339</v>
      </c>
      <c r="E1033" s="42"/>
      <c r="F1033" s="230" t="s">
        <v>1634</v>
      </c>
      <c r="G1033" s="42"/>
      <c r="H1033" s="42"/>
      <c r="I1033" s="231"/>
      <c r="J1033" s="42"/>
      <c r="K1033" s="42"/>
      <c r="L1033" s="46"/>
      <c r="M1033" s="232"/>
      <c r="N1033" s="23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339</v>
      </c>
      <c r="AU1033" s="19" t="s">
        <v>85</v>
      </c>
    </row>
    <row r="1034" s="13" customFormat="1">
      <c r="A1034" s="13"/>
      <c r="B1034" s="234"/>
      <c r="C1034" s="235"/>
      <c r="D1034" s="236" t="s">
        <v>341</v>
      </c>
      <c r="E1034" s="237" t="s">
        <v>19</v>
      </c>
      <c r="F1034" s="238" t="s">
        <v>905</v>
      </c>
      <c r="G1034" s="235"/>
      <c r="H1034" s="237" t="s">
        <v>19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341</v>
      </c>
      <c r="AU1034" s="244" t="s">
        <v>85</v>
      </c>
      <c r="AV1034" s="13" t="s">
        <v>83</v>
      </c>
      <c r="AW1034" s="13" t="s">
        <v>35</v>
      </c>
      <c r="AX1034" s="13" t="s">
        <v>76</v>
      </c>
      <c r="AY1034" s="244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1635</v>
      </c>
      <c r="G1035" s="246"/>
      <c r="H1035" s="249">
        <v>79.932000000000002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1636</v>
      </c>
      <c r="G1036" s="246"/>
      <c r="H1036" s="249">
        <v>3.0129999999999999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1637</v>
      </c>
      <c r="G1037" s="246"/>
      <c r="H1037" s="249">
        <v>80.995000000000005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1638</v>
      </c>
      <c r="G1038" s="246"/>
      <c r="H1038" s="249">
        <v>-13.727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1639</v>
      </c>
      <c r="G1039" s="246"/>
      <c r="H1039" s="249">
        <v>-5.7380000000000004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1640</v>
      </c>
      <c r="G1040" s="246"/>
      <c r="H1040" s="249">
        <v>5.7770000000000001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1641</v>
      </c>
      <c r="G1041" s="246"/>
      <c r="H1041" s="249">
        <v>311.99700000000001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1642</v>
      </c>
      <c r="G1042" s="246"/>
      <c r="H1042" s="249">
        <v>-34.369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1643</v>
      </c>
      <c r="G1043" s="246"/>
      <c r="H1043" s="249">
        <v>-34.305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1644</v>
      </c>
      <c r="G1044" s="246"/>
      <c r="H1044" s="249">
        <v>-7.7530000000000001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1645</v>
      </c>
      <c r="G1045" s="246"/>
      <c r="H1045" s="249">
        <v>-3.8220000000000001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1646</v>
      </c>
      <c r="G1046" s="246"/>
      <c r="H1046" s="249">
        <v>41.886000000000003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1647</v>
      </c>
      <c r="G1047" s="246"/>
      <c r="H1047" s="249">
        <v>178.85499999999999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1648</v>
      </c>
      <c r="G1048" s="246"/>
      <c r="H1048" s="249">
        <v>-18.991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1649</v>
      </c>
      <c r="G1049" s="246"/>
      <c r="H1049" s="249">
        <v>-8.6150000000000002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4" customFormat="1">
      <c r="A1050" s="14"/>
      <c r="B1050" s="245"/>
      <c r="C1050" s="246"/>
      <c r="D1050" s="236" t="s">
        <v>341</v>
      </c>
      <c r="E1050" s="247" t="s">
        <v>19</v>
      </c>
      <c r="F1050" s="248" t="s">
        <v>1650</v>
      </c>
      <c r="G1050" s="246"/>
      <c r="H1050" s="249">
        <v>5.0999999999999996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341</v>
      </c>
      <c r="AU1050" s="255" t="s">
        <v>85</v>
      </c>
      <c r="AV1050" s="14" t="s">
        <v>85</v>
      </c>
      <c r="AW1050" s="14" t="s">
        <v>35</v>
      </c>
      <c r="AX1050" s="14" t="s">
        <v>76</v>
      </c>
      <c r="AY1050" s="255" t="s">
        <v>331</v>
      </c>
    </row>
    <row r="1051" s="15" customFormat="1">
      <c r="A1051" s="15"/>
      <c r="B1051" s="256"/>
      <c r="C1051" s="257"/>
      <c r="D1051" s="236" t="s">
        <v>341</v>
      </c>
      <c r="E1051" s="258" t="s">
        <v>19</v>
      </c>
      <c r="F1051" s="259" t="s">
        <v>353</v>
      </c>
      <c r="G1051" s="257"/>
      <c r="H1051" s="260">
        <v>580.23500000000001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341</v>
      </c>
      <c r="AU1051" s="266" t="s">
        <v>85</v>
      </c>
      <c r="AV1051" s="15" t="s">
        <v>126</v>
      </c>
      <c r="AW1051" s="15" t="s">
        <v>35</v>
      </c>
      <c r="AX1051" s="15" t="s">
        <v>83</v>
      </c>
      <c r="AY1051" s="266" t="s">
        <v>331</v>
      </c>
    </row>
    <row r="1052" s="2" customFormat="1" ht="24.15" customHeight="1">
      <c r="A1052" s="40"/>
      <c r="B1052" s="41"/>
      <c r="C1052" s="216" t="s">
        <v>1651</v>
      </c>
      <c r="D1052" s="216" t="s">
        <v>333</v>
      </c>
      <c r="E1052" s="217" t="s">
        <v>1652</v>
      </c>
      <c r="F1052" s="218" t="s">
        <v>1653</v>
      </c>
      <c r="G1052" s="219" t="s">
        <v>336</v>
      </c>
      <c r="H1052" s="220">
        <v>282.411</v>
      </c>
      <c r="I1052" s="221"/>
      <c r="J1052" s="222">
        <f>ROUND(I1052*H1052,2)</f>
        <v>0</v>
      </c>
      <c r="K1052" s="218" t="s">
        <v>337</v>
      </c>
      <c r="L1052" s="46"/>
      <c r="M1052" s="223" t="s">
        <v>19</v>
      </c>
      <c r="N1052" s="224" t="s">
        <v>47</v>
      </c>
      <c r="O1052" s="86"/>
      <c r="P1052" s="225">
        <f>O1052*H1052</f>
        <v>0</v>
      </c>
      <c r="Q1052" s="225">
        <v>0</v>
      </c>
      <c r="R1052" s="225">
        <f>Q1052*H1052</f>
        <v>0</v>
      </c>
      <c r="S1052" s="225">
        <v>0.057000000000000002</v>
      </c>
      <c r="T1052" s="226">
        <f>S1052*H1052</f>
        <v>16.097427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7" t="s">
        <v>126</v>
      </c>
      <c r="AT1052" s="227" t="s">
        <v>333</v>
      </c>
      <c r="AU1052" s="227" t="s">
        <v>85</v>
      </c>
      <c r="AY1052" s="19" t="s">
        <v>331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19" t="s">
        <v>83</v>
      </c>
      <c r="BK1052" s="228">
        <f>ROUND(I1052*H1052,2)</f>
        <v>0</v>
      </c>
      <c r="BL1052" s="19" t="s">
        <v>126</v>
      </c>
      <c r="BM1052" s="227" t="s">
        <v>1654</v>
      </c>
    </row>
    <row r="1053" s="2" customFormat="1">
      <c r="A1053" s="40"/>
      <c r="B1053" s="41"/>
      <c r="C1053" s="42"/>
      <c r="D1053" s="229" t="s">
        <v>339</v>
      </c>
      <c r="E1053" s="42"/>
      <c r="F1053" s="230" t="s">
        <v>1655</v>
      </c>
      <c r="G1053" s="42"/>
      <c r="H1053" s="42"/>
      <c r="I1053" s="231"/>
      <c r="J1053" s="42"/>
      <c r="K1053" s="42"/>
      <c r="L1053" s="46"/>
      <c r="M1053" s="232"/>
      <c r="N1053" s="23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339</v>
      </c>
      <c r="AU1053" s="19" t="s">
        <v>85</v>
      </c>
    </row>
    <row r="1054" s="13" customFormat="1">
      <c r="A1054" s="13"/>
      <c r="B1054" s="234"/>
      <c r="C1054" s="235"/>
      <c r="D1054" s="236" t="s">
        <v>341</v>
      </c>
      <c r="E1054" s="237" t="s">
        <v>19</v>
      </c>
      <c r="F1054" s="238" t="s">
        <v>913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341</v>
      </c>
      <c r="AU1054" s="244" t="s">
        <v>85</v>
      </c>
      <c r="AV1054" s="13" t="s">
        <v>83</v>
      </c>
      <c r="AW1054" s="13" t="s">
        <v>35</v>
      </c>
      <c r="AX1054" s="13" t="s">
        <v>76</v>
      </c>
      <c r="AY1054" s="244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1293</v>
      </c>
      <c r="G1055" s="246"/>
      <c r="H1055" s="249">
        <v>348.012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1294</v>
      </c>
      <c r="G1056" s="246"/>
      <c r="H1056" s="249">
        <v>106.92700000000001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1295</v>
      </c>
      <c r="G1057" s="246"/>
      <c r="H1057" s="249">
        <v>20.149999999999999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1296</v>
      </c>
      <c r="G1058" s="246"/>
      <c r="H1058" s="249">
        <v>-19.867999999999999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1297</v>
      </c>
      <c r="G1059" s="246"/>
      <c r="H1059" s="249">
        <v>-17.782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1298</v>
      </c>
      <c r="G1060" s="246"/>
      <c r="H1060" s="249">
        <v>-16.824999999999999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4" customFormat="1">
      <c r="A1061" s="14"/>
      <c r="B1061" s="245"/>
      <c r="C1061" s="246"/>
      <c r="D1061" s="236" t="s">
        <v>341</v>
      </c>
      <c r="E1061" s="247" t="s">
        <v>19</v>
      </c>
      <c r="F1061" s="248" t="s">
        <v>1299</v>
      </c>
      <c r="G1061" s="246"/>
      <c r="H1061" s="249">
        <v>-9.3290000000000006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341</v>
      </c>
      <c r="AU1061" s="255" t="s">
        <v>85</v>
      </c>
      <c r="AV1061" s="14" t="s">
        <v>85</v>
      </c>
      <c r="AW1061" s="14" t="s">
        <v>35</v>
      </c>
      <c r="AX1061" s="14" t="s">
        <v>76</v>
      </c>
      <c r="AY1061" s="255" t="s">
        <v>331</v>
      </c>
    </row>
    <row r="1062" s="13" customFormat="1">
      <c r="A1062" s="13"/>
      <c r="B1062" s="234"/>
      <c r="C1062" s="235"/>
      <c r="D1062" s="236" t="s">
        <v>341</v>
      </c>
      <c r="E1062" s="237" t="s">
        <v>19</v>
      </c>
      <c r="F1062" s="238" t="s">
        <v>1093</v>
      </c>
      <c r="G1062" s="235"/>
      <c r="H1062" s="237" t="s">
        <v>19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341</v>
      </c>
      <c r="AU1062" s="244" t="s">
        <v>85</v>
      </c>
      <c r="AV1062" s="13" t="s">
        <v>83</v>
      </c>
      <c r="AW1062" s="13" t="s">
        <v>35</v>
      </c>
      <c r="AX1062" s="13" t="s">
        <v>76</v>
      </c>
      <c r="AY1062" s="244" t="s">
        <v>331</v>
      </c>
    </row>
    <row r="1063" s="14" customFormat="1">
      <c r="A1063" s="14"/>
      <c r="B1063" s="245"/>
      <c r="C1063" s="246"/>
      <c r="D1063" s="236" t="s">
        <v>341</v>
      </c>
      <c r="E1063" s="247" t="s">
        <v>19</v>
      </c>
      <c r="F1063" s="248" t="s">
        <v>1300</v>
      </c>
      <c r="G1063" s="246"/>
      <c r="H1063" s="249">
        <v>11.685000000000001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341</v>
      </c>
      <c r="AU1063" s="255" t="s">
        <v>85</v>
      </c>
      <c r="AV1063" s="14" t="s">
        <v>85</v>
      </c>
      <c r="AW1063" s="14" t="s">
        <v>35</v>
      </c>
      <c r="AX1063" s="14" t="s">
        <v>76</v>
      </c>
      <c r="AY1063" s="255" t="s">
        <v>331</v>
      </c>
    </row>
    <row r="1064" s="13" customFormat="1">
      <c r="A1064" s="13"/>
      <c r="B1064" s="234"/>
      <c r="C1064" s="235"/>
      <c r="D1064" s="236" t="s">
        <v>341</v>
      </c>
      <c r="E1064" s="237" t="s">
        <v>19</v>
      </c>
      <c r="F1064" s="238" t="s">
        <v>1301</v>
      </c>
      <c r="G1064" s="235"/>
      <c r="H1064" s="237" t="s">
        <v>19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341</v>
      </c>
      <c r="AU1064" s="244" t="s">
        <v>85</v>
      </c>
      <c r="AV1064" s="13" t="s">
        <v>83</v>
      </c>
      <c r="AW1064" s="13" t="s">
        <v>35</v>
      </c>
      <c r="AX1064" s="13" t="s">
        <v>76</v>
      </c>
      <c r="AY1064" s="244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1302</v>
      </c>
      <c r="G1065" s="246"/>
      <c r="H1065" s="249">
        <v>26.154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4" customFormat="1">
      <c r="A1066" s="14"/>
      <c r="B1066" s="245"/>
      <c r="C1066" s="246"/>
      <c r="D1066" s="236" t="s">
        <v>341</v>
      </c>
      <c r="E1066" s="247" t="s">
        <v>19</v>
      </c>
      <c r="F1066" s="248" t="s">
        <v>1303</v>
      </c>
      <c r="G1066" s="246"/>
      <c r="H1066" s="249">
        <v>10.76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341</v>
      </c>
      <c r="AU1066" s="255" t="s">
        <v>85</v>
      </c>
      <c r="AV1066" s="14" t="s">
        <v>85</v>
      </c>
      <c r="AW1066" s="14" t="s">
        <v>35</v>
      </c>
      <c r="AX1066" s="14" t="s">
        <v>76</v>
      </c>
      <c r="AY1066" s="255" t="s">
        <v>331</v>
      </c>
    </row>
    <row r="1067" s="13" customFormat="1">
      <c r="A1067" s="13"/>
      <c r="B1067" s="234"/>
      <c r="C1067" s="235"/>
      <c r="D1067" s="236" t="s">
        <v>341</v>
      </c>
      <c r="E1067" s="237" t="s">
        <v>19</v>
      </c>
      <c r="F1067" s="238" t="s">
        <v>1304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341</v>
      </c>
      <c r="AU1067" s="244" t="s">
        <v>85</v>
      </c>
      <c r="AV1067" s="13" t="s">
        <v>83</v>
      </c>
      <c r="AW1067" s="13" t="s">
        <v>35</v>
      </c>
      <c r="AX1067" s="13" t="s">
        <v>76</v>
      </c>
      <c r="AY1067" s="244" t="s">
        <v>331</v>
      </c>
    </row>
    <row r="1068" s="14" customFormat="1">
      <c r="A1068" s="14"/>
      <c r="B1068" s="245"/>
      <c r="C1068" s="246"/>
      <c r="D1068" s="236" t="s">
        <v>341</v>
      </c>
      <c r="E1068" s="247" t="s">
        <v>19</v>
      </c>
      <c r="F1068" s="248" t="s">
        <v>1305</v>
      </c>
      <c r="G1068" s="246"/>
      <c r="H1068" s="249">
        <v>6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341</v>
      </c>
      <c r="AU1068" s="255" t="s">
        <v>85</v>
      </c>
      <c r="AV1068" s="14" t="s">
        <v>85</v>
      </c>
      <c r="AW1068" s="14" t="s">
        <v>35</v>
      </c>
      <c r="AX1068" s="14" t="s">
        <v>76</v>
      </c>
      <c r="AY1068" s="255" t="s">
        <v>331</v>
      </c>
    </row>
    <row r="1069" s="13" customFormat="1">
      <c r="A1069" s="13"/>
      <c r="B1069" s="234"/>
      <c r="C1069" s="235"/>
      <c r="D1069" s="236" t="s">
        <v>341</v>
      </c>
      <c r="E1069" s="237" t="s">
        <v>19</v>
      </c>
      <c r="F1069" s="238" t="s">
        <v>1306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341</v>
      </c>
      <c r="AU1069" s="244" t="s">
        <v>85</v>
      </c>
      <c r="AV1069" s="13" t="s">
        <v>83</v>
      </c>
      <c r="AW1069" s="13" t="s">
        <v>35</v>
      </c>
      <c r="AX1069" s="13" t="s">
        <v>76</v>
      </c>
      <c r="AY1069" s="244" t="s">
        <v>331</v>
      </c>
    </row>
    <row r="1070" s="14" customFormat="1">
      <c r="A1070" s="14"/>
      <c r="B1070" s="245"/>
      <c r="C1070" s="246"/>
      <c r="D1070" s="236" t="s">
        <v>341</v>
      </c>
      <c r="E1070" s="247" t="s">
        <v>19</v>
      </c>
      <c r="F1070" s="248" t="s">
        <v>599</v>
      </c>
      <c r="G1070" s="246"/>
      <c r="H1070" s="249">
        <v>25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341</v>
      </c>
      <c r="AU1070" s="255" t="s">
        <v>85</v>
      </c>
      <c r="AV1070" s="14" t="s">
        <v>85</v>
      </c>
      <c r="AW1070" s="14" t="s">
        <v>35</v>
      </c>
      <c r="AX1070" s="14" t="s">
        <v>76</v>
      </c>
      <c r="AY1070" s="255" t="s">
        <v>331</v>
      </c>
    </row>
    <row r="1071" s="13" customFormat="1">
      <c r="A1071" s="13"/>
      <c r="B1071" s="234"/>
      <c r="C1071" s="235"/>
      <c r="D1071" s="236" t="s">
        <v>341</v>
      </c>
      <c r="E1071" s="237" t="s">
        <v>19</v>
      </c>
      <c r="F1071" s="238" t="s">
        <v>1307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341</v>
      </c>
      <c r="AU1071" s="244" t="s">
        <v>85</v>
      </c>
      <c r="AV1071" s="13" t="s">
        <v>83</v>
      </c>
      <c r="AW1071" s="13" t="s">
        <v>35</v>
      </c>
      <c r="AX1071" s="13" t="s">
        <v>76</v>
      </c>
      <c r="AY1071" s="244" t="s">
        <v>331</v>
      </c>
    </row>
    <row r="1072" s="14" customFormat="1">
      <c r="A1072" s="14"/>
      <c r="B1072" s="245"/>
      <c r="C1072" s="246"/>
      <c r="D1072" s="236" t="s">
        <v>341</v>
      </c>
      <c r="E1072" s="247" t="s">
        <v>19</v>
      </c>
      <c r="F1072" s="248" t="s">
        <v>1656</v>
      </c>
      <c r="G1072" s="246"/>
      <c r="H1072" s="249">
        <v>-208.47300000000001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341</v>
      </c>
      <c r="AU1072" s="255" t="s">
        <v>85</v>
      </c>
      <c r="AV1072" s="14" t="s">
        <v>85</v>
      </c>
      <c r="AW1072" s="14" t="s">
        <v>35</v>
      </c>
      <c r="AX1072" s="14" t="s">
        <v>76</v>
      </c>
      <c r="AY1072" s="255" t="s">
        <v>331</v>
      </c>
    </row>
    <row r="1073" s="15" customFormat="1">
      <c r="A1073" s="15"/>
      <c r="B1073" s="256"/>
      <c r="C1073" s="257"/>
      <c r="D1073" s="236" t="s">
        <v>341</v>
      </c>
      <c r="E1073" s="258" t="s">
        <v>19</v>
      </c>
      <c r="F1073" s="259" t="s">
        <v>353</v>
      </c>
      <c r="G1073" s="257"/>
      <c r="H1073" s="260">
        <v>282.411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341</v>
      </c>
      <c r="AU1073" s="266" t="s">
        <v>85</v>
      </c>
      <c r="AV1073" s="15" t="s">
        <v>126</v>
      </c>
      <c r="AW1073" s="15" t="s">
        <v>35</v>
      </c>
      <c r="AX1073" s="15" t="s">
        <v>83</v>
      </c>
      <c r="AY1073" s="266" t="s">
        <v>331</v>
      </c>
    </row>
    <row r="1074" s="2" customFormat="1" ht="24.15" customHeight="1">
      <c r="A1074" s="40"/>
      <c r="B1074" s="41"/>
      <c r="C1074" s="216" t="s">
        <v>534</v>
      </c>
      <c r="D1074" s="216" t="s">
        <v>333</v>
      </c>
      <c r="E1074" s="217" t="s">
        <v>1657</v>
      </c>
      <c r="F1074" s="218" t="s">
        <v>1658</v>
      </c>
      <c r="G1074" s="219" t="s">
        <v>336</v>
      </c>
      <c r="H1074" s="220">
        <v>208.47300000000001</v>
      </c>
      <c r="I1074" s="221"/>
      <c r="J1074" s="222">
        <f>ROUND(I1074*H1074,2)</f>
        <v>0</v>
      </c>
      <c r="K1074" s="218" t="s">
        <v>337</v>
      </c>
      <c r="L1074" s="46"/>
      <c r="M1074" s="223" t="s">
        <v>19</v>
      </c>
      <c r="N1074" s="224" t="s">
        <v>47</v>
      </c>
      <c r="O1074" s="86"/>
      <c r="P1074" s="225">
        <f>O1074*H1074</f>
        <v>0</v>
      </c>
      <c r="Q1074" s="225">
        <v>0</v>
      </c>
      <c r="R1074" s="225">
        <f>Q1074*H1074</f>
        <v>0</v>
      </c>
      <c r="S1074" s="225">
        <v>0.071999999999999995</v>
      </c>
      <c r="T1074" s="226">
        <f>S1074*H1074</f>
        <v>15.010056000000001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7" t="s">
        <v>126</v>
      </c>
      <c r="AT1074" s="227" t="s">
        <v>333</v>
      </c>
      <c r="AU1074" s="227" t="s">
        <v>85</v>
      </c>
      <c r="AY1074" s="19" t="s">
        <v>331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9" t="s">
        <v>83</v>
      </c>
      <c r="BK1074" s="228">
        <f>ROUND(I1074*H1074,2)</f>
        <v>0</v>
      </c>
      <c r="BL1074" s="19" t="s">
        <v>126</v>
      </c>
      <c r="BM1074" s="227" t="s">
        <v>1659</v>
      </c>
    </row>
    <row r="1075" s="2" customFormat="1">
      <c r="A1075" s="40"/>
      <c r="B1075" s="41"/>
      <c r="C1075" s="42"/>
      <c r="D1075" s="229" t="s">
        <v>339</v>
      </c>
      <c r="E1075" s="42"/>
      <c r="F1075" s="230" t="s">
        <v>1660</v>
      </c>
      <c r="G1075" s="42"/>
      <c r="H1075" s="42"/>
      <c r="I1075" s="231"/>
      <c r="J1075" s="42"/>
      <c r="K1075" s="42"/>
      <c r="L1075" s="46"/>
      <c r="M1075" s="232"/>
      <c r="N1075" s="23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339</v>
      </c>
      <c r="AU1075" s="19" t="s">
        <v>85</v>
      </c>
    </row>
    <row r="1076" s="13" customFormat="1">
      <c r="A1076" s="13"/>
      <c r="B1076" s="234"/>
      <c r="C1076" s="235"/>
      <c r="D1076" s="236" t="s">
        <v>341</v>
      </c>
      <c r="E1076" s="237" t="s">
        <v>19</v>
      </c>
      <c r="F1076" s="238" t="s">
        <v>1661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341</v>
      </c>
      <c r="AU1076" s="244" t="s">
        <v>85</v>
      </c>
      <c r="AV1076" s="13" t="s">
        <v>83</v>
      </c>
      <c r="AW1076" s="13" t="s">
        <v>35</v>
      </c>
      <c r="AX1076" s="13" t="s">
        <v>76</v>
      </c>
      <c r="AY1076" s="244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1662</v>
      </c>
      <c r="G1077" s="246"/>
      <c r="H1077" s="249">
        <v>180.34999999999999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1122</v>
      </c>
      <c r="G1078" s="246"/>
      <c r="H1078" s="249">
        <v>-21.039999999999999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1123</v>
      </c>
      <c r="G1079" s="246"/>
      <c r="H1079" s="249">
        <v>-15.875999999999999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1124</v>
      </c>
      <c r="G1080" s="246"/>
      <c r="H1080" s="249">
        <v>3.98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4" customFormat="1">
      <c r="A1081" s="14"/>
      <c r="B1081" s="245"/>
      <c r="C1081" s="246"/>
      <c r="D1081" s="236" t="s">
        <v>341</v>
      </c>
      <c r="E1081" s="247" t="s">
        <v>19</v>
      </c>
      <c r="F1081" s="248" t="s">
        <v>1125</v>
      </c>
      <c r="G1081" s="246"/>
      <c r="H1081" s="249">
        <v>8.6590000000000007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341</v>
      </c>
      <c r="AU1081" s="255" t="s">
        <v>85</v>
      </c>
      <c r="AV1081" s="14" t="s">
        <v>85</v>
      </c>
      <c r="AW1081" s="14" t="s">
        <v>35</v>
      </c>
      <c r="AX1081" s="14" t="s">
        <v>76</v>
      </c>
      <c r="AY1081" s="255" t="s">
        <v>331</v>
      </c>
    </row>
    <row r="1082" s="13" customFormat="1">
      <c r="A1082" s="13"/>
      <c r="B1082" s="234"/>
      <c r="C1082" s="235"/>
      <c r="D1082" s="236" t="s">
        <v>341</v>
      </c>
      <c r="E1082" s="237" t="s">
        <v>19</v>
      </c>
      <c r="F1082" s="238" t="s">
        <v>1663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341</v>
      </c>
      <c r="AU1082" s="244" t="s">
        <v>85</v>
      </c>
      <c r="AV1082" s="13" t="s">
        <v>83</v>
      </c>
      <c r="AW1082" s="13" t="s">
        <v>35</v>
      </c>
      <c r="AX1082" s="13" t="s">
        <v>76</v>
      </c>
      <c r="AY1082" s="244" t="s">
        <v>331</v>
      </c>
    </row>
    <row r="1083" s="14" customFormat="1">
      <c r="A1083" s="14"/>
      <c r="B1083" s="245"/>
      <c r="C1083" s="246"/>
      <c r="D1083" s="236" t="s">
        <v>341</v>
      </c>
      <c r="E1083" s="247" t="s">
        <v>19</v>
      </c>
      <c r="F1083" s="248" t="s">
        <v>1664</v>
      </c>
      <c r="G1083" s="246"/>
      <c r="H1083" s="249">
        <v>52.399999999999999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341</v>
      </c>
      <c r="AU1083" s="255" t="s">
        <v>85</v>
      </c>
      <c r="AV1083" s="14" t="s">
        <v>85</v>
      </c>
      <c r="AW1083" s="14" t="s">
        <v>35</v>
      </c>
      <c r="AX1083" s="14" t="s">
        <v>76</v>
      </c>
      <c r="AY1083" s="255" t="s">
        <v>331</v>
      </c>
    </row>
    <row r="1084" s="15" customFormat="1">
      <c r="A1084" s="15"/>
      <c r="B1084" s="256"/>
      <c r="C1084" s="257"/>
      <c r="D1084" s="236" t="s">
        <v>341</v>
      </c>
      <c r="E1084" s="258" t="s">
        <v>19</v>
      </c>
      <c r="F1084" s="259" t="s">
        <v>353</v>
      </c>
      <c r="G1084" s="257"/>
      <c r="H1084" s="260">
        <v>208.47300000000001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341</v>
      </c>
      <c r="AU1084" s="266" t="s">
        <v>85</v>
      </c>
      <c r="AV1084" s="15" t="s">
        <v>126</v>
      </c>
      <c r="AW1084" s="15" t="s">
        <v>35</v>
      </c>
      <c r="AX1084" s="15" t="s">
        <v>83</v>
      </c>
      <c r="AY1084" s="266" t="s">
        <v>331</v>
      </c>
    </row>
    <row r="1085" s="2" customFormat="1" ht="24.15" customHeight="1">
      <c r="A1085" s="40"/>
      <c r="B1085" s="41"/>
      <c r="C1085" s="216" t="s">
        <v>1665</v>
      </c>
      <c r="D1085" s="216" t="s">
        <v>333</v>
      </c>
      <c r="E1085" s="217" t="s">
        <v>1666</v>
      </c>
      <c r="F1085" s="218" t="s">
        <v>1667</v>
      </c>
      <c r="G1085" s="219" t="s">
        <v>336</v>
      </c>
      <c r="H1085" s="220">
        <v>16</v>
      </c>
      <c r="I1085" s="221"/>
      <c r="J1085" s="222">
        <f>ROUND(I1085*H1085,2)</f>
        <v>0</v>
      </c>
      <c r="K1085" s="218" t="s">
        <v>692</v>
      </c>
      <c r="L1085" s="46"/>
      <c r="M1085" s="223" t="s">
        <v>19</v>
      </c>
      <c r="N1085" s="224" t="s">
        <v>47</v>
      </c>
      <c r="O1085" s="86"/>
      <c r="P1085" s="225">
        <f>O1085*H1085</f>
        <v>0</v>
      </c>
      <c r="Q1085" s="225">
        <v>0</v>
      </c>
      <c r="R1085" s="225">
        <f>Q1085*H1085</f>
        <v>0</v>
      </c>
      <c r="S1085" s="225">
        <v>0.068000000000000005</v>
      </c>
      <c r="T1085" s="226">
        <f>S1085*H1085</f>
        <v>1.0880000000000001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7" t="s">
        <v>126</v>
      </c>
      <c r="AT1085" s="227" t="s">
        <v>333</v>
      </c>
      <c r="AU1085" s="227" t="s">
        <v>85</v>
      </c>
      <c r="AY1085" s="19" t="s">
        <v>331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19" t="s">
        <v>83</v>
      </c>
      <c r="BK1085" s="228">
        <f>ROUND(I1085*H1085,2)</f>
        <v>0</v>
      </c>
      <c r="BL1085" s="19" t="s">
        <v>126</v>
      </c>
      <c r="BM1085" s="227" t="s">
        <v>1668</v>
      </c>
    </row>
    <row r="1086" s="2" customFormat="1">
      <c r="A1086" s="40"/>
      <c r="B1086" s="41"/>
      <c r="C1086" s="42"/>
      <c r="D1086" s="229" t="s">
        <v>339</v>
      </c>
      <c r="E1086" s="42"/>
      <c r="F1086" s="230" t="s">
        <v>1669</v>
      </c>
      <c r="G1086" s="42"/>
      <c r="H1086" s="42"/>
      <c r="I1086" s="231"/>
      <c r="J1086" s="42"/>
      <c r="K1086" s="42"/>
      <c r="L1086" s="46"/>
      <c r="M1086" s="232"/>
      <c r="N1086" s="233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339</v>
      </c>
      <c r="AU1086" s="19" t="s">
        <v>85</v>
      </c>
    </row>
    <row r="1087" s="13" customFormat="1">
      <c r="A1087" s="13"/>
      <c r="B1087" s="234"/>
      <c r="C1087" s="235"/>
      <c r="D1087" s="236" t="s">
        <v>341</v>
      </c>
      <c r="E1087" s="237" t="s">
        <v>19</v>
      </c>
      <c r="F1087" s="238" t="s">
        <v>1670</v>
      </c>
      <c r="G1087" s="235"/>
      <c r="H1087" s="237" t="s">
        <v>19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341</v>
      </c>
      <c r="AU1087" s="244" t="s">
        <v>85</v>
      </c>
      <c r="AV1087" s="13" t="s">
        <v>83</v>
      </c>
      <c r="AW1087" s="13" t="s">
        <v>35</v>
      </c>
      <c r="AX1087" s="13" t="s">
        <v>76</v>
      </c>
      <c r="AY1087" s="244" t="s">
        <v>331</v>
      </c>
    </row>
    <row r="1088" s="14" customFormat="1">
      <c r="A1088" s="14"/>
      <c r="B1088" s="245"/>
      <c r="C1088" s="246"/>
      <c r="D1088" s="236" t="s">
        <v>341</v>
      </c>
      <c r="E1088" s="247" t="s">
        <v>19</v>
      </c>
      <c r="F1088" s="248" t="s">
        <v>541</v>
      </c>
      <c r="G1088" s="246"/>
      <c r="H1088" s="249">
        <v>16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341</v>
      </c>
      <c r="AU1088" s="255" t="s">
        <v>85</v>
      </c>
      <c r="AV1088" s="14" t="s">
        <v>85</v>
      </c>
      <c r="AW1088" s="14" t="s">
        <v>35</v>
      </c>
      <c r="AX1088" s="14" t="s">
        <v>83</v>
      </c>
      <c r="AY1088" s="255" t="s">
        <v>331</v>
      </c>
    </row>
    <row r="1089" s="2" customFormat="1" ht="16.5" customHeight="1">
      <c r="A1089" s="40"/>
      <c r="B1089" s="41"/>
      <c r="C1089" s="216" t="s">
        <v>1671</v>
      </c>
      <c r="D1089" s="216" t="s">
        <v>333</v>
      </c>
      <c r="E1089" s="217" t="s">
        <v>1672</v>
      </c>
      <c r="F1089" s="218" t="s">
        <v>1673</v>
      </c>
      <c r="G1089" s="219" t="s">
        <v>19</v>
      </c>
      <c r="H1089" s="220">
        <v>0</v>
      </c>
      <c r="I1089" s="221"/>
      <c r="J1089" s="222">
        <f>ROUND(I1089*H1089,2)</f>
        <v>0</v>
      </c>
      <c r="K1089" s="218" t="s">
        <v>19</v>
      </c>
      <c r="L1089" s="46"/>
      <c r="M1089" s="223" t="s">
        <v>19</v>
      </c>
      <c r="N1089" s="224" t="s">
        <v>47</v>
      </c>
      <c r="O1089" s="86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7" t="s">
        <v>126</v>
      </c>
      <c r="AT1089" s="227" t="s">
        <v>333</v>
      </c>
      <c r="AU1089" s="227" t="s">
        <v>85</v>
      </c>
      <c r="AY1089" s="19" t="s">
        <v>331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9" t="s">
        <v>83</v>
      </c>
      <c r="BK1089" s="228">
        <f>ROUND(I1089*H1089,2)</f>
        <v>0</v>
      </c>
      <c r="BL1089" s="19" t="s">
        <v>126</v>
      </c>
      <c r="BM1089" s="227" t="s">
        <v>1674</v>
      </c>
    </row>
    <row r="1090" s="2" customFormat="1" ht="24.15" customHeight="1">
      <c r="A1090" s="40"/>
      <c r="B1090" s="41"/>
      <c r="C1090" s="216" t="s">
        <v>1675</v>
      </c>
      <c r="D1090" s="216" t="s">
        <v>333</v>
      </c>
      <c r="E1090" s="217" t="s">
        <v>1676</v>
      </c>
      <c r="F1090" s="218" t="s">
        <v>1677</v>
      </c>
      <c r="G1090" s="219" t="s">
        <v>429</v>
      </c>
      <c r="H1090" s="220">
        <v>35.234999999999999</v>
      </c>
      <c r="I1090" s="221"/>
      <c r="J1090" s="222">
        <f>ROUND(I1090*H1090,2)</f>
        <v>0</v>
      </c>
      <c r="K1090" s="218" t="s">
        <v>337</v>
      </c>
      <c r="L1090" s="46"/>
      <c r="M1090" s="223" t="s">
        <v>19</v>
      </c>
      <c r="N1090" s="224" t="s">
        <v>47</v>
      </c>
      <c r="O1090" s="86"/>
      <c r="P1090" s="225">
        <f>O1090*H1090</f>
        <v>0</v>
      </c>
      <c r="Q1090" s="225">
        <v>0</v>
      </c>
      <c r="R1090" s="225">
        <f>Q1090*H1090</f>
        <v>0</v>
      </c>
      <c r="S1090" s="225">
        <v>0.25</v>
      </c>
      <c r="T1090" s="226">
        <f>S1090*H1090</f>
        <v>8.8087499999999999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126</v>
      </c>
      <c r="AT1090" s="227" t="s">
        <v>333</v>
      </c>
      <c r="AU1090" s="227" t="s">
        <v>85</v>
      </c>
      <c r="AY1090" s="19" t="s">
        <v>331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83</v>
      </c>
      <c r="BK1090" s="228">
        <f>ROUND(I1090*H1090,2)</f>
        <v>0</v>
      </c>
      <c r="BL1090" s="19" t="s">
        <v>126</v>
      </c>
      <c r="BM1090" s="227" t="s">
        <v>1678</v>
      </c>
    </row>
    <row r="1091" s="2" customFormat="1">
      <c r="A1091" s="40"/>
      <c r="B1091" s="41"/>
      <c r="C1091" s="42"/>
      <c r="D1091" s="229" t="s">
        <v>339</v>
      </c>
      <c r="E1091" s="42"/>
      <c r="F1091" s="230" t="s">
        <v>1679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339</v>
      </c>
      <c r="AU1091" s="19" t="s">
        <v>85</v>
      </c>
    </row>
    <row r="1092" s="13" customFormat="1">
      <c r="A1092" s="13"/>
      <c r="B1092" s="234"/>
      <c r="C1092" s="235"/>
      <c r="D1092" s="236" t="s">
        <v>341</v>
      </c>
      <c r="E1092" s="237" t="s">
        <v>19</v>
      </c>
      <c r="F1092" s="238" t="s">
        <v>1680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341</v>
      </c>
      <c r="AU1092" s="244" t="s">
        <v>85</v>
      </c>
      <c r="AV1092" s="13" t="s">
        <v>83</v>
      </c>
      <c r="AW1092" s="13" t="s">
        <v>35</v>
      </c>
      <c r="AX1092" s="13" t="s">
        <v>76</v>
      </c>
      <c r="AY1092" s="244" t="s">
        <v>331</v>
      </c>
    </row>
    <row r="1093" s="14" customFormat="1">
      <c r="A1093" s="14"/>
      <c r="B1093" s="245"/>
      <c r="C1093" s="246"/>
      <c r="D1093" s="236" t="s">
        <v>341</v>
      </c>
      <c r="E1093" s="247" t="s">
        <v>19</v>
      </c>
      <c r="F1093" s="248" t="s">
        <v>1681</v>
      </c>
      <c r="G1093" s="246"/>
      <c r="H1093" s="249">
        <v>35.234999999999999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341</v>
      </c>
      <c r="AU1093" s="255" t="s">
        <v>85</v>
      </c>
      <c r="AV1093" s="14" t="s">
        <v>85</v>
      </c>
      <c r="AW1093" s="14" t="s">
        <v>35</v>
      </c>
      <c r="AX1093" s="14" t="s">
        <v>83</v>
      </c>
      <c r="AY1093" s="255" t="s">
        <v>331</v>
      </c>
    </row>
    <row r="1094" s="2" customFormat="1" ht="16.5" customHeight="1">
      <c r="A1094" s="40"/>
      <c r="B1094" s="41"/>
      <c r="C1094" s="216" t="s">
        <v>1682</v>
      </c>
      <c r="D1094" s="216" t="s">
        <v>333</v>
      </c>
      <c r="E1094" s="217" t="s">
        <v>1683</v>
      </c>
      <c r="F1094" s="218" t="s">
        <v>1684</v>
      </c>
      <c r="G1094" s="219" t="s">
        <v>336</v>
      </c>
      <c r="H1094" s="220">
        <v>1116.2070000000001</v>
      </c>
      <c r="I1094" s="221"/>
      <c r="J1094" s="222">
        <f>ROUND(I1094*H1094,2)</f>
        <v>0</v>
      </c>
      <c r="K1094" s="218" t="s">
        <v>337</v>
      </c>
      <c r="L1094" s="46"/>
      <c r="M1094" s="223" t="s">
        <v>19</v>
      </c>
      <c r="N1094" s="224" t="s">
        <v>47</v>
      </c>
      <c r="O1094" s="86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7" t="s">
        <v>126</v>
      </c>
      <c r="AT1094" s="227" t="s">
        <v>333</v>
      </c>
      <c r="AU1094" s="227" t="s">
        <v>85</v>
      </c>
      <c r="AY1094" s="19" t="s">
        <v>331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19" t="s">
        <v>83</v>
      </c>
      <c r="BK1094" s="228">
        <f>ROUND(I1094*H1094,2)</f>
        <v>0</v>
      </c>
      <c r="BL1094" s="19" t="s">
        <v>126</v>
      </c>
      <c r="BM1094" s="227" t="s">
        <v>1685</v>
      </c>
    </row>
    <row r="1095" s="2" customFormat="1">
      <c r="A1095" s="40"/>
      <c r="B1095" s="41"/>
      <c r="C1095" s="42"/>
      <c r="D1095" s="229" t="s">
        <v>339</v>
      </c>
      <c r="E1095" s="42"/>
      <c r="F1095" s="230" t="s">
        <v>1686</v>
      </c>
      <c r="G1095" s="42"/>
      <c r="H1095" s="42"/>
      <c r="I1095" s="231"/>
      <c r="J1095" s="42"/>
      <c r="K1095" s="42"/>
      <c r="L1095" s="46"/>
      <c r="M1095" s="232"/>
      <c r="N1095" s="23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339</v>
      </c>
      <c r="AU1095" s="19" t="s">
        <v>85</v>
      </c>
    </row>
    <row r="1096" s="13" customFormat="1">
      <c r="A1096" s="13"/>
      <c r="B1096" s="234"/>
      <c r="C1096" s="235"/>
      <c r="D1096" s="236" t="s">
        <v>341</v>
      </c>
      <c r="E1096" s="237" t="s">
        <v>19</v>
      </c>
      <c r="F1096" s="238" t="s">
        <v>913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341</v>
      </c>
      <c r="AU1096" s="244" t="s">
        <v>85</v>
      </c>
      <c r="AV1096" s="13" t="s">
        <v>83</v>
      </c>
      <c r="AW1096" s="13" t="s">
        <v>35</v>
      </c>
      <c r="AX1096" s="13" t="s">
        <v>76</v>
      </c>
      <c r="AY1096" s="244" t="s">
        <v>331</v>
      </c>
    </row>
    <row r="1097" s="14" customFormat="1">
      <c r="A1097" s="14"/>
      <c r="B1097" s="245"/>
      <c r="C1097" s="246"/>
      <c r="D1097" s="236" t="s">
        <v>341</v>
      </c>
      <c r="E1097" s="247" t="s">
        <v>19</v>
      </c>
      <c r="F1097" s="248" t="s">
        <v>1293</v>
      </c>
      <c r="G1097" s="246"/>
      <c r="H1097" s="249">
        <v>348.012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341</v>
      </c>
      <c r="AU1097" s="255" t="s">
        <v>85</v>
      </c>
      <c r="AV1097" s="14" t="s">
        <v>85</v>
      </c>
      <c r="AW1097" s="14" t="s">
        <v>35</v>
      </c>
      <c r="AX1097" s="14" t="s">
        <v>76</v>
      </c>
      <c r="AY1097" s="255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1294</v>
      </c>
      <c r="G1098" s="246"/>
      <c r="H1098" s="249">
        <v>106.92700000000001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1295</v>
      </c>
      <c r="G1099" s="246"/>
      <c r="H1099" s="249">
        <v>20.149999999999999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1296</v>
      </c>
      <c r="G1100" s="246"/>
      <c r="H1100" s="249">
        <v>-19.867999999999999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1297</v>
      </c>
      <c r="G1101" s="246"/>
      <c r="H1101" s="249">
        <v>-17.782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1298</v>
      </c>
      <c r="G1102" s="246"/>
      <c r="H1102" s="249">
        <v>-16.824999999999999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1299</v>
      </c>
      <c r="G1103" s="246"/>
      <c r="H1103" s="249">
        <v>-9.3290000000000006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3" customFormat="1">
      <c r="A1104" s="13"/>
      <c r="B1104" s="234"/>
      <c r="C1104" s="235"/>
      <c r="D1104" s="236" t="s">
        <v>341</v>
      </c>
      <c r="E1104" s="237" t="s">
        <v>19</v>
      </c>
      <c r="F1104" s="238" t="s">
        <v>1093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341</v>
      </c>
      <c r="AU1104" s="244" t="s">
        <v>85</v>
      </c>
      <c r="AV1104" s="13" t="s">
        <v>83</v>
      </c>
      <c r="AW1104" s="13" t="s">
        <v>35</v>
      </c>
      <c r="AX1104" s="13" t="s">
        <v>76</v>
      </c>
      <c r="AY1104" s="244" t="s">
        <v>331</v>
      </c>
    </row>
    <row r="1105" s="14" customFormat="1">
      <c r="A1105" s="14"/>
      <c r="B1105" s="245"/>
      <c r="C1105" s="246"/>
      <c r="D1105" s="236" t="s">
        <v>341</v>
      </c>
      <c r="E1105" s="247" t="s">
        <v>19</v>
      </c>
      <c r="F1105" s="248" t="s">
        <v>1300</v>
      </c>
      <c r="G1105" s="246"/>
      <c r="H1105" s="249">
        <v>11.685000000000001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341</v>
      </c>
      <c r="AU1105" s="255" t="s">
        <v>85</v>
      </c>
      <c r="AV1105" s="14" t="s">
        <v>85</v>
      </c>
      <c r="AW1105" s="14" t="s">
        <v>35</v>
      </c>
      <c r="AX1105" s="14" t="s">
        <v>76</v>
      </c>
      <c r="AY1105" s="255" t="s">
        <v>331</v>
      </c>
    </row>
    <row r="1106" s="13" customFormat="1">
      <c r="A1106" s="13"/>
      <c r="B1106" s="234"/>
      <c r="C1106" s="235"/>
      <c r="D1106" s="236" t="s">
        <v>341</v>
      </c>
      <c r="E1106" s="237" t="s">
        <v>19</v>
      </c>
      <c r="F1106" s="238" t="s">
        <v>1301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341</v>
      </c>
      <c r="AU1106" s="244" t="s">
        <v>85</v>
      </c>
      <c r="AV1106" s="13" t="s">
        <v>83</v>
      </c>
      <c r="AW1106" s="13" t="s">
        <v>35</v>
      </c>
      <c r="AX1106" s="13" t="s">
        <v>76</v>
      </c>
      <c r="AY1106" s="244" t="s">
        <v>331</v>
      </c>
    </row>
    <row r="1107" s="14" customFormat="1">
      <c r="A1107" s="14"/>
      <c r="B1107" s="245"/>
      <c r="C1107" s="246"/>
      <c r="D1107" s="236" t="s">
        <v>341</v>
      </c>
      <c r="E1107" s="247" t="s">
        <v>19</v>
      </c>
      <c r="F1107" s="248" t="s">
        <v>1302</v>
      </c>
      <c r="G1107" s="246"/>
      <c r="H1107" s="249">
        <v>26.154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341</v>
      </c>
      <c r="AU1107" s="255" t="s">
        <v>85</v>
      </c>
      <c r="AV1107" s="14" t="s">
        <v>85</v>
      </c>
      <c r="AW1107" s="14" t="s">
        <v>35</v>
      </c>
      <c r="AX1107" s="14" t="s">
        <v>76</v>
      </c>
      <c r="AY1107" s="255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1303</v>
      </c>
      <c r="G1108" s="246"/>
      <c r="H1108" s="249">
        <v>10.76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3" customFormat="1">
      <c r="A1109" s="13"/>
      <c r="B1109" s="234"/>
      <c r="C1109" s="235"/>
      <c r="D1109" s="236" t="s">
        <v>341</v>
      </c>
      <c r="E1109" s="237" t="s">
        <v>19</v>
      </c>
      <c r="F1109" s="238" t="s">
        <v>1304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341</v>
      </c>
      <c r="AU1109" s="244" t="s">
        <v>85</v>
      </c>
      <c r="AV1109" s="13" t="s">
        <v>83</v>
      </c>
      <c r="AW1109" s="13" t="s">
        <v>35</v>
      </c>
      <c r="AX1109" s="13" t="s">
        <v>76</v>
      </c>
      <c r="AY1109" s="244" t="s">
        <v>331</v>
      </c>
    </row>
    <row r="1110" s="14" customFormat="1">
      <c r="A1110" s="14"/>
      <c r="B1110" s="245"/>
      <c r="C1110" s="246"/>
      <c r="D1110" s="236" t="s">
        <v>341</v>
      </c>
      <c r="E1110" s="247" t="s">
        <v>19</v>
      </c>
      <c r="F1110" s="248" t="s">
        <v>1305</v>
      </c>
      <c r="G1110" s="246"/>
      <c r="H1110" s="249">
        <v>6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341</v>
      </c>
      <c r="AU1110" s="255" t="s">
        <v>85</v>
      </c>
      <c r="AV1110" s="14" t="s">
        <v>85</v>
      </c>
      <c r="AW1110" s="14" t="s">
        <v>35</v>
      </c>
      <c r="AX1110" s="14" t="s">
        <v>76</v>
      </c>
      <c r="AY1110" s="255" t="s">
        <v>331</v>
      </c>
    </row>
    <row r="1111" s="13" customFormat="1">
      <c r="A1111" s="13"/>
      <c r="B1111" s="234"/>
      <c r="C1111" s="235"/>
      <c r="D1111" s="236" t="s">
        <v>341</v>
      </c>
      <c r="E1111" s="237" t="s">
        <v>19</v>
      </c>
      <c r="F1111" s="238" t="s">
        <v>1306</v>
      </c>
      <c r="G1111" s="235"/>
      <c r="H1111" s="237" t="s">
        <v>19</v>
      </c>
      <c r="I1111" s="239"/>
      <c r="J1111" s="235"/>
      <c r="K1111" s="235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341</v>
      </c>
      <c r="AU1111" s="244" t="s">
        <v>85</v>
      </c>
      <c r="AV1111" s="13" t="s">
        <v>83</v>
      </c>
      <c r="AW1111" s="13" t="s">
        <v>35</v>
      </c>
      <c r="AX1111" s="13" t="s">
        <v>76</v>
      </c>
      <c r="AY1111" s="244" t="s">
        <v>331</v>
      </c>
    </row>
    <row r="1112" s="14" customFormat="1">
      <c r="A1112" s="14"/>
      <c r="B1112" s="245"/>
      <c r="C1112" s="246"/>
      <c r="D1112" s="236" t="s">
        <v>341</v>
      </c>
      <c r="E1112" s="247" t="s">
        <v>19</v>
      </c>
      <c r="F1112" s="248" t="s">
        <v>599</v>
      </c>
      <c r="G1112" s="246"/>
      <c r="H1112" s="249">
        <v>25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341</v>
      </c>
      <c r="AU1112" s="255" t="s">
        <v>85</v>
      </c>
      <c r="AV1112" s="14" t="s">
        <v>85</v>
      </c>
      <c r="AW1112" s="14" t="s">
        <v>35</v>
      </c>
      <c r="AX1112" s="14" t="s">
        <v>76</v>
      </c>
      <c r="AY1112" s="255" t="s">
        <v>331</v>
      </c>
    </row>
    <row r="1113" s="13" customFormat="1">
      <c r="A1113" s="13"/>
      <c r="B1113" s="234"/>
      <c r="C1113" s="235"/>
      <c r="D1113" s="236" t="s">
        <v>341</v>
      </c>
      <c r="E1113" s="237" t="s">
        <v>19</v>
      </c>
      <c r="F1113" s="238" t="s">
        <v>1687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341</v>
      </c>
      <c r="AU1113" s="244" t="s">
        <v>85</v>
      </c>
      <c r="AV1113" s="13" t="s">
        <v>83</v>
      </c>
      <c r="AW1113" s="13" t="s">
        <v>35</v>
      </c>
      <c r="AX1113" s="13" t="s">
        <v>76</v>
      </c>
      <c r="AY1113" s="244" t="s">
        <v>331</v>
      </c>
    </row>
    <row r="1114" s="14" customFormat="1">
      <c r="A1114" s="14"/>
      <c r="B1114" s="245"/>
      <c r="C1114" s="246"/>
      <c r="D1114" s="236" t="s">
        <v>341</v>
      </c>
      <c r="E1114" s="247" t="s">
        <v>19</v>
      </c>
      <c r="F1114" s="248" t="s">
        <v>1283</v>
      </c>
      <c r="G1114" s="246"/>
      <c r="H1114" s="249">
        <v>45.088000000000001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341</v>
      </c>
      <c r="AU1114" s="255" t="s">
        <v>85</v>
      </c>
      <c r="AV1114" s="14" t="s">
        <v>85</v>
      </c>
      <c r="AW1114" s="14" t="s">
        <v>35</v>
      </c>
      <c r="AX1114" s="14" t="s">
        <v>76</v>
      </c>
      <c r="AY1114" s="255" t="s">
        <v>331</v>
      </c>
    </row>
    <row r="1115" s="13" customFormat="1">
      <c r="A1115" s="13"/>
      <c r="B1115" s="234"/>
      <c r="C1115" s="235"/>
      <c r="D1115" s="236" t="s">
        <v>341</v>
      </c>
      <c r="E1115" s="237" t="s">
        <v>19</v>
      </c>
      <c r="F1115" s="238" t="s">
        <v>915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341</v>
      </c>
      <c r="AU1115" s="244" t="s">
        <v>85</v>
      </c>
      <c r="AV1115" s="13" t="s">
        <v>83</v>
      </c>
      <c r="AW1115" s="13" t="s">
        <v>35</v>
      </c>
      <c r="AX1115" s="13" t="s">
        <v>76</v>
      </c>
      <c r="AY1115" s="244" t="s">
        <v>331</v>
      </c>
    </row>
    <row r="1116" s="14" customFormat="1">
      <c r="A1116" s="14"/>
      <c r="B1116" s="245"/>
      <c r="C1116" s="246"/>
      <c r="D1116" s="236" t="s">
        <v>341</v>
      </c>
      <c r="E1116" s="247" t="s">
        <v>19</v>
      </c>
      <c r="F1116" s="248" t="s">
        <v>1688</v>
      </c>
      <c r="G1116" s="246"/>
      <c r="H1116" s="249">
        <v>580.23500000000001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341</v>
      </c>
      <c r="AU1116" s="255" t="s">
        <v>85</v>
      </c>
      <c r="AV1116" s="14" t="s">
        <v>85</v>
      </c>
      <c r="AW1116" s="14" t="s">
        <v>35</v>
      </c>
      <c r="AX1116" s="14" t="s">
        <v>76</v>
      </c>
      <c r="AY1116" s="255" t="s">
        <v>331</v>
      </c>
    </row>
    <row r="1117" s="15" customFormat="1">
      <c r="A1117" s="15"/>
      <c r="B1117" s="256"/>
      <c r="C1117" s="257"/>
      <c r="D1117" s="236" t="s">
        <v>341</v>
      </c>
      <c r="E1117" s="258" t="s">
        <v>19</v>
      </c>
      <c r="F1117" s="259" t="s">
        <v>353</v>
      </c>
      <c r="G1117" s="257"/>
      <c r="H1117" s="260">
        <v>1116.2070000000001</v>
      </c>
      <c r="I1117" s="261"/>
      <c r="J1117" s="257"/>
      <c r="K1117" s="257"/>
      <c r="L1117" s="262"/>
      <c r="M1117" s="263"/>
      <c r="N1117" s="264"/>
      <c r="O1117" s="264"/>
      <c r="P1117" s="264"/>
      <c r="Q1117" s="264"/>
      <c r="R1117" s="264"/>
      <c r="S1117" s="264"/>
      <c r="T1117" s="26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6" t="s">
        <v>341</v>
      </c>
      <c r="AU1117" s="266" t="s">
        <v>85</v>
      </c>
      <c r="AV1117" s="15" t="s">
        <v>126</v>
      </c>
      <c r="AW1117" s="15" t="s">
        <v>35</v>
      </c>
      <c r="AX1117" s="15" t="s">
        <v>83</v>
      </c>
      <c r="AY1117" s="266" t="s">
        <v>331</v>
      </c>
    </row>
    <row r="1118" s="12" customFormat="1" ht="22.8" customHeight="1">
      <c r="A1118" s="12"/>
      <c r="B1118" s="200"/>
      <c r="C1118" s="201"/>
      <c r="D1118" s="202" t="s">
        <v>75</v>
      </c>
      <c r="E1118" s="214" t="s">
        <v>1689</v>
      </c>
      <c r="F1118" s="214" t="s">
        <v>1690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SUM(P1119:P1150)</f>
        <v>0</v>
      </c>
      <c r="Q1118" s="208"/>
      <c r="R1118" s="209">
        <f>SUM(R1119:R1150)</f>
        <v>0.097408000000000008</v>
      </c>
      <c r="S1118" s="208"/>
      <c r="T1118" s="210">
        <f>SUM(T1119:T1150)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83</v>
      </c>
      <c r="AT1118" s="212" t="s">
        <v>75</v>
      </c>
      <c r="AU1118" s="212" t="s">
        <v>83</v>
      </c>
      <c r="AY1118" s="211" t="s">
        <v>331</v>
      </c>
      <c r="BK1118" s="213">
        <f>SUM(BK1119:BK1150)</f>
        <v>0</v>
      </c>
    </row>
    <row r="1119" s="2" customFormat="1" ht="16.5" customHeight="1">
      <c r="A1119" s="40"/>
      <c r="B1119" s="41"/>
      <c r="C1119" s="216" t="s">
        <v>1691</v>
      </c>
      <c r="D1119" s="216" t="s">
        <v>333</v>
      </c>
      <c r="E1119" s="217" t="s">
        <v>1692</v>
      </c>
      <c r="F1119" s="218" t="s">
        <v>1693</v>
      </c>
      <c r="G1119" s="219" t="s">
        <v>425</v>
      </c>
      <c r="H1119" s="220">
        <v>8</v>
      </c>
      <c r="I1119" s="221"/>
      <c r="J1119" s="222">
        <f>ROUND(I1119*H1119,2)</f>
        <v>0</v>
      </c>
      <c r="K1119" s="218" t="s">
        <v>337</v>
      </c>
      <c r="L1119" s="46"/>
      <c r="M1119" s="223" t="s">
        <v>19</v>
      </c>
      <c r="N1119" s="224" t="s">
        <v>47</v>
      </c>
      <c r="O1119" s="86"/>
      <c r="P1119" s="225">
        <f>O1119*H1119</f>
        <v>0</v>
      </c>
      <c r="Q1119" s="225">
        <v>0.000176</v>
      </c>
      <c r="R1119" s="225">
        <f>Q1119*H1119</f>
        <v>0.001408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126</v>
      </c>
      <c r="AT1119" s="227" t="s">
        <v>333</v>
      </c>
      <c r="AU1119" s="227" t="s">
        <v>85</v>
      </c>
      <c r="AY1119" s="19" t="s">
        <v>331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83</v>
      </c>
      <c r="BK1119" s="228">
        <f>ROUND(I1119*H1119,2)</f>
        <v>0</v>
      </c>
      <c r="BL1119" s="19" t="s">
        <v>126</v>
      </c>
      <c r="BM1119" s="227" t="s">
        <v>1694</v>
      </c>
    </row>
    <row r="1120" s="2" customFormat="1">
      <c r="A1120" s="40"/>
      <c r="B1120" s="41"/>
      <c r="C1120" s="42"/>
      <c r="D1120" s="229" t="s">
        <v>339</v>
      </c>
      <c r="E1120" s="42"/>
      <c r="F1120" s="230" t="s">
        <v>1695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339</v>
      </c>
      <c r="AU1120" s="19" t="s">
        <v>85</v>
      </c>
    </row>
    <row r="1121" s="13" customFormat="1">
      <c r="A1121" s="13"/>
      <c r="B1121" s="234"/>
      <c r="C1121" s="235"/>
      <c r="D1121" s="236" t="s">
        <v>341</v>
      </c>
      <c r="E1121" s="237" t="s">
        <v>19</v>
      </c>
      <c r="F1121" s="238" t="s">
        <v>1696</v>
      </c>
      <c r="G1121" s="235"/>
      <c r="H1121" s="237" t="s">
        <v>19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341</v>
      </c>
      <c r="AU1121" s="244" t="s">
        <v>85</v>
      </c>
      <c r="AV1121" s="13" t="s">
        <v>83</v>
      </c>
      <c r="AW1121" s="13" t="s">
        <v>35</v>
      </c>
      <c r="AX1121" s="13" t="s">
        <v>76</v>
      </c>
      <c r="AY1121" s="244" t="s">
        <v>331</v>
      </c>
    </row>
    <row r="1122" s="14" customFormat="1">
      <c r="A1122" s="14"/>
      <c r="B1122" s="245"/>
      <c r="C1122" s="246"/>
      <c r="D1122" s="236" t="s">
        <v>341</v>
      </c>
      <c r="E1122" s="247" t="s">
        <v>19</v>
      </c>
      <c r="F1122" s="248" t="s">
        <v>381</v>
      </c>
      <c r="G1122" s="246"/>
      <c r="H1122" s="249">
        <v>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341</v>
      </c>
      <c r="AU1122" s="255" t="s">
        <v>85</v>
      </c>
      <c r="AV1122" s="14" t="s">
        <v>85</v>
      </c>
      <c r="AW1122" s="14" t="s">
        <v>35</v>
      </c>
      <c r="AX1122" s="14" t="s">
        <v>83</v>
      </c>
      <c r="AY1122" s="255" t="s">
        <v>331</v>
      </c>
    </row>
    <row r="1123" s="2" customFormat="1" ht="16.5" customHeight="1">
      <c r="A1123" s="40"/>
      <c r="B1123" s="41"/>
      <c r="C1123" s="284" t="s">
        <v>1697</v>
      </c>
      <c r="D1123" s="284" t="s">
        <v>968</v>
      </c>
      <c r="E1123" s="285" t="s">
        <v>1698</v>
      </c>
      <c r="F1123" s="286" t="s">
        <v>1699</v>
      </c>
      <c r="G1123" s="287" t="s">
        <v>425</v>
      </c>
      <c r="H1123" s="288">
        <v>8</v>
      </c>
      <c r="I1123" s="289"/>
      <c r="J1123" s="290">
        <f>ROUND(I1123*H1123,2)</f>
        <v>0</v>
      </c>
      <c r="K1123" s="286" t="s">
        <v>19</v>
      </c>
      <c r="L1123" s="291"/>
      <c r="M1123" s="292" t="s">
        <v>19</v>
      </c>
      <c r="N1123" s="293" t="s">
        <v>47</v>
      </c>
      <c r="O1123" s="86"/>
      <c r="P1123" s="225">
        <f>O1123*H1123</f>
        <v>0</v>
      </c>
      <c r="Q1123" s="225">
        <v>0.012</v>
      </c>
      <c r="R1123" s="225">
        <f>Q1123*H1123</f>
        <v>0.096000000000000002</v>
      </c>
      <c r="S1123" s="225">
        <v>0</v>
      </c>
      <c r="T1123" s="22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7" t="s">
        <v>381</v>
      </c>
      <c r="AT1123" s="227" t="s">
        <v>968</v>
      </c>
      <c r="AU1123" s="227" t="s">
        <v>85</v>
      </c>
      <c r="AY1123" s="19" t="s">
        <v>331</v>
      </c>
      <c r="BE1123" s="228">
        <f>IF(N1123="základní",J1123,0)</f>
        <v>0</v>
      </c>
      <c r="BF1123" s="228">
        <f>IF(N1123="snížená",J1123,0)</f>
        <v>0</v>
      </c>
      <c r="BG1123" s="228">
        <f>IF(N1123="zákl. přenesená",J1123,0)</f>
        <v>0</v>
      </c>
      <c r="BH1123" s="228">
        <f>IF(N1123="sníž. přenesená",J1123,0)</f>
        <v>0</v>
      </c>
      <c r="BI1123" s="228">
        <f>IF(N1123="nulová",J1123,0)</f>
        <v>0</v>
      </c>
      <c r="BJ1123" s="19" t="s">
        <v>83</v>
      </c>
      <c r="BK1123" s="228">
        <f>ROUND(I1123*H1123,2)</f>
        <v>0</v>
      </c>
      <c r="BL1123" s="19" t="s">
        <v>126</v>
      </c>
      <c r="BM1123" s="227" t="s">
        <v>1700</v>
      </c>
    </row>
    <row r="1124" s="2" customFormat="1" ht="21.75" customHeight="1">
      <c r="A1124" s="40"/>
      <c r="B1124" s="41"/>
      <c r="C1124" s="216" t="s">
        <v>1332</v>
      </c>
      <c r="D1124" s="216" t="s">
        <v>333</v>
      </c>
      <c r="E1124" s="217" t="s">
        <v>1701</v>
      </c>
      <c r="F1124" s="218" t="s">
        <v>1702</v>
      </c>
      <c r="G1124" s="219" t="s">
        <v>425</v>
      </c>
      <c r="H1124" s="220">
        <v>2</v>
      </c>
      <c r="I1124" s="221"/>
      <c r="J1124" s="222">
        <f>ROUND(I1124*H1124,2)</f>
        <v>0</v>
      </c>
      <c r="K1124" s="218" t="s">
        <v>19</v>
      </c>
      <c r="L1124" s="46"/>
      <c r="M1124" s="223" t="s">
        <v>19</v>
      </c>
      <c r="N1124" s="224" t="s">
        <v>47</v>
      </c>
      <c r="O1124" s="86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126</v>
      </c>
      <c r="AT1124" s="227" t="s">
        <v>333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1703</v>
      </c>
    </row>
    <row r="1125" s="2" customFormat="1" ht="24.15" customHeight="1">
      <c r="A1125" s="40"/>
      <c r="B1125" s="41"/>
      <c r="C1125" s="216" t="s">
        <v>1704</v>
      </c>
      <c r="D1125" s="216" t="s">
        <v>333</v>
      </c>
      <c r="E1125" s="217" t="s">
        <v>1705</v>
      </c>
      <c r="F1125" s="218" t="s">
        <v>1706</v>
      </c>
      <c r="G1125" s="219" t="s">
        <v>425</v>
      </c>
      <c r="H1125" s="220">
        <v>3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1707</v>
      </c>
    </row>
    <row r="1126" s="2" customFormat="1" ht="16.5" customHeight="1">
      <c r="A1126" s="40"/>
      <c r="B1126" s="41"/>
      <c r="C1126" s="216" t="s">
        <v>1708</v>
      </c>
      <c r="D1126" s="216" t="s">
        <v>333</v>
      </c>
      <c r="E1126" s="217" t="s">
        <v>1709</v>
      </c>
      <c r="F1126" s="218" t="s">
        <v>1710</v>
      </c>
      <c r="G1126" s="219" t="s">
        <v>425</v>
      </c>
      <c r="H1126" s="220">
        <v>1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1711</v>
      </c>
    </row>
    <row r="1127" s="2" customFormat="1" ht="21.75" customHeight="1">
      <c r="A1127" s="40"/>
      <c r="B1127" s="41"/>
      <c r="C1127" s="216" t="s">
        <v>1712</v>
      </c>
      <c r="D1127" s="216" t="s">
        <v>333</v>
      </c>
      <c r="E1127" s="217" t="s">
        <v>1713</v>
      </c>
      <c r="F1127" s="218" t="s">
        <v>1714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1715</v>
      </c>
    </row>
    <row r="1128" s="2" customFormat="1" ht="24.15" customHeight="1">
      <c r="A1128" s="40"/>
      <c r="B1128" s="41"/>
      <c r="C1128" s="216" t="s">
        <v>1716</v>
      </c>
      <c r="D1128" s="216" t="s">
        <v>333</v>
      </c>
      <c r="E1128" s="217" t="s">
        <v>1717</v>
      </c>
      <c r="F1128" s="218" t="s">
        <v>1718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1719</v>
      </c>
    </row>
    <row r="1129" s="2" customFormat="1" ht="24.15" customHeight="1">
      <c r="A1129" s="40"/>
      <c r="B1129" s="41"/>
      <c r="C1129" s="216" t="s">
        <v>1720</v>
      </c>
      <c r="D1129" s="216" t="s">
        <v>333</v>
      </c>
      <c r="E1129" s="217" t="s">
        <v>1721</v>
      </c>
      <c r="F1129" s="218" t="s">
        <v>1722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1723</v>
      </c>
    </row>
    <row r="1130" s="2" customFormat="1" ht="24.15" customHeight="1">
      <c r="A1130" s="40"/>
      <c r="B1130" s="41"/>
      <c r="C1130" s="216" t="s">
        <v>1724</v>
      </c>
      <c r="D1130" s="216" t="s">
        <v>333</v>
      </c>
      <c r="E1130" s="217" t="s">
        <v>1725</v>
      </c>
      <c r="F1130" s="218" t="s">
        <v>1726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1727</v>
      </c>
    </row>
    <row r="1131" s="2" customFormat="1" ht="24.15" customHeight="1">
      <c r="A1131" s="40"/>
      <c r="B1131" s="41"/>
      <c r="C1131" s="216" t="s">
        <v>1728</v>
      </c>
      <c r="D1131" s="216" t="s">
        <v>333</v>
      </c>
      <c r="E1131" s="217" t="s">
        <v>1729</v>
      </c>
      <c r="F1131" s="218" t="s">
        <v>1730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1731</v>
      </c>
    </row>
    <row r="1132" s="2" customFormat="1" ht="24.15" customHeight="1">
      <c r="A1132" s="40"/>
      <c r="B1132" s="41"/>
      <c r="C1132" s="216" t="s">
        <v>1732</v>
      </c>
      <c r="D1132" s="216" t="s">
        <v>333</v>
      </c>
      <c r="E1132" s="217" t="s">
        <v>1733</v>
      </c>
      <c r="F1132" s="218" t="s">
        <v>1734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1735</v>
      </c>
    </row>
    <row r="1133" s="2" customFormat="1" ht="24.15" customHeight="1">
      <c r="A1133" s="40"/>
      <c r="B1133" s="41"/>
      <c r="C1133" s="216" t="s">
        <v>1736</v>
      </c>
      <c r="D1133" s="216" t="s">
        <v>333</v>
      </c>
      <c r="E1133" s="217" t="s">
        <v>1737</v>
      </c>
      <c r="F1133" s="218" t="s">
        <v>1738</v>
      </c>
      <c r="G1133" s="219" t="s">
        <v>425</v>
      </c>
      <c r="H1133" s="220">
        <v>2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1739</v>
      </c>
    </row>
    <row r="1134" s="2" customFormat="1" ht="24.15" customHeight="1">
      <c r="A1134" s="40"/>
      <c r="B1134" s="41"/>
      <c r="C1134" s="216" t="s">
        <v>1740</v>
      </c>
      <c r="D1134" s="216" t="s">
        <v>333</v>
      </c>
      <c r="E1134" s="217" t="s">
        <v>1741</v>
      </c>
      <c r="F1134" s="218" t="s">
        <v>1742</v>
      </c>
      <c r="G1134" s="219" t="s">
        <v>425</v>
      </c>
      <c r="H1134" s="220">
        <v>1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1743</v>
      </c>
    </row>
    <row r="1135" s="2" customFormat="1" ht="24.15" customHeight="1">
      <c r="A1135" s="40"/>
      <c r="B1135" s="41"/>
      <c r="C1135" s="216" t="s">
        <v>1744</v>
      </c>
      <c r="D1135" s="216" t="s">
        <v>333</v>
      </c>
      <c r="E1135" s="217" t="s">
        <v>1745</v>
      </c>
      <c r="F1135" s="218" t="s">
        <v>1746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1747</v>
      </c>
    </row>
    <row r="1136" s="2" customFormat="1" ht="16.5" customHeight="1">
      <c r="A1136" s="40"/>
      <c r="B1136" s="41"/>
      <c r="C1136" s="216" t="s">
        <v>1748</v>
      </c>
      <c r="D1136" s="216" t="s">
        <v>333</v>
      </c>
      <c r="E1136" s="217" t="s">
        <v>1749</v>
      </c>
      <c r="F1136" s="218" t="s">
        <v>1750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1751</v>
      </c>
    </row>
    <row r="1137" s="2" customFormat="1" ht="16.5" customHeight="1">
      <c r="A1137" s="40"/>
      <c r="B1137" s="41"/>
      <c r="C1137" s="216" t="s">
        <v>343</v>
      </c>
      <c r="D1137" s="216" t="s">
        <v>333</v>
      </c>
      <c r="E1137" s="217" t="s">
        <v>1752</v>
      </c>
      <c r="F1137" s="218" t="s">
        <v>1753</v>
      </c>
      <c r="G1137" s="219" t="s">
        <v>376</v>
      </c>
      <c r="H1137" s="220">
        <v>5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1754</v>
      </c>
    </row>
    <row r="1138" s="2" customFormat="1" ht="24.15" customHeight="1">
      <c r="A1138" s="40"/>
      <c r="B1138" s="41"/>
      <c r="C1138" s="216" t="s">
        <v>1755</v>
      </c>
      <c r="D1138" s="216" t="s">
        <v>333</v>
      </c>
      <c r="E1138" s="217" t="s">
        <v>1756</v>
      </c>
      <c r="F1138" s="218" t="s">
        <v>1757</v>
      </c>
      <c r="G1138" s="219" t="s">
        <v>425</v>
      </c>
      <c r="H1138" s="220">
        <v>2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1758</v>
      </c>
    </row>
    <row r="1139" s="2" customFormat="1" ht="16.5" customHeight="1">
      <c r="A1139" s="40"/>
      <c r="B1139" s="41"/>
      <c r="C1139" s="216" t="s">
        <v>1759</v>
      </c>
      <c r="D1139" s="216" t="s">
        <v>333</v>
      </c>
      <c r="E1139" s="217" t="s">
        <v>1760</v>
      </c>
      <c r="F1139" s="218" t="s">
        <v>1761</v>
      </c>
      <c r="G1139" s="219" t="s">
        <v>425</v>
      </c>
      <c r="H1139" s="220">
        <v>1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1762</v>
      </c>
    </row>
    <row r="1140" s="2" customFormat="1" ht="16.5" customHeight="1">
      <c r="A1140" s="40"/>
      <c r="B1140" s="41"/>
      <c r="C1140" s="216" t="s">
        <v>1763</v>
      </c>
      <c r="D1140" s="216" t="s">
        <v>333</v>
      </c>
      <c r="E1140" s="217" t="s">
        <v>1764</v>
      </c>
      <c r="F1140" s="218" t="s">
        <v>1765</v>
      </c>
      <c r="G1140" s="219" t="s">
        <v>376</v>
      </c>
      <c r="H1140" s="220">
        <v>43.200000000000003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1766</v>
      </c>
    </row>
    <row r="1141" s="2" customFormat="1" ht="21.75" customHeight="1">
      <c r="A1141" s="40"/>
      <c r="B1141" s="41"/>
      <c r="C1141" s="216" t="s">
        <v>1767</v>
      </c>
      <c r="D1141" s="216" t="s">
        <v>333</v>
      </c>
      <c r="E1141" s="217" t="s">
        <v>1768</v>
      </c>
      <c r="F1141" s="218" t="s">
        <v>1769</v>
      </c>
      <c r="G1141" s="219" t="s">
        <v>425</v>
      </c>
      <c r="H1141" s="220">
        <v>1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1770</v>
      </c>
    </row>
    <row r="1142" s="2" customFormat="1" ht="21.75" customHeight="1">
      <c r="A1142" s="40"/>
      <c r="B1142" s="41"/>
      <c r="C1142" s="216" t="s">
        <v>1771</v>
      </c>
      <c r="D1142" s="216" t="s">
        <v>333</v>
      </c>
      <c r="E1142" s="217" t="s">
        <v>1772</v>
      </c>
      <c r="F1142" s="218" t="s">
        <v>1773</v>
      </c>
      <c r="G1142" s="219" t="s">
        <v>425</v>
      </c>
      <c r="H1142" s="220">
        <v>4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1774</v>
      </c>
    </row>
    <row r="1143" s="2" customFormat="1" ht="21.75" customHeight="1">
      <c r="A1143" s="40"/>
      <c r="B1143" s="41"/>
      <c r="C1143" s="216" t="s">
        <v>1775</v>
      </c>
      <c r="D1143" s="216" t="s">
        <v>333</v>
      </c>
      <c r="E1143" s="217" t="s">
        <v>1776</v>
      </c>
      <c r="F1143" s="218" t="s">
        <v>1777</v>
      </c>
      <c r="G1143" s="219" t="s">
        <v>425</v>
      </c>
      <c r="H1143" s="220">
        <v>2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1778</v>
      </c>
    </row>
    <row r="1144" s="2" customFormat="1" ht="24.15" customHeight="1">
      <c r="A1144" s="40"/>
      <c r="B1144" s="41"/>
      <c r="C1144" s="216" t="s">
        <v>1779</v>
      </c>
      <c r="D1144" s="216" t="s">
        <v>333</v>
      </c>
      <c r="E1144" s="217" t="s">
        <v>1780</v>
      </c>
      <c r="F1144" s="218" t="s">
        <v>1781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1782</v>
      </c>
    </row>
    <row r="1145" s="2" customFormat="1" ht="24.15" customHeight="1">
      <c r="A1145" s="40"/>
      <c r="B1145" s="41"/>
      <c r="C1145" s="216" t="s">
        <v>1783</v>
      </c>
      <c r="D1145" s="216" t="s">
        <v>333</v>
      </c>
      <c r="E1145" s="217" t="s">
        <v>1784</v>
      </c>
      <c r="F1145" s="218" t="s">
        <v>1785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1786</v>
      </c>
    </row>
    <row r="1146" s="2" customFormat="1" ht="24.15" customHeight="1">
      <c r="A1146" s="40"/>
      <c r="B1146" s="41"/>
      <c r="C1146" s="216" t="s">
        <v>1787</v>
      </c>
      <c r="D1146" s="216" t="s">
        <v>333</v>
      </c>
      <c r="E1146" s="217" t="s">
        <v>1788</v>
      </c>
      <c r="F1146" s="218" t="s">
        <v>1789</v>
      </c>
      <c r="G1146" s="219" t="s">
        <v>425</v>
      </c>
      <c r="H1146" s="220">
        <v>1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1790</v>
      </c>
    </row>
    <row r="1147" s="2" customFormat="1" ht="21.75" customHeight="1">
      <c r="A1147" s="40"/>
      <c r="B1147" s="41"/>
      <c r="C1147" s="216" t="s">
        <v>1791</v>
      </c>
      <c r="D1147" s="216" t="s">
        <v>333</v>
      </c>
      <c r="E1147" s="217" t="s">
        <v>1792</v>
      </c>
      <c r="F1147" s="218" t="s">
        <v>1793</v>
      </c>
      <c r="G1147" s="219" t="s">
        <v>425</v>
      </c>
      <c r="H1147" s="220">
        <v>36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1794</v>
      </c>
    </row>
    <row r="1148" s="2" customFormat="1" ht="16.5" customHeight="1">
      <c r="A1148" s="40"/>
      <c r="B1148" s="41"/>
      <c r="C1148" s="216" t="s">
        <v>1795</v>
      </c>
      <c r="D1148" s="216" t="s">
        <v>333</v>
      </c>
      <c r="E1148" s="217" t="s">
        <v>1796</v>
      </c>
      <c r="F1148" s="218" t="s">
        <v>1797</v>
      </c>
      <c r="G1148" s="219" t="s">
        <v>425</v>
      </c>
      <c r="H1148" s="220">
        <v>2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1798</v>
      </c>
    </row>
    <row r="1149" s="2" customFormat="1" ht="16.5" customHeight="1">
      <c r="A1149" s="40"/>
      <c r="B1149" s="41"/>
      <c r="C1149" s="216" t="s">
        <v>1799</v>
      </c>
      <c r="D1149" s="216" t="s">
        <v>333</v>
      </c>
      <c r="E1149" s="217" t="s">
        <v>1800</v>
      </c>
      <c r="F1149" s="218" t="s">
        <v>1801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1802</v>
      </c>
    </row>
    <row r="1150" s="2" customFormat="1" ht="16.5" customHeight="1">
      <c r="A1150" s="40"/>
      <c r="B1150" s="41"/>
      <c r="C1150" s="216" t="s">
        <v>1803</v>
      </c>
      <c r="D1150" s="216" t="s">
        <v>333</v>
      </c>
      <c r="E1150" s="217" t="s">
        <v>1804</v>
      </c>
      <c r="F1150" s="218" t="s">
        <v>1805</v>
      </c>
      <c r="G1150" s="219" t="s">
        <v>425</v>
      </c>
      <c r="H1150" s="220">
        <v>1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1806</v>
      </c>
    </row>
    <row r="1151" s="12" customFormat="1" ht="22.8" customHeight="1">
      <c r="A1151" s="12"/>
      <c r="B1151" s="200"/>
      <c r="C1151" s="201"/>
      <c r="D1151" s="202" t="s">
        <v>75</v>
      </c>
      <c r="E1151" s="214" t="s">
        <v>379</v>
      </c>
      <c r="F1151" s="214" t="s">
        <v>380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SUM(P1152:P1160)</f>
        <v>0</v>
      </c>
      <c r="Q1151" s="208"/>
      <c r="R1151" s="209">
        <f>SUM(R1152:R1160)</f>
        <v>0</v>
      </c>
      <c r="S1151" s="208"/>
      <c r="T1151" s="210">
        <f>SUM(T1152:T1160)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83</v>
      </c>
      <c r="AT1151" s="212" t="s">
        <v>75</v>
      </c>
      <c r="AU1151" s="212" t="s">
        <v>83</v>
      </c>
      <c r="AY1151" s="211" t="s">
        <v>331</v>
      </c>
      <c r="BK1151" s="213">
        <f>SUM(BK1152:BK1160)</f>
        <v>0</v>
      </c>
    </row>
    <row r="1152" s="2" customFormat="1" ht="24.15" customHeight="1">
      <c r="A1152" s="40"/>
      <c r="B1152" s="41"/>
      <c r="C1152" s="216" t="s">
        <v>1807</v>
      </c>
      <c r="D1152" s="216" t="s">
        <v>333</v>
      </c>
      <c r="E1152" s="217" t="s">
        <v>1808</v>
      </c>
      <c r="F1152" s="218" t="s">
        <v>1809</v>
      </c>
      <c r="G1152" s="219" t="s">
        <v>384</v>
      </c>
      <c r="H1152" s="220">
        <v>626.01499999999999</v>
      </c>
      <c r="I1152" s="221"/>
      <c r="J1152" s="222">
        <f>ROUND(I1152*H1152,2)</f>
        <v>0</v>
      </c>
      <c r="K1152" s="218" t="s">
        <v>337</v>
      </c>
      <c r="L1152" s="46"/>
      <c r="M1152" s="223" t="s">
        <v>19</v>
      </c>
      <c r="N1152" s="224" t="s">
        <v>47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126</v>
      </c>
      <c r="AT1152" s="227" t="s">
        <v>333</v>
      </c>
      <c r="AU1152" s="227" t="s">
        <v>85</v>
      </c>
      <c r="AY1152" s="19" t="s">
        <v>331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83</v>
      </c>
      <c r="BK1152" s="228">
        <f>ROUND(I1152*H1152,2)</f>
        <v>0</v>
      </c>
      <c r="BL1152" s="19" t="s">
        <v>126</v>
      </c>
      <c r="BM1152" s="227" t="s">
        <v>1810</v>
      </c>
    </row>
    <row r="1153" s="2" customFormat="1">
      <c r="A1153" s="40"/>
      <c r="B1153" s="41"/>
      <c r="C1153" s="42"/>
      <c r="D1153" s="229" t="s">
        <v>339</v>
      </c>
      <c r="E1153" s="42"/>
      <c r="F1153" s="230" t="s">
        <v>1811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339</v>
      </c>
      <c r="AU1153" s="19" t="s">
        <v>85</v>
      </c>
    </row>
    <row r="1154" s="2" customFormat="1" ht="21.75" customHeight="1">
      <c r="A1154" s="40"/>
      <c r="B1154" s="41"/>
      <c r="C1154" s="216" t="s">
        <v>1812</v>
      </c>
      <c r="D1154" s="216" t="s">
        <v>333</v>
      </c>
      <c r="E1154" s="217" t="s">
        <v>1813</v>
      </c>
      <c r="F1154" s="218" t="s">
        <v>1814</v>
      </c>
      <c r="G1154" s="219" t="s">
        <v>384</v>
      </c>
      <c r="H1154" s="220">
        <v>626.01499999999999</v>
      </c>
      <c r="I1154" s="221"/>
      <c r="J1154" s="222">
        <f>ROUND(I1154*H1154,2)</f>
        <v>0</v>
      </c>
      <c r="K1154" s="218" t="s">
        <v>337</v>
      </c>
      <c r="L1154" s="46"/>
      <c r="M1154" s="223" t="s">
        <v>19</v>
      </c>
      <c r="N1154" s="224" t="s">
        <v>47</v>
      </c>
      <c r="O1154" s="86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7" t="s">
        <v>126</v>
      </c>
      <c r="AT1154" s="227" t="s">
        <v>333</v>
      </c>
      <c r="AU1154" s="227" t="s">
        <v>85</v>
      </c>
      <c r="AY1154" s="19" t="s">
        <v>331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19" t="s">
        <v>83</v>
      </c>
      <c r="BK1154" s="228">
        <f>ROUND(I1154*H1154,2)</f>
        <v>0</v>
      </c>
      <c r="BL1154" s="19" t="s">
        <v>126</v>
      </c>
      <c r="BM1154" s="227" t="s">
        <v>1815</v>
      </c>
    </row>
    <row r="1155" s="2" customFormat="1">
      <c r="A1155" s="40"/>
      <c r="B1155" s="41"/>
      <c r="C1155" s="42"/>
      <c r="D1155" s="229" t="s">
        <v>339</v>
      </c>
      <c r="E1155" s="42"/>
      <c r="F1155" s="230" t="s">
        <v>1816</v>
      </c>
      <c r="G1155" s="42"/>
      <c r="H1155" s="42"/>
      <c r="I1155" s="231"/>
      <c r="J1155" s="42"/>
      <c r="K1155" s="42"/>
      <c r="L1155" s="46"/>
      <c r="M1155" s="232"/>
      <c r="N1155" s="233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339</v>
      </c>
      <c r="AU1155" s="19" t="s">
        <v>85</v>
      </c>
    </row>
    <row r="1156" s="2" customFormat="1" ht="24.15" customHeight="1">
      <c r="A1156" s="40"/>
      <c r="B1156" s="41"/>
      <c r="C1156" s="216" t="s">
        <v>1817</v>
      </c>
      <c r="D1156" s="216" t="s">
        <v>333</v>
      </c>
      <c r="E1156" s="217" t="s">
        <v>1818</v>
      </c>
      <c r="F1156" s="218" t="s">
        <v>1819</v>
      </c>
      <c r="G1156" s="219" t="s">
        <v>384</v>
      </c>
      <c r="H1156" s="220">
        <v>8764.2099999999991</v>
      </c>
      <c r="I1156" s="221"/>
      <c r="J1156" s="222">
        <f>ROUND(I1156*H1156,2)</f>
        <v>0</v>
      </c>
      <c r="K1156" s="218" t="s">
        <v>337</v>
      </c>
      <c r="L1156" s="46"/>
      <c r="M1156" s="223" t="s">
        <v>19</v>
      </c>
      <c r="N1156" s="224" t="s">
        <v>47</v>
      </c>
      <c r="O1156" s="86"/>
      <c r="P1156" s="225">
        <f>O1156*H1156</f>
        <v>0</v>
      </c>
      <c r="Q1156" s="225">
        <v>0</v>
      </c>
      <c r="R1156" s="225">
        <f>Q1156*H1156</f>
        <v>0</v>
      </c>
      <c r="S1156" s="225">
        <v>0</v>
      </c>
      <c r="T1156" s="22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7" t="s">
        <v>126</v>
      </c>
      <c r="AT1156" s="227" t="s">
        <v>333</v>
      </c>
      <c r="AU1156" s="227" t="s">
        <v>85</v>
      </c>
      <c r="AY1156" s="19" t="s">
        <v>331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19" t="s">
        <v>83</v>
      </c>
      <c r="BK1156" s="228">
        <f>ROUND(I1156*H1156,2)</f>
        <v>0</v>
      </c>
      <c r="BL1156" s="19" t="s">
        <v>126</v>
      </c>
      <c r="BM1156" s="227" t="s">
        <v>1820</v>
      </c>
    </row>
    <row r="1157" s="2" customFormat="1">
      <c r="A1157" s="40"/>
      <c r="B1157" s="41"/>
      <c r="C1157" s="42"/>
      <c r="D1157" s="229" t="s">
        <v>339</v>
      </c>
      <c r="E1157" s="42"/>
      <c r="F1157" s="230" t="s">
        <v>1821</v>
      </c>
      <c r="G1157" s="42"/>
      <c r="H1157" s="42"/>
      <c r="I1157" s="231"/>
      <c r="J1157" s="42"/>
      <c r="K1157" s="42"/>
      <c r="L1157" s="46"/>
      <c r="M1157" s="232"/>
      <c r="N1157" s="23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339</v>
      </c>
      <c r="AU1157" s="19" t="s">
        <v>85</v>
      </c>
    </row>
    <row r="1158" s="14" customFormat="1">
      <c r="A1158" s="14"/>
      <c r="B1158" s="245"/>
      <c r="C1158" s="246"/>
      <c r="D1158" s="236" t="s">
        <v>341</v>
      </c>
      <c r="E1158" s="246"/>
      <c r="F1158" s="248" t="s">
        <v>1822</v>
      </c>
      <c r="G1158" s="246"/>
      <c r="H1158" s="249">
        <v>8764.2099999999991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341</v>
      </c>
      <c r="AU1158" s="255" t="s">
        <v>85</v>
      </c>
      <c r="AV1158" s="14" t="s">
        <v>85</v>
      </c>
      <c r="AW1158" s="14" t="s">
        <v>4</v>
      </c>
      <c r="AX1158" s="14" t="s">
        <v>83</v>
      </c>
      <c r="AY1158" s="255" t="s">
        <v>331</v>
      </c>
    </row>
    <row r="1159" s="2" customFormat="1" ht="24.15" customHeight="1">
      <c r="A1159" s="40"/>
      <c r="B1159" s="41"/>
      <c r="C1159" s="216" t="s">
        <v>1823</v>
      </c>
      <c r="D1159" s="216" t="s">
        <v>333</v>
      </c>
      <c r="E1159" s="217" t="s">
        <v>1824</v>
      </c>
      <c r="F1159" s="218" t="s">
        <v>1825</v>
      </c>
      <c r="G1159" s="219" t="s">
        <v>384</v>
      </c>
      <c r="H1159" s="220">
        <v>624.92700000000002</v>
      </c>
      <c r="I1159" s="221"/>
      <c r="J1159" s="222">
        <f>ROUND(I1159*H1159,2)</f>
        <v>0</v>
      </c>
      <c r="K1159" s="218" t="s">
        <v>337</v>
      </c>
      <c r="L1159" s="46"/>
      <c r="M1159" s="223" t="s">
        <v>19</v>
      </c>
      <c r="N1159" s="224" t="s">
        <v>47</v>
      </c>
      <c r="O1159" s="86"/>
      <c r="P1159" s="225">
        <f>O1159*H1159</f>
        <v>0</v>
      </c>
      <c r="Q1159" s="225">
        <v>0</v>
      </c>
      <c r="R1159" s="225">
        <f>Q1159*H1159</f>
        <v>0</v>
      </c>
      <c r="S1159" s="225">
        <v>0</v>
      </c>
      <c r="T1159" s="22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7" t="s">
        <v>126</v>
      </c>
      <c r="AT1159" s="227" t="s">
        <v>333</v>
      </c>
      <c r="AU1159" s="227" t="s">
        <v>85</v>
      </c>
      <c r="AY1159" s="19" t="s">
        <v>331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9" t="s">
        <v>83</v>
      </c>
      <c r="BK1159" s="228">
        <f>ROUND(I1159*H1159,2)</f>
        <v>0</v>
      </c>
      <c r="BL1159" s="19" t="s">
        <v>126</v>
      </c>
      <c r="BM1159" s="227" t="s">
        <v>1826</v>
      </c>
    </row>
    <row r="1160" s="2" customFormat="1">
      <c r="A1160" s="40"/>
      <c r="B1160" s="41"/>
      <c r="C1160" s="42"/>
      <c r="D1160" s="229" t="s">
        <v>339</v>
      </c>
      <c r="E1160" s="42"/>
      <c r="F1160" s="230" t="s">
        <v>1827</v>
      </c>
      <c r="G1160" s="42"/>
      <c r="H1160" s="42"/>
      <c r="I1160" s="231"/>
      <c r="J1160" s="42"/>
      <c r="K1160" s="42"/>
      <c r="L1160" s="46"/>
      <c r="M1160" s="232"/>
      <c r="N1160" s="23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339</v>
      </c>
      <c r="AU1160" s="19" t="s">
        <v>85</v>
      </c>
    </row>
    <row r="1161" s="12" customFormat="1" ht="22.8" customHeight="1">
      <c r="A1161" s="12"/>
      <c r="B1161" s="200"/>
      <c r="C1161" s="201"/>
      <c r="D1161" s="202" t="s">
        <v>75</v>
      </c>
      <c r="E1161" s="214" t="s">
        <v>1828</v>
      </c>
      <c r="F1161" s="214" t="s">
        <v>1829</v>
      </c>
      <c r="G1161" s="201"/>
      <c r="H1161" s="201"/>
      <c r="I1161" s="204"/>
      <c r="J1161" s="215">
        <f>BK1161</f>
        <v>0</v>
      </c>
      <c r="K1161" s="201"/>
      <c r="L1161" s="206"/>
      <c r="M1161" s="207"/>
      <c r="N1161" s="208"/>
      <c r="O1161" s="208"/>
      <c r="P1161" s="209">
        <f>SUM(P1162:P1163)</f>
        <v>0</v>
      </c>
      <c r="Q1161" s="208"/>
      <c r="R1161" s="209">
        <f>SUM(R1162:R1163)</f>
        <v>0</v>
      </c>
      <c r="S1161" s="208"/>
      <c r="T1161" s="210">
        <f>SUM(T1162:T1163)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1" t="s">
        <v>83</v>
      </c>
      <c r="AT1161" s="212" t="s">
        <v>75</v>
      </c>
      <c r="AU1161" s="212" t="s">
        <v>83</v>
      </c>
      <c r="AY1161" s="211" t="s">
        <v>331</v>
      </c>
      <c r="BK1161" s="213">
        <f>SUM(BK1162:BK1163)</f>
        <v>0</v>
      </c>
    </row>
    <row r="1162" s="2" customFormat="1" ht="33" customHeight="1">
      <c r="A1162" s="40"/>
      <c r="B1162" s="41"/>
      <c r="C1162" s="216" t="s">
        <v>1830</v>
      </c>
      <c r="D1162" s="216" t="s">
        <v>333</v>
      </c>
      <c r="E1162" s="217" t="s">
        <v>1831</v>
      </c>
      <c r="F1162" s="218" t="s">
        <v>1832</v>
      </c>
      <c r="G1162" s="219" t="s">
        <v>384</v>
      </c>
      <c r="H1162" s="220">
        <v>495.91000000000002</v>
      </c>
      <c r="I1162" s="221"/>
      <c r="J1162" s="222">
        <f>ROUND(I1162*H1162,2)</f>
        <v>0</v>
      </c>
      <c r="K1162" s="218" t="s">
        <v>337</v>
      </c>
      <c r="L1162" s="46"/>
      <c r="M1162" s="223" t="s">
        <v>19</v>
      </c>
      <c r="N1162" s="224" t="s">
        <v>47</v>
      </c>
      <c r="O1162" s="86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7" t="s">
        <v>126</v>
      </c>
      <c r="AT1162" s="227" t="s">
        <v>333</v>
      </c>
      <c r="AU1162" s="227" t="s">
        <v>85</v>
      </c>
      <c r="AY1162" s="19" t="s">
        <v>331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9" t="s">
        <v>83</v>
      </c>
      <c r="BK1162" s="228">
        <f>ROUND(I1162*H1162,2)</f>
        <v>0</v>
      </c>
      <c r="BL1162" s="19" t="s">
        <v>126</v>
      </c>
      <c r="BM1162" s="227" t="s">
        <v>1833</v>
      </c>
    </row>
    <row r="1163" s="2" customFormat="1">
      <c r="A1163" s="40"/>
      <c r="B1163" s="41"/>
      <c r="C1163" s="42"/>
      <c r="D1163" s="229" t="s">
        <v>339</v>
      </c>
      <c r="E1163" s="42"/>
      <c r="F1163" s="230" t="s">
        <v>1834</v>
      </c>
      <c r="G1163" s="42"/>
      <c r="H1163" s="42"/>
      <c r="I1163" s="231"/>
      <c r="J1163" s="42"/>
      <c r="K1163" s="42"/>
      <c r="L1163" s="46"/>
      <c r="M1163" s="232"/>
      <c r="N1163" s="233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339</v>
      </c>
      <c r="AU1163" s="19" t="s">
        <v>85</v>
      </c>
    </row>
    <row r="1164" s="12" customFormat="1" ht="25.92" customHeight="1">
      <c r="A1164" s="12"/>
      <c r="B1164" s="200"/>
      <c r="C1164" s="201"/>
      <c r="D1164" s="202" t="s">
        <v>75</v>
      </c>
      <c r="E1164" s="203" t="s">
        <v>662</v>
      </c>
      <c r="F1164" s="203" t="s">
        <v>663</v>
      </c>
      <c r="G1164" s="201"/>
      <c r="H1164" s="201"/>
      <c r="I1164" s="204"/>
      <c r="J1164" s="205">
        <f>BK1164</f>
        <v>0</v>
      </c>
      <c r="K1164" s="201"/>
      <c r="L1164" s="206"/>
      <c r="M1164" s="207"/>
      <c r="N1164" s="208"/>
      <c r="O1164" s="208"/>
      <c r="P1164" s="209">
        <f>P1165+P1254+P1351+P1505+P1513+P1712+P1896+P1967+P2020+P2037+P2072+P2082+P2101+P2118+P2137+P2201+P2207+P2245+P2258+P2340+P2381</f>
        <v>0</v>
      </c>
      <c r="Q1164" s="208"/>
      <c r="R1164" s="209">
        <f>R1165+R1254+R1351+R1505+R1513+R1712+R1896+R1967+R2020+R2037+R2072+R2082+R2101+R2118+R2137+R2201+R2207+R2245+R2258+R2340+R2381</f>
        <v>130.09923678278778</v>
      </c>
      <c r="S1164" s="208"/>
      <c r="T1164" s="210">
        <f>T1165+T1254+T1351+T1505+T1513+T1712+T1896+T1967+T2020+T2037+T2072+T2082+T2101+T2118+T2137+T2201+T2207+T2245+T2258+T2340+T2381</f>
        <v>92.824206849999996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85</v>
      </c>
      <c r="AT1164" s="212" t="s">
        <v>75</v>
      </c>
      <c r="AU1164" s="212" t="s">
        <v>76</v>
      </c>
      <c r="AY1164" s="211" t="s">
        <v>331</v>
      </c>
      <c r="BK1164" s="213">
        <f>BK1165+BK1254+BK1351+BK1505+BK1513+BK1712+BK1896+BK1967+BK2020+BK2037+BK2072+BK2082+BK2101+BK2118+BK2137+BK2201+BK2207+BK2245+BK2258+BK2340+BK2381</f>
        <v>0</v>
      </c>
    </row>
    <row r="1165" s="12" customFormat="1" ht="22.8" customHeight="1">
      <c r="A1165" s="12"/>
      <c r="B1165" s="200"/>
      <c r="C1165" s="201"/>
      <c r="D1165" s="202" t="s">
        <v>75</v>
      </c>
      <c r="E1165" s="214" t="s">
        <v>1835</v>
      </c>
      <c r="F1165" s="214" t="s">
        <v>1836</v>
      </c>
      <c r="G1165" s="201"/>
      <c r="H1165" s="201"/>
      <c r="I1165" s="204"/>
      <c r="J1165" s="215">
        <f>BK1165</f>
        <v>0</v>
      </c>
      <c r="K1165" s="201"/>
      <c r="L1165" s="206"/>
      <c r="M1165" s="207"/>
      <c r="N1165" s="208"/>
      <c r="O1165" s="208"/>
      <c r="P1165" s="209">
        <f>SUM(P1166:P1253)</f>
        <v>0</v>
      </c>
      <c r="Q1165" s="208"/>
      <c r="R1165" s="209">
        <f>SUM(R1166:R1253)</f>
        <v>5.5986938155000008</v>
      </c>
      <c r="S1165" s="208"/>
      <c r="T1165" s="210">
        <f>SUM(T1166:T1253)</f>
        <v>0.54279999999999995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83</v>
      </c>
      <c r="AY1165" s="211" t="s">
        <v>331</v>
      </c>
      <c r="BK1165" s="213">
        <f>SUM(BK1166:BK1253)</f>
        <v>0</v>
      </c>
    </row>
    <row r="1166" s="2" customFormat="1" ht="21.75" customHeight="1">
      <c r="A1166" s="40"/>
      <c r="B1166" s="41"/>
      <c r="C1166" s="216" t="s">
        <v>1837</v>
      </c>
      <c r="D1166" s="216" t="s">
        <v>333</v>
      </c>
      <c r="E1166" s="217" t="s">
        <v>1838</v>
      </c>
      <c r="F1166" s="218" t="s">
        <v>1839</v>
      </c>
      <c r="G1166" s="219" t="s">
        <v>336</v>
      </c>
      <c r="H1166" s="220">
        <v>327.06200000000001</v>
      </c>
      <c r="I1166" s="221"/>
      <c r="J1166" s="222">
        <f>ROUND(I1166*H1166,2)</f>
        <v>0</v>
      </c>
      <c r="K1166" s="218" t="s">
        <v>337</v>
      </c>
      <c r="L1166" s="46"/>
      <c r="M1166" s="223" t="s">
        <v>19</v>
      </c>
      <c r="N1166" s="224" t="s">
        <v>47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541</v>
      </c>
      <c r="AT1166" s="227" t="s">
        <v>333</v>
      </c>
      <c r="AU1166" s="227" t="s">
        <v>85</v>
      </c>
      <c r="AY1166" s="19" t="s">
        <v>331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83</v>
      </c>
      <c r="BK1166" s="228">
        <f>ROUND(I1166*H1166,2)</f>
        <v>0</v>
      </c>
      <c r="BL1166" s="19" t="s">
        <v>541</v>
      </c>
      <c r="BM1166" s="227" t="s">
        <v>1840</v>
      </c>
    </row>
    <row r="1167" s="2" customFormat="1">
      <c r="A1167" s="40"/>
      <c r="B1167" s="41"/>
      <c r="C1167" s="42"/>
      <c r="D1167" s="229" t="s">
        <v>339</v>
      </c>
      <c r="E1167" s="42"/>
      <c r="F1167" s="230" t="s">
        <v>1841</v>
      </c>
      <c r="G1167" s="42"/>
      <c r="H1167" s="42"/>
      <c r="I1167" s="231"/>
      <c r="J1167" s="42"/>
      <c r="K1167" s="42"/>
      <c r="L1167" s="46"/>
      <c r="M1167" s="232"/>
      <c r="N1167" s="233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339</v>
      </c>
      <c r="AU1167" s="19" t="s">
        <v>85</v>
      </c>
    </row>
    <row r="1168" s="13" customFormat="1">
      <c r="A1168" s="13"/>
      <c r="B1168" s="234"/>
      <c r="C1168" s="235"/>
      <c r="D1168" s="236" t="s">
        <v>341</v>
      </c>
      <c r="E1168" s="237" t="s">
        <v>19</v>
      </c>
      <c r="F1168" s="238" t="s">
        <v>1842</v>
      </c>
      <c r="G1168" s="235"/>
      <c r="H1168" s="237" t="s">
        <v>19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341</v>
      </c>
      <c r="AU1168" s="244" t="s">
        <v>85</v>
      </c>
      <c r="AV1168" s="13" t="s">
        <v>83</v>
      </c>
      <c r="AW1168" s="13" t="s">
        <v>35</v>
      </c>
      <c r="AX1168" s="13" t="s">
        <v>76</v>
      </c>
      <c r="AY1168" s="244" t="s">
        <v>331</v>
      </c>
    </row>
    <row r="1169" s="14" customFormat="1">
      <c r="A1169" s="14"/>
      <c r="B1169" s="245"/>
      <c r="C1169" s="246"/>
      <c r="D1169" s="236" t="s">
        <v>341</v>
      </c>
      <c r="E1169" s="247" t="s">
        <v>19</v>
      </c>
      <c r="F1169" s="248" t="s">
        <v>1843</v>
      </c>
      <c r="G1169" s="246"/>
      <c r="H1169" s="249">
        <v>105.134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341</v>
      </c>
      <c r="AU1169" s="255" t="s">
        <v>85</v>
      </c>
      <c r="AV1169" s="14" t="s">
        <v>85</v>
      </c>
      <c r="AW1169" s="14" t="s">
        <v>35</v>
      </c>
      <c r="AX1169" s="14" t="s">
        <v>76</v>
      </c>
      <c r="AY1169" s="255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1844</v>
      </c>
      <c r="G1170" s="246"/>
      <c r="H1170" s="249">
        <v>114.523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1845</v>
      </c>
      <c r="G1171" s="246"/>
      <c r="H1171" s="249">
        <v>101.511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1846</v>
      </c>
      <c r="G1172" s="246"/>
      <c r="H1172" s="249">
        <v>5.8940000000000001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5" customFormat="1">
      <c r="A1173" s="15"/>
      <c r="B1173" s="256"/>
      <c r="C1173" s="257"/>
      <c r="D1173" s="236" t="s">
        <v>341</v>
      </c>
      <c r="E1173" s="258" t="s">
        <v>19</v>
      </c>
      <c r="F1173" s="259" t="s">
        <v>353</v>
      </c>
      <c r="G1173" s="257"/>
      <c r="H1173" s="260">
        <v>327.06200000000001</v>
      </c>
      <c r="I1173" s="261"/>
      <c r="J1173" s="257"/>
      <c r="K1173" s="257"/>
      <c r="L1173" s="262"/>
      <c r="M1173" s="263"/>
      <c r="N1173" s="264"/>
      <c r="O1173" s="264"/>
      <c r="P1173" s="264"/>
      <c r="Q1173" s="264"/>
      <c r="R1173" s="264"/>
      <c r="S1173" s="264"/>
      <c r="T1173" s="26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6" t="s">
        <v>341</v>
      </c>
      <c r="AU1173" s="266" t="s">
        <v>85</v>
      </c>
      <c r="AV1173" s="15" t="s">
        <v>126</v>
      </c>
      <c r="AW1173" s="15" t="s">
        <v>35</v>
      </c>
      <c r="AX1173" s="15" t="s">
        <v>83</v>
      </c>
      <c r="AY1173" s="266" t="s">
        <v>331</v>
      </c>
    </row>
    <row r="1174" s="2" customFormat="1" ht="16.5" customHeight="1">
      <c r="A1174" s="40"/>
      <c r="B1174" s="41"/>
      <c r="C1174" s="284" t="s">
        <v>1847</v>
      </c>
      <c r="D1174" s="284" t="s">
        <v>968</v>
      </c>
      <c r="E1174" s="285" t="s">
        <v>1848</v>
      </c>
      <c r="F1174" s="286" t="s">
        <v>1849</v>
      </c>
      <c r="G1174" s="287" t="s">
        <v>384</v>
      </c>
      <c r="H1174" s="288">
        <v>0.098000000000000004</v>
      </c>
      <c r="I1174" s="289"/>
      <c r="J1174" s="290">
        <f>ROUND(I1174*H1174,2)</f>
        <v>0</v>
      </c>
      <c r="K1174" s="286" t="s">
        <v>337</v>
      </c>
      <c r="L1174" s="291"/>
      <c r="M1174" s="292" t="s">
        <v>19</v>
      </c>
      <c r="N1174" s="293" t="s">
        <v>47</v>
      </c>
      <c r="O1174" s="86"/>
      <c r="P1174" s="225">
        <f>O1174*H1174</f>
        <v>0</v>
      </c>
      <c r="Q1174" s="225">
        <v>1</v>
      </c>
      <c r="R1174" s="225">
        <f>Q1174*H1174</f>
        <v>0.098000000000000004</v>
      </c>
      <c r="S1174" s="225">
        <v>0</v>
      </c>
      <c r="T1174" s="22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7" t="s">
        <v>624</v>
      </c>
      <c r="AT1174" s="227" t="s">
        <v>968</v>
      </c>
      <c r="AU1174" s="227" t="s">
        <v>85</v>
      </c>
      <c r="AY1174" s="19" t="s">
        <v>331</v>
      </c>
      <c r="BE1174" s="228">
        <f>IF(N1174="základní",J1174,0)</f>
        <v>0</v>
      </c>
      <c r="BF1174" s="228">
        <f>IF(N1174="snížená",J1174,0)</f>
        <v>0</v>
      </c>
      <c r="BG1174" s="228">
        <f>IF(N1174="zákl. přenesená",J1174,0)</f>
        <v>0</v>
      </c>
      <c r="BH1174" s="228">
        <f>IF(N1174="sníž. přenesená",J1174,0)</f>
        <v>0</v>
      </c>
      <c r="BI1174" s="228">
        <f>IF(N1174="nulová",J1174,0)</f>
        <v>0</v>
      </c>
      <c r="BJ1174" s="19" t="s">
        <v>83</v>
      </c>
      <c r="BK1174" s="228">
        <f>ROUND(I1174*H1174,2)</f>
        <v>0</v>
      </c>
      <c r="BL1174" s="19" t="s">
        <v>541</v>
      </c>
      <c r="BM1174" s="227" t="s">
        <v>1850</v>
      </c>
    </row>
    <row r="1175" s="2" customFormat="1">
      <c r="A1175" s="40"/>
      <c r="B1175" s="41"/>
      <c r="C1175" s="42"/>
      <c r="D1175" s="236" t="s">
        <v>972</v>
      </c>
      <c r="E1175" s="42"/>
      <c r="F1175" s="294" t="s">
        <v>1851</v>
      </c>
      <c r="G1175" s="42"/>
      <c r="H1175" s="42"/>
      <c r="I1175" s="231"/>
      <c r="J1175" s="42"/>
      <c r="K1175" s="42"/>
      <c r="L1175" s="46"/>
      <c r="M1175" s="232"/>
      <c r="N1175" s="233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972</v>
      </c>
      <c r="AU1175" s="19" t="s">
        <v>85</v>
      </c>
    </row>
    <row r="1176" s="14" customFormat="1">
      <c r="A1176" s="14"/>
      <c r="B1176" s="245"/>
      <c r="C1176" s="246"/>
      <c r="D1176" s="236" t="s">
        <v>341</v>
      </c>
      <c r="E1176" s="247" t="s">
        <v>19</v>
      </c>
      <c r="F1176" s="248" t="s">
        <v>1852</v>
      </c>
      <c r="G1176" s="246"/>
      <c r="H1176" s="249">
        <v>0.098000000000000004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341</v>
      </c>
      <c r="AU1176" s="255" t="s">
        <v>85</v>
      </c>
      <c r="AV1176" s="14" t="s">
        <v>85</v>
      </c>
      <c r="AW1176" s="14" t="s">
        <v>35</v>
      </c>
      <c r="AX1176" s="14" t="s">
        <v>83</v>
      </c>
      <c r="AY1176" s="255" t="s">
        <v>331</v>
      </c>
    </row>
    <row r="1177" s="2" customFormat="1" ht="16.5" customHeight="1">
      <c r="A1177" s="40"/>
      <c r="B1177" s="41"/>
      <c r="C1177" s="216" t="s">
        <v>1853</v>
      </c>
      <c r="D1177" s="216" t="s">
        <v>333</v>
      </c>
      <c r="E1177" s="217" t="s">
        <v>1854</v>
      </c>
      <c r="F1177" s="218" t="s">
        <v>1855</v>
      </c>
      <c r="G1177" s="219" t="s">
        <v>336</v>
      </c>
      <c r="H1177" s="220">
        <v>135.69999999999999</v>
      </c>
      <c r="I1177" s="221"/>
      <c r="J1177" s="222">
        <f>ROUND(I1177*H1177,2)</f>
        <v>0</v>
      </c>
      <c r="K1177" s="218" t="s">
        <v>337</v>
      </c>
      <c r="L1177" s="46"/>
      <c r="M1177" s="223" t="s">
        <v>19</v>
      </c>
      <c r="N1177" s="224" t="s">
        <v>47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0.0040000000000000001</v>
      </c>
      <c r="T1177" s="226">
        <f>S1177*H1177</f>
        <v>0.54279999999999995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541</v>
      </c>
      <c r="AT1177" s="227" t="s">
        <v>333</v>
      </c>
      <c r="AU1177" s="227" t="s">
        <v>85</v>
      </c>
      <c r="AY1177" s="19" t="s">
        <v>331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83</v>
      </c>
      <c r="BK1177" s="228">
        <f>ROUND(I1177*H1177,2)</f>
        <v>0</v>
      </c>
      <c r="BL1177" s="19" t="s">
        <v>541</v>
      </c>
      <c r="BM1177" s="227" t="s">
        <v>1856</v>
      </c>
    </row>
    <row r="1178" s="2" customFormat="1">
      <c r="A1178" s="40"/>
      <c r="B1178" s="41"/>
      <c r="C1178" s="42"/>
      <c r="D1178" s="229" t="s">
        <v>339</v>
      </c>
      <c r="E1178" s="42"/>
      <c r="F1178" s="230" t="s">
        <v>1857</v>
      </c>
      <c r="G1178" s="42"/>
      <c r="H1178" s="42"/>
      <c r="I1178" s="231"/>
      <c r="J1178" s="42"/>
      <c r="K1178" s="42"/>
      <c r="L1178" s="46"/>
      <c r="M1178" s="232"/>
      <c r="N1178" s="233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339</v>
      </c>
      <c r="AU1178" s="19" t="s">
        <v>85</v>
      </c>
    </row>
    <row r="1179" s="13" customFormat="1">
      <c r="A1179" s="13"/>
      <c r="B1179" s="234"/>
      <c r="C1179" s="235"/>
      <c r="D1179" s="236" t="s">
        <v>341</v>
      </c>
      <c r="E1179" s="237" t="s">
        <v>19</v>
      </c>
      <c r="F1179" s="238" t="s">
        <v>1483</v>
      </c>
      <c r="G1179" s="235"/>
      <c r="H1179" s="237" t="s">
        <v>19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341</v>
      </c>
      <c r="AU1179" s="244" t="s">
        <v>85</v>
      </c>
      <c r="AV1179" s="13" t="s">
        <v>83</v>
      </c>
      <c r="AW1179" s="13" t="s">
        <v>35</v>
      </c>
      <c r="AX1179" s="13" t="s">
        <v>76</v>
      </c>
      <c r="AY1179" s="244" t="s">
        <v>331</v>
      </c>
    </row>
    <row r="1180" s="14" customFormat="1">
      <c r="A1180" s="14"/>
      <c r="B1180" s="245"/>
      <c r="C1180" s="246"/>
      <c r="D1180" s="236" t="s">
        <v>341</v>
      </c>
      <c r="E1180" s="247" t="s">
        <v>19</v>
      </c>
      <c r="F1180" s="248" t="s">
        <v>1858</v>
      </c>
      <c r="G1180" s="246"/>
      <c r="H1180" s="249">
        <v>135.69999999999999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341</v>
      </c>
      <c r="AU1180" s="255" t="s">
        <v>85</v>
      </c>
      <c r="AV1180" s="14" t="s">
        <v>85</v>
      </c>
      <c r="AW1180" s="14" t="s">
        <v>35</v>
      </c>
      <c r="AX1180" s="14" t="s">
        <v>83</v>
      </c>
      <c r="AY1180" s="255" t="s">
        <v>331</v>
      </c>
    </row>
    <row r="1181" s="2" customFormat="1" ht="16.5" customHeight="1">
      <c r="A1181" s="40"/>
      <c r="B1181" s="41"/>
      <c r="C1181" s="216" t="s">
        <v>1859</v>
      </c>
      <c r="D1181" s="216" t="s">
        <v>333</v>
      </c>
      <c r="E1181" s="217" t="s">
        <v>1860</v>
      </c>
      <c r="F1181" s="218" t="s">
        <v>1861</v>
      </c>
      <c r="G1181" s="219" t="s">
        <v>336</v>
      </c>
      <c r="H1181" s="220">
        <v>654.12400000000002</v>
      </c>
      <c r="I1181" s="221"/>
      <c r="J1181" s="222">
        <f>ROUND(I1181*H1181,2)</f>
        <v>0</v>
      </c>
      <c r="K1181" s="218" t="s">
        <v>337</v>
      </c>
      <c r="L1181" s="46"/>
      <c r="M1181" s="223" t="s">
        <v>19</v>
      </c>
      <c r="N1181" s="224" t="s">
        <v>47</v>
      </c>
      <c r="O1181" s="86"/>
      <c r="P1181" s="225">
        <f>O1181*H1181</f>
        <v>0</v>
      </c>
      <c r="Q1181" s="225">
        <v>0.00039825</v>
      </c>
      <c r="R1181" s="225">
        <f>Q1181*H1181</f>
        <v>0.26050488300000002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541</v>
      </c>
      <c r="AT1181" s="227" t="s">
        <v>333</v>
      </c>
      <c r="AU1181" s="227" t="s">
        <v>85</v>
      </c>
      <c r="AY1181" s="19" t="s">
        <v>331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83</v>
      </c>
      <c r="BK1181" s="228">
        <f>ROUND(I1181*H1181,2)</f>
        <v>0</v>
      </c>
      <c r="BL1181" s="19" t="s">
        <v>541</v>
      </c>
      <c r="BM1181" s="227" t="s">
        <v>1862</v>
      </c>
    </row>
    <row r="1182" s="2" customFormat="1">
      <c r="A1182" s="40"/>
      <c r="B1182" s="41"/>
      <c r="C1182" s="42"/>
      <c r="D1182" s="229" t="s">
        <v>339</v>
      </c>
      <c r="E1182" s="42"/>
      <c r="F1182" s="230" t="s">
        <v>1863</v>
      </c>
      <c r="G1182" s="42"/>
      <c r="H1182" s="42"/>
      <c r="I1182" s="231"/>
      <c r="J1182" s="42"/>
      <c r="K1182" s="42"/>
      <c r="L1182" s="46"/>
      <c r="M1182" s="232"/>
      <c r="N1182" s="233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339</v>
      </c>
      <c r="AU1182" s="19" t="s">
        <v>85</v>
      </c>
    </row>
    <row r="1183" s="13" customFormat="1">
      <c r="A1183" s="13"/>
      <c r="B1183" s="234"/>
      <c r="C1183" s="235"/>
      <c r="D1183" s="236" t="s">
        <v>341</v>
      </c>
      <c r="E1183" s="237" t="s">
        <v>19</v>
      </c>
      <c r="F1183" s="238" t="s">
        <v>1842</v>
      </c>
      <c r="G1183" s="235"/>
      <c r="H1183" s="237" t="s">
        <v>19</v>
      </c>
      <c r="I1183" s="239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341</v>
      </c>
      <c r="AU1183" s="244" t="s">
        <v>85</v>
      </c>
      <c r="AV1183" s="13" t="s">
        <v>83</v>
      </c>
      <c r="AW1183" s="13" t="s">
        <v>35</v>
      </c>
      <c r="AX1183" s="13" t="s">
        <v>76</v>
      </c>
      <c r="AY1183" s="244" t="s">
        <v>331</v>
      </c>
    </row>
    <row r="1184" s="14" customFormat="1">
      <c r="A1184" s="14"/>
      <c r="B1184" s="245"/>
      <c r="C1184" s="246"/>
      <c r="D1184" s="236" t="s">
        <v>341</v>
      </c>
      <c r="E1184" s="247" t="s">
        <v>19</v>
      </c>
      <c r="F1184" s="248" t="s">
        <v>1843</v>
      </c>
      <c r="G1184" s="246"/>
      <c r="H1184" s="249">
        <v>105.134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341</v>
      </c>
      <c r="AU1184" s="255" t="s">
        <v>85</v>
      </c>
      <c r="AV1184" s="14" t="s">
        <v>85</v>
      </c>
      <c r="AW1184" s="14" t="s">
        <v>35</v>
      </c>
      <c r="AX1184" s="14" t="s">
        <v>76</v>
      </c>
      <c r="AY1184" s="255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1844</v>
      </c>
      <c r="G1185" s="246"/>
      <c r="H1185" s="249">
        <v>114.523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1845</v>
      </c>
      <c r="G1186" s="246"/>
      <c r="H1186" s="249">
        <v>101.511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1846</v>
      </c>
      <c r="G1187" s="246"/>
      <c r="H1187" s="249">
        <v>5.8940000000000001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6" customFormat="1">
      <c r="A1188" s="16"/>
      <c r="B1188" s="273"/>
      <c r="C1188" s="274"/>
      <c r="D1188" s="236" t="s">
        <v>341</v>
      </c>
      <c r="E1188" s="275" t="s">
        <v>19</v>
      </c>
      <c r="F1188" s="276" t="s">
        <v>717</v>
      </c>
      <c r="G1188" s="274"/>
      <c r="H1188" s="277">
        <v>327.06200000000001</v>
      </c>
      <c r="I1188" s="278"/>
      <c r="J1188" s="274"/>
      <c r="K1188" s="274"/>
      <c r="L1188" s="279"/>
      <c r="M1188" s="280"/>
      <c r="N1188" s="281"/>
      <c r="O1188" s="281"/>
      <c r="P1188" s="281"/>
      <c r="Q1188" s="281"/>
      <c r="R1188" s="281"/>
      <c r="S1188" s="281"/>
      <c r="T1188" s="282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83" t="s">
        <v>341</v>
      </c>
      <c r="AU1188" s="283" t="s">
        <v>85</v>
      </c>
      <c r="AV1188" s="16" t="s">
        <v>92</v>
      </c>
      <c r="AW1188" s="16" t="s">
        <v>35</v>
      </c>
      <c r="AX1188" s="16" t="s">
        <v>76</v>
      </c>
      <c r="AY1188" s="283" t="s">
        <v>331</v>
      </c>
    </row>
    <row r="1189" s="13" customFormat="1">
      <c r="A1189" s="13"/>
      <c r="B1189" s="234"/>
      <c r="C1189" s="235"/>
      <c r="D1189" s="236" t="s">
        <v>341</v>
      </c>
      <c r="E1189" s="237" t="s">
        <v>19</v>
      </c>
      <c r="F1189" s="238" t="s">
        <v>1864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341</v>
      </c>
      <c r="AU1189" s="244" t="s">
        <v>85</v>
      </c>
      <c r="AV1189" s="13" t="s">
        <v>83</v>
      </c>
      <c r="AW1189" s="13" t="s">
        <v>35</v>
      </c>
      <c r="AX1189" s="13" t="s">
        <v>76</v>
      </c>
      <c r="AY1189" s="244" t="s">
        <v>331</v>
      </c>
    </row>
    <row r="1190" s="14" customFormat="1">
      <c r="A1190" s="14"/>
      <c r="B1190" s="245"/>
      <c r="C1190" s="246"/>
      <c r="D1190" s="236" t="s">
        <v>341</v>
      </c>
      <c r="E1190" s="247" t="s">
        <v>19</v>
      </c>
      <c r="F1190" s="248" t="s">
        <v>1865</v>
      </c>
      <c r="G1190" s="246"/>
      <c r="H1190" s="249">
        <v>327.06200000000001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341</v>
      </c>
      <c r="AU1190" s="255" t="s">
        <v>85</v>
      </c>
      <c r="AV1190" s="14" t="s">
        <v>85</v>
      </c>
      <c r="AW1190" s="14" t="s">
        <v>35</v>
      </c>
      <c r="AX1190" s="14" t="s">
        <v>76</v>
      </c>
      <c r="AY1190" s="255" t="s">
        <v>331</v>
      </c>
    </row>
    <row r="1191" s="15" customFormat="1">
      <c r="A1191" s="15"/>
      <c r="B1191" s="256"/>
      <c r="C1191" s="257"/>
      <c r="D1191" s="236" t="s">
        <v>341</v>
      </c>
      <c r="E1191" s="258" t="s">
        <v>19</v>
      </c>
      <c r="F1191" s="259" t="s">
        <v>353</v>
      </c>
      <c r="G1191" s="257"/>
      <c r="H1191" s="260">
        <v>654.12400000000002</v>
      </c>
      <c r="I1191" s="261"/>
      <c r="J1191" s="257"/>
      <c r="K1191" s="257"/>
      <c r="L1191" s="262"/>
      <c r="M1191" s="263"/>
      <c r="N1191" s="264"/>
      <c r="O1191" s="264"/>
      <c r="P1191" s="264"/>
      <c r="Q1191" s="264"/>
      <c r="R1191" s="264"/>
      <c r="S1191" s="264"/>
      <c r="T1191" s="26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6" t="s">
        <v>341</v>
      </c>
      <c r="AU1191" s="266" t="s">
        <v>85</v>
      </c>
      <c r="AV1191" s="15" t="s">
        <v>126</v>
      </c>
      <c r="AW1191" s="15" t="s">
        <v>35</v>
      </c>
      <c r="AX1191" s="15" t="s">
        <v>83</v>
      </c>
      <c r="AY1191" s="266" t="s">
        <v>331</v>
      </c>
    </row>
    <row r="1192" s="2" customFormat="1" ht="24.15" customHeight="1">
      <c r="A1192" s="40"/>
      <c r="B1192" s="41"/>
      <c r="C1192" s="284" t="s">
        <v>1866</v>
      </c>
      <c r="D1192" s="284" t="s">
        <v>968</v>
      </c>
      <c r="E1192" s="285" t="s">
        <v>1867</v>
      </c>
      <c r="F1192" s="286" t="s">
        <v>1868</v>
      </c>
      <c r="G1192" s="287" t="s">
        <v>336</v>
      </c>
      <c r="H1192" s="288">
        <v>752.24300000000005</v>
      </c>
      <c r="I1192" s="289"/>
      <c r="J1192" s="290">
        <f>ROUND(I1192*H1192,2)</f>
        <v>0</v>
      </c>
      <c r="K1192" s="286" t="s">
        <v>337</v>
      </c>
      <c r="L1192" s="291"/>
      <c r="M1192" s="292" t="s">
        <v>19</v>
      </c>
      <c r="N1192" s="293" t="s">
        <v>47</v>
      </c>
      <c r="O1192" s="86"/>
      <c r="P1192" s="225">
        <f>O1192*H1192</f>
        <v>0</v>
      </c>
      <c r="Q1192" s="225">
        <v>0.0054000000000000003</v>
      </c>
      <c r="R1192" s="225">
        <f>Q1192*H1192</f>
        <v>4.0621122000000005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624</v>
      </c>
      <c r="AT1192" s="227" t="s">
        <v>968</v>
      </c>
      <c r="AU1192" s="227" t="s">
        <v>85</v>
      </c>
      <c r="AY1192" s="19" t="s">
        <v>331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83</v>
      </c>
      <c r="BK1192" s="228">
        <f>ROUND(I1192*H1192,2)</f>
        <v>0</v>
      </c>
      <c r="BL1192" s="19" t="s">
        <v>541</v>
      </c>
      <c r="BM1192" s="227" t="s">
        <v>1869</v>
      </c>
    </row>
    <row r="1193" s="14" customFormat="1">
      <c r="A1193" s="14"/>
      <c r="B1193" s="245"/>
      <c r="C1193" s="246"/>
      <c r="D1193" s="236" t="s">
        <v>341</v>
      </c>
      <c r="E1193" s="247" t="s">
        <v>19</v>
      </c>
      <c r="F1193" s="248" t="s">
        <v>1870</v>
      </c>
      <c r="G1193" s="246"/>
      <c r="H1193" s="249">
        <v>752.24300000000005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341</v>
      </c>
      <c r="AU1193" s="255" t="s">
        <v>85</v>
      </c>
      <c r="AV1193" s="14" t="s">
        <v>85</v>
      </c>
      <c r="AW1193" s="14" t="s">
        <v>35</v>
      </c>
      <c r="AX1193" s="14" t="s">
        <v>83</v>
      </c>
      <c r="AY1193" s="255" t="s">
        <v>331</v>
      </c>
    </row>
    <row r="1194" s="2" customFormat="1" ht="16.5" customHeight="1">
      <c r="A1194" s="40"/>
      <c r="B1194" s="41"/>
      <c r="C1194" s="216" t="s">
        <v>1871</v>
      </c>
      <c r="D1194" s="216" t="s">
        <v>333</v>
      </c>
      <c r="E1194" s="217" t="s">
        <v>1872</v>
      </c>
      <c r="F1194" s="218" t="s">
        <v>1873</v>
      </c>
      <c r="G1194" s="219" t="s">
        <v>336</v>
      </c>
      <c r="H1194" s="220">
        <v>45.088000000000001</v>
      </c>
      <c r="I1194" s="221"/>
      <c r="J1194" s="222">
        <f>ROUND(I1194*H1194,2)</f>
        <v>0</v>
      </c>
      <c r="K1194" s="218" t="s">
        <v>337</v>
      </c>
      <c r="L1194" s="46"/>
      <c r="M1194" s="223" t="s">
        <v>19</v>
      </c>
      <c r="N1194" s="224" t="s">
        <v>47</v>
      </c>
      <c r="O1194" s="86"/>
      <c r="P1194" s="225">
        <f>O1194*H1194</f>
        <v>0</v>
      </c>
      <c r="Q1194" s="225">
        <v>4.0000000000000003E-05</v>
      </c>
      <c r="R1194" s="225">
        <f>Q1194*H1194</f>
        <v>0.0018035200000000001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541</v>
      </c>
      <c r="AT1194" s="227" t="s">
        <v>333</v>
      </c>
      <c r="AU1194" s="227" t="s">
        <v>85</v>
      </c>
      <c r="AY1194" s="19" t="s">
        <v>331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83</v>
      </c>
      <c r="BK1194" s="228">
        <f>ROUND(I1194*H1194,2)</f>
        <v>0</v>
      </c>
      <c r="BL1194" s="19" t="s">
        <v>541</v>
      </c>
      <c r="BM1194" s="227" t="s">
        <v>1874</v>
      </c>
    </row>
    <row r="1195" s="2" customFormat="1">
      <c r="A1195" s="40"/>
      <c r="B1195" s="41"/>
      <c r="C1195" s="42"/>
      <c r="D1195" s="229" t="s">
        <v>339</v>
      </c>
      <c r="E1195" s="42"/>
      <c r="F1195" s="230" t="s">
        <v>1875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339</v>
      </c>
      <c r="AU1195" s="19" t="s">
        <v>85</v>
      </c>
    </row>
    <row r="1196" s="13" customFormat="1">
      <c r="A1196" s="13"/>
      <c r="B1196" s="234"/>
      <c r="C1196" s="235"/>
      <c r="D1196" s="236" t="s">
        <v>341</v>
      </c>
      <c r="E1196" s="237" t="s">
        <v>19</v>
      </c>
      <c r="F1196" s="238" t="s">
        <v>1876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341</v>
      </c>
      <c r="AU1196" s="244" t="s">
        <v>85</v>
      </c>
      <c r="AV1196" s="13" t="s">
        <v>83</v>
      </c>
      <c r="AW1196" s="13" t="s">
        <v>35</v>
      </c>
      <c r="AX1196" s="13" t="s">
        <v>76</v>
      </c>
      <c r="AY1196" s="244" t="s">
        <v>331</v>
      </c>
    </row>
    <row r="1197" s="14" customFormat="1">
      <c r="A1197" s="14"/>
      <c r="B1197" s="245"/>
      <c r="C1197" s="246"/>
      <c r="D1197" s="236" t="s">
        <v>341</v>
      </c>
      <c r="E1197" s="247" t="s">
        <v>19</v>
      </c>
      <c r="F1197" s="248" t="s">
        <v>1283</v>
      </c>
      <c r="G1197" s="246"/>
      <c r="H1197" s="249">
        <v>45.088000000000001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341</v>
      </c>
      <c r="AU1197" s="255" t="s">
        <v>85</v>
      </c>
      <c r="AV1197" s="14" t="s">
        <v>85</v>
      </c>
      <c r="AW1197" s="14" t="s">
        <v>35</v>
      </c>
      <c r="AX1197" s="14" t="s">
        <v>76</v>
      </c>
      <c r="AY1197" s="255" t="s">
        <v>331</v>
      </c>
    </row>
    <row r="1198" s="15" customFormat="1">
      <c r="A1198" s="15"/>
      <c r="B1198" s="256"/>
      <c r="C1198" s="257"/>
      <c r="D1198" s="236" t="s">
        <v>341</v>
      </c>
      <c r="E1198" s="258" t="s">
        <v>19</v>
      </c>
      <c r="F1198" s="259" t="s">
        <v>353</v>
      </c>
      <c r="G1198" s="257"/>
      <c r="H1198" s="260">
        <v>45.088000000000001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341</v>
      </c>
      <c r="AU1198" s="266" t="s">
        <v>85</v>
      </c>
      <c r="AV1198" s="15" t="s">
        <v>126</v>
      </c>
      <c r="AW1198" s="15" t="s">
        <v>35</v>
      </c>
      <c r="AX1198" s="15" t="s">
        <v>83</v>
      </c>
      <c r="AY1198" s="266" t="s">
        <v>331</v>
      </c>
    </row>
    <row r="1199" s="2" customFormat="1" ht="16.5" customHeight="1">
      <c r="A1199" s="40"/>
      <c r="B1199" s="41"/>
      <c r="C1199" s="284" t="s">
        <v>1877</v>
      </c>
      <c r="D1199" s="284" t="s">
        <v>968</v>
      </c>
      <c r="E1199" s="285" t="s">
        <v>1878</v>
      </c>
      <c r="F1199" s="286" t="s">
        <v>1879</v>
      </c>
      <c r="G1199" s="287" t="s">
        <v>336</v>
      </c>
      <c r="H1199" s="288">
        <v>51.850999999999999</v>
      </c>
      <c r="I1199" s="289"/>
      <c r="J1199" s="290">
        <f>ROUND(I1199*H1199,2)</f>
        <v>0</v>
      </c>
      <c r="K1199" s="286" t="s">
        <v>337</v>
      </c>
      <c r="L1199" s="291"/>
      <c r="M1199" s="292" t="s">
        <v>19</v>
      </c>
      <c r="N1199" s="293" t="s">
        <v>47</v>
      </c>
      <c r="O1199" s="86"/>
      <c r="P1199" s="225">
        <f>O1199*H1199</f>
        <v>0</v>
      </c>
      <c r="Q1199" s="225">
        <v>0.00029999999999999997</v>
      </c>
      <c r="R1199" s="225">
        <f>Q1199*H1199</f>
        <v>0.015555299999999998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624</v>
      </c>
      <c r="AT1199" s="227" t="s">
        <v>968</v>
      </c>
      <c r="AU1199" s="227" t="s">
        <v>85</v>
      </c>
      <c r="AY1199" s="19" t="s">
        <v>331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83</v>
      </c>
      <c r="BK1199" s="228">
        <f>ROUND(I1199*H1199,2)</f>
        <v>0</v>
      </c>
      <c r="BL1199" s="19" t="s">
        <v>541</v>
      </c>
      <c r="BM1199" s="227" t="s">
        <v>1880</v>
      </c>
    </row>
    <row r="1200" s="14" customFormat="1">
      <c r="A1200" s="14"/>
      <c r="B1200" s="245"/>
      <c r="C1200" s="246"/>
      <c r="D1200" s="236" t="s">
        <v>341</v>
      </c>
      <c r="E1200" s="247" t="s">
        <v>19</v>
      </c>
      <c r="F1200" s="248" t="s">
        <v>1881</v>
      </c>
      <c r="G1200" s="246"/>
      <c r="H1200" s="249">
        <v>51.850999999999999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341</v>
      </c>
      <c r="AU1200" s="255" t="s">
        <v>85</v>
      </c>
      <c r="AV1200" s="14" t="s">
        <v>85</v>
      </c>
      <c r="AW1200" s="14" t="s">
        <v>35</v>
      </c>
      <c r="AX1200" s="14" t="s">
        <v>83</v>
      </c>
      <c r="AY1200" s="255" t="s">
        <v>331</v>
      </c>
    </row>
    <row r="1201" s="2" customFormat="1" ht="21.75" customHeight="1">
      <c r="A1201" s="40"/>
      <c r="B1201" s="41"/>
      <c r="C1201" s="216" t="s">
        <v>1882</v>
      </c>
      <c r="D1201" s="216" t="s">
        <v>333</v>
      </c>
      <c r="E1201" s="217" t="s">
        <v>1883</v>
      </c>
      <c r="F1201" s="218" t="s">
        <v>1884</v>
      </c>
      <c r="G1201" s="219" t="s">
        <v>376</v>
      </c>
      <c r="H1201" s="220">
        <v>90.174999999999997</v>
      </c>
      <c r="I1201" s="221"/>
      <c r="J1201" s="222">
        <f>ROUND(I1201*H1201,2)</f>
        <v>0</v>
      </c>
      <c r="K1201" s="218" t="s">
        <v>337</v>
      </c>
      <c r="L1201" s="46"/>
      <c r="M1201" s="223" t="s">
        <v>19</v>
      </c>
      <c r="N1201" s="224" t="s">
        <v>47</v>
      </c>
      <c r="O1201" s="86"/>
      <c r="P1201" s="225">
        <f>O1201*H1201</f>
        <v>0</v>
      </c>
      <c r="Q1201" s="225">
        <v>0.00016000000000000001</v>
      </c>
      <c r="R1201" s="225">
        <f>Q1201*H1201</f>
        <v>0.014428000000000002</v>
      </c>
      <c r="S1201" s="225">
        <v>0</v>
      </c>
      <c r="T1201" s="226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541</v>
      </c>
      <c r="AT1201" s="227" t="s">
        <v>333</v>
      </c>
      <c r="AU1201" s="227" t="s">
        <v>85</v>
      </c>
      <c r="AY1201" s="19" t="s">
        <v>331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83</v>
      </c>
      <c r="BK1201" s="228">
        <f>ROUND(I1201*H1201,2)</f>
        <v>0</v>
      </c>
      <c r="BL1201" s="19" t="s">
        <v>541</v>
      </c>
      <c r="BM1201" s="227" t="s">
        <v>1885</v>
      </c>
    </row>
    <row r="1202" s="2" customFormat="1">
      <c r="A1202" s="40"/>
      <c r="B1202" s="41"/>
      <c r="C1202" s="42"/>
      <c r="D1202" s="229" t="s">
        <v>339</v>
      </c>
      <c r="E1202" s="42"/>
      <c r="F1202" s="230" t="s">
        <v>1886</v>
      </c>
      <c r="G1202" s="42"/>
      <c r="H1202" s="42"/>
      <c r="I1202" s="231"/>
      <c r="J1202" s="42"/>
      <c r="K1202" s="42"/>
      <c r="L1202" s="46"/>
      <c r="M1202" s="232"/>
      <c r="N1202" s="233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339</v>
      </c>
      <c r="AU1202" s="19" t="s">
        <v>85</v>
      </c>
    </row>
    <row r="1203" s="13" customFormat="1">
      <c r="A1203" s="13"/>
      <c r="B1203" s="234"/>
      <c r="C1203" s="235"/>
      <c r="D1203" s="236" t="s">
        <v>341</v>
      </c>
      <c r="E1203" s="237" t="s">
        <v>19</v>
      </c>
      <c r="F1203" s="238" t="s">
        <v>1876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341</v>
      </c>
      <c r="AU1203" s="244" t="s">
        <v>85</v>
      </c>
      <c r="AV1203" s="13" t="s">
        <v>83</v>
      </c>
      <c r="AW1203" s="13" t="s">
        <v>35</v>
      </c>
      <c r="AX1203" s="13" t="s">
        <v>76</v>
      </c>
      <c r="AY1203" s="244" t="s">
        <v>331</v>
      </c>
    </row>
    <row r="1204" s="14" customFormat="1">
      <c r="A1204" s="14"/>
      <c r="B1204" s="245"/>
      <c r="C1204" s="246"/>
      <c r="D1204" s="236" t="s">
        <v>341</v>
      </c>
      <c r="E1204" s="247" t="s">
        <v>19</v>
      </c>
      <c r="F1204" s="248" t="s">
        <v>1887</v>
      </c>
      <c r="G1204" s="246"/>
      <c r="H1204" s="249">
        <v>90.174999999999997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341</v>
      </c>
      <c r="AU1204" s="255" t="s">
        <v>85</v>
      </c>
      <c r="AV1204" s="14" t="s">
        <v>85</v>
      </c>
      <c r="AW1204" s="14" t="s">
        <v>35</v>
      </c>
      <c r="AX1204" s="14" t="s">
        <v>76</v>
      </c>
      <c r="AY1204" s="255" t="s">
        <v>331</v>
      </c>
    </row>
    <row r="1205" s="15" customFormat="1">
      <c r="A1205" s="15"/>
      <c r="B1205" s="256"/>
      <c r="C1205" s="257"/>
      <c r="D1205" s="236" t="s">
        <v>341</v>
      </c>
      <c r="E1205" s="258" t="s">
        <v>19</v>
      </c>
      <c r="F1205" s="259" t="s">
        <v>353</v>
      </c>
      <c r="G1205" s="257"/>
      <c r="H1205" s="260">
        <v>90.174999999999997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341</v>
      </c>
      <c r="AU1205" s="266" t="s">
        <v>85</v>
      </c>
      <c r="AV1205" s="15" t="s">
        <v>126</v>
      </c>
      <c r="AW1205" s="15" t="s">
        <v>35</v>
      </c>
      <c r="AX1205" s="15" t="s">
        <v>83</v>
      </c>
      <c r="AY1205" s="266" t="s">
        <v>331</v>
      </c>
    </row>
    <row r="1206" s="2" customFormat="1" ht="16.5" customHeight="1">
      <c r="A1206" s="40"/>
      <c r="B1206" s="41"/>
      <c r="C1206" s="216" t="s">
        <v>1888</v>
      </c>
      <c r="D1206" s="216" t="s">
        <v>333</v>
      </c>
      <c r="E1206" s="217" t="s">
        <v>1889</v>
      </c>
      <c r="F1206" s="218" t="s">
        <v>1890</v>
      </c>
      <c r="G1206" s="219" t="s">
        <v>336</v>
      </c>
      <c r="H1206" s="220">
        <v>63.122999999999998</v>
      </c>
      <c r="I1206" s="221"/>
      <c r="J1206" s="222">
        <f>ROUND(I1206*H1206,2)</f>
        <v>0</v>
      </c>
      <c r="K1206" s="218" t="s">
        <v>337</v>
      </c>
      <c r="L1206" s="46"/>
      <c r="M1206" s="223" t="s">
        <v>19</v>
      </c>
      <c r="N1206" s="224" t="s">
        <v>47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541</v>
      </c>
      <c r="AT1206" s="227" t="s">
        <v>333</v>
      </c>
      <c r="AU1206" s="227" t="s">
        <v>85</v>
      </c>
      <c r="AY1206" s="19" t="s">
        <v>331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83</v>
      </c>
      <c r="BK1206" s="228">
        <f>ROUND(I1206*H1206,2)</f>
        <v>0</v>
      </c>
      <c r="BL1206" s="19" t="s">
        <v>541</v>
      </c>
      <c r="BM1206" s="227" t="s">
        <v>1891</v>
      </c>
    </row>
    <row r="1207" s="2" customFormat="1">
      <c r="A1207" s="40"/>
      <c r="B1207" s="41"/>
      <c r="C1207" s="42"/>
      <c r="D1207" s="229" t="s">
        <v>339</v>
      </c>
      <c r="E1207" s="42"/>
      <c r="F1207" s="230" t="s">
        <v>1892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339</v>
      </c>
      <c r="AU1207" s="19" t="s">
        <v>85</v>
      </c>
    </row>
    <row r="1208" s="13" customFormat="1">
      <c r="A1208" s="13"/>
      <c r="B1208" s="234"/>
      <c r="C1208" s="235"/>
      <c r="D1208" s="236" t="s">
        <v>341</v>
      </c>
      <c r="E1208" s="237" t="s">
        <v>19</v>
      </c>
      <c r="F1208" s="238" t="s">
        <v>1893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341</v>
      </c>
      <c r="AU1208" s="244" t="s">
        <v>85</v>
      </c>
      <c r="AV1208" s="13" t="s">
        <v>83</v>
      </c>
      <c r="AW1208" s="13" t="s">
        <v>35</v>
      </c>
      <c r="AX1208" s="13" t="s">
        <v>76</v>
      </c>
      <c r="AY1208" s="244" t="s">
        <v>331</v>
      </c>
    </row>
    <row r="1209" s="14" customFormat="1">
      <c r="A1209" s="14"/>
      <c r="B1209" s="245"/>
      <c r="C1209" s="246"/>
      <c r="D1209" s="236" t="s">
        <v>341</v>
      </c>
      <c r="E1209" s="247" t="s">
        <v>19</v>
      </c>
      <c r="F1209" s="248" t="s">
        <v>1063</v>
      </c>
      <c r="G1209" s="246"/>
      <c r="H1209" s="249">
        <v>63.122999999999998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341</v>
      </c>
      <c r="AU1209" s="255" t="s">
        <v>85</v>
      </c>
      <c r="AV1209" s="14" t="s">
        <v>85</v>
      </c>
      <c r="AW1209" s="14" t="s">
        <v>35</v>
      </c>
      <c r="AX1209" s="14" t="s">
        <v>83</v>
      </c>
      <c r="AY1209" s="255" t="s">
        <v>331</v>
      </c>
    </row>
    <row r="1210" s="2" customFormat="1" ht="16.5" customHeight="1">
      <c r="A1210" s="40"/>
      <c r="B1210" s="41"/>
      <c r="C1210" s="284" t="s">
        <v>1894</v>
      </c>
      <c r="D1210" s="284" t="s">
        <v>968</v>
      </c>
      <c r="E1210" s="285" t="s">
        <v>1895</v>
      </c>
      <c r="F1210" s="286" t="s">
        <v>1896</v>
      </c>
      <c r="G1210" s="287" t="s">
        <v>336</v>
      </c>
      <c r="H1210" s="288">
        <v>72.590999999999994</v>
      </c>
      <c r="I1210" s="289"/>
      <c r="J1210" s="290">
        <f>ROUND(I1210*H1210,2)</f>
        <v>0</v>
      </c>
      <c r="K1210" s="286" t="s">
        <v>337</v>
      </c>
      <c r="L1210" s="291"/>
      <c r="M1210" s="292" t="s">
        <v>19</v>
      </c>
      <c r="N1210" s="293" t="s">
        <v>47</v>
      </c>
      <c r="O1210" s="86"/>
      <c r="P1210" s="225">
        <f>O1210*H1210</f>
        <v>0</v>
      </c>
      <c r="Q1210" s="225">
        <v>0.00050000000000000001</v>
      </c>
      <c r="R1210" s="225">
        <f>Q1210*H1210</f>
        <v>0.036295499999999994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624</v>
      </c>
      <c r="AT1210" s="227" t="s">
        <v>968</v>
      </c>
      <c r="AU1210" s="227" t="s">
        <v>85</v>
      </c>
      <c r="AY1210" s="19" t="s">
        <v>331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83</v>
      </c>
      <c r="BK1210" s="228">
        <f>ROUND(I1210*H1210,2)</f>
        <v>0</v>
      </c>
      <c r="BL1210" s="19" t="s">
        <v>541</v>
      </c>
      <c r="BM1210" s="227" t="s">
        <v>1897</v>
      </c>
    </row>
    <row r="1211" s="14" customFormat="1">
      <c r="A1211" s="14"/>
      <c r="B1211" s="245"/>
      <c r="C1211" s="246"/>
      <c r="D1211" s="236" t="s">
        <v>341</v>
      </c>
      <c r="E1211" s="247" t="s">
        <v>19</v>
      </c>
      <c r="F1211" s="248" t="s">
        <v>1898</v>
      </c>
      <c r="G1211" s="246"/>
      <c r="H1211" s="249">
        <v>72.590999999999994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341</v>
      </c>
      <c r="AU1211" s="255" t="s">
        <v>85</v>
      </c>
      <c r="AV1211" s="14" t="s">
        <v>85</v>
      </c>
      <c r="AW1211" s="14" t="s">
        <v>35</v>
      </c>
      <c r="AX1211" s="14" t="s">
        <v>83</v>
      </c>
      <c r="AY1211" s="255" t="s">
        <v>331</v>
      </c>
    </row>
    <row r="1212" s="2" customFormat="1" ht="21.75" customHeight="1">
      <c r="A1212" s="40"/>
      <c r="B1212" s="41"/>
      <c r="C1212" s="216" t="s">
        <v>1899</v>
      </c>
      <c r="D1212" s="216" t="s">
        <v>333</v>
      </c>
      <c r="E1212" s="217" t="s">
        <v>1900</v>
      </c>
      <c r="F1212" s="218" t="s">
        <v>1901</v>
      </c>
      <c r="G1212" s="219" t="s">
        <v>336</v>
      </c>
      <c r="H1212" s="220">
        <v>88.700000000000003</v>
      </c>
      <c r="I1212" s="221"/>
      <c r="J1212" s="222">
        <f>ROUND(I1212*H1212,2)</f>
        <v>0</v>
      </c>
      <c r="K1212" s="218" t="s">
        <v>337</v>
      </c>
      <c r="L1212" s="46"/>
      <c r="M1212" s="223" t="s">
        <v>19</v>
      </c>
      <c r="N1212" s="224" t="s">
        <v>47</v>
      </c>
      <c r="O1212" s="86"/>
      <c r="P1212" s="225">
        <f>O1212*H1212</f>
        <v>0</v>
      </c>
      <c r="Q1212" s="225">
        <v>0.0045075000000000002</v>
      </c>
      <c r="R1212" s="225">
        <f>Q1212*H1212</f>
        <v>0.39981525000000001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541</v>
      </c>
      <c r="AT1212" s="227" t="s">
        <v>333</v>
      </c>
      <c r="AU1212" s="227" t="s">
        <v>85</v>
      </c>
      <c r="AY1212" s="19" t="s">
        <v>331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83</v>
      </c>
      <c r="BK1212" s="228">
        <f>ROUND(I1212*H1212,2)</f>
        <v>0</v>
      </c>
      <c r="BL1212" s="19" t="s">
        <v>541</v>
      </c>
      <c r="BM1212" s="227" t="s">
        <v>1902</v>
      </c>
    </row>
    <row r="1213" s="2" customFormat="1">
      <c r="A1213" s="40"/>
      <c r="B1213" s="41"/>
      <c r="C1213" s="42"/>
      <c r="D1213" s="229" t="s">
        <v>339</v>
      </c>
      <c r="E1213" s="42"/>
      <c r="F1213" s="230" t="s">
        <v>1903</v>
      </c>
      <c r="G1213" s="42"/>
      <c r="H1213" s="42"/>
      <c r="I1213" s="231"/>
      <c r="J1213" s="42"/>
      <c r="K1213" s="42"/>
      <c r="L1213" s="46"/>
      <c r="M1213" s="232"/>
      <c r="N1213" s="23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339</v>
      </c>
      <c r="AU1213" s="19" t="s">
        <v>85</v>
      </c>
    </row>
    <row r="1214" s="13" customFormat="1">
      <c r="A1214" s="13"/>
      <c r="B1214" s="234"/>
      <c r="C1214" s="235"/>
      <c r="D1214" s="236" t="s">
        <v>341</v>
      </c>
      <c r="E1214" s="237" t="s">
        <v>19</v>
      </c>
      <c r="F1214" s="238" t="s">
        <v>1904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341</v>
      </c>
      <c r="AU1214" s="244" t="s">
        <v>85</v>
      </c>
      <c r="AV1214" s="13" t="s">
        <v>83</v>
      </c>
      <c r="AW1214" s="13" t="s">
        <v>35</v>
      </c>
      <c r="AX1214" s="13" t="s">
        <v>76</v>
      </c>
      <c r="AY1214" s="244" t="s">
        <v>331</v>
      </c>
    </row>
    <row r="1215" s="14" customFormat="1">
      <c r="A1215" s="14"/>
      <c r="B1215" s="245"/>
      <c r="C1215" s="246"/>
      <c r="D1215" s="236" t="s">
        <v>341</v>
      </c>
      <c r="E1215" s="247" t="s">
        <v>19</v>
      </c>
      <c r="F1215" s="248" t="s">
        <v>1328</v>
      </c>
      <c r="G1215" s="246"/>
      <c r="H1215" s="249">
        <v>66.200000000000003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341</v>
      </c>
      <c r="AU1215" s="255" t="s">
        <v>85</v>
      </c>
      <c r="AV1215" s="14" t="s">
        <v>85</v>
      </c>
      <c r="AW1215" s="14" t="s">
        <v>35</v>
      </c>
      <c r="AX1215" s="14" t="s">
        <v>76</v>
      </c>
      <c r="AY1215" s="255" t="s">
        <v>331</v>
      </c>
    </row>
    <row r="1216" s="13" customFormat="1">
      <c r="A1216" s="13"/>
      <c r="B1216" s="234"/>
      <c r="C1216" s="235"/>
      <c r="D1216" s="236" t="s">
        <v>341</v>
      </c>
      <c r="E1216" s="237" t="s">
        <v>19</v>
      </c>
      <c r="F1216" s="238" t="s">
        <v>1905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341</v>
      </c>
      <c r="AU1216" s="244" t="s">
        <v>85</v>
      </c>
      <c r="AV1216" s="13" t="s">
        <v>83</v>
      </c>
      <c r="AW1216" s="13" t="s">
        <v>35</v>
      </c>
      <c r="AX1216" s="13" t="s">
        <v>76</v>
      </c>
      <c r="AY1216" s="244" t="s">
        <v>331</v>
      </c>
    </row>
    <row r="1217" s="14" customFormat="1">
      <c r="A1217" s="14"/>
      <c r="B1217" s="245"/>
      <c r="C1217" s="246"/>
      <c r="D1217" s="236" t="s">
        <v>341</v>
      </c>
      <c r="E1217" s="247" t="s">
        <v>19</v>
      </c>
      <c r="F1217" s="248" t="s">
        <v>1334</v>
      </c>
      <c r="G1217" s="246"/>
      <c r="H1217" s="249">
        <v>22.5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341</v>
      </c>
      <c r="AU1217" s="255" t="s">
        <v>85</v>
      </c>
      <c r="AV1217" s="14" t="s">
        <v>85</v>
      </c>
      <c r="AW1217" s="14" t="s">
        <v>35</v>
      </c>
      <c r="AX1217" s="14" t="s">
        <v>76</v>
      </c>
      <c r="AY1217" s="255" t="s">
        <v>331</v>
      </c>
    </row>
    <row r="1218" s="15" customFormat="1">
      <c r="A1218" s="15"/>
      <c r="B1218" s="256"/>
      <c r="C1218" s="257"/>
      <c r="D1218" s="236" t="s">
        <v>341</v>
      </c>
      <c r="E1218" s="258" t="s">
        <v>19</v>
      </c>
      <c r="F1218" s="259" t="s">
        <v>353</v>
      </c>
      <c r="G1218" s="257"/>
      <c r="H1218" s="260">
        <v>88.700000000000003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6" t="s">
        <v>341</v>
      </c>
      <c r="AU1218" s="266" t="s">
        <v>85</v>
      </c>
      <c r="AV1218" s="15" t="s">
        <v>126</v>
      </c>
      <c r="AW1218" s="15" t="s">
        <v>35</v>
      </c>
      <c r="AX1218" s="15" t="s">
        <v>83</v>
      </c>
      <c r="AY1218" s="266" t="s">
        <v>331</v>
      </c>
    </row>
    <row r="1219" s="2" customFormat="1" ht="21.75" customHeight="1">
      <c r="A1219" s="40"/>
      <c r="B1219" s="41"/>
      <c r="C1219" s="216" t="s">
        <v>1906</v>
      </c>
      <c r="D1219" s="216" t="s">
        <v>333</v>
      </c>
      <c r="E1219" s="217" t="s">
        <v>1907</v>
      </c>
      <c r="F1219" s="218" t="s">
        <v>1908</v>
      </c>
      <c r="G1219" s="219" t="s">
        <v>336</v>
      </c>
      <c r="H1219" s="220">
        <v>157.55500000000001</v>
      </c>
      <c r="I1219" s="221"/>
      <c r="J1219" s="222">
        <f>ROUND(I1219*H1219,2)</f>
        <v>0</v>
      </c>
      <c r="K1219" s="218" t="s">
        <v>337</v>
      </c>
      <c r="L1219" s="46"/>
      <c r="M1219" s="223" t="s">
        <v>19</v>
      </c>
      <c r="N1219" s="224" t="s">
        <v>47</v>
      </c>
      <c r="O1219" s="86"/>
      <c r="P1219" s="225">
        <f>O1219*H1219</f>
        <v>0</v>
      </c>
      <c r="Q1219" s="225">
        <v>0.0045075000000000002</v>
      </c>
      <c r="R1219" s="225">
        <f>Q1219*H1219</f>
        <v>0.71017916250000002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541</v>
      </c>
      <c r="AT1219" s="227" t="s">
        <v>333</v>
      </c>
      <c r="AU1219" s="227" t="s">
        <v>85</v>
      </c>
      <c r="AY1219" s="19" t="s">
        <v>331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83</v>
      </c>
      <c r="BK1219" s="228">
        <f>ROUND(I1219*H1219,2)</f>
        <v>0</v>
      </c>
      <c r="BL1219" s="19" t="s">
        <v>541</v>
      </c>
      <c r="BM1219" s="227" t="s">
        <v>1909</v>
      </c>
    </row>
    <row r="1220" s="2" customFormat="1">
      <c r="A1220" s="40"/>
      <c r="B1220" s="41"/>
      <c r="C1220" s="42"/>
      <c r="D1220" s="229" t="s">
        <v>339</v>
      </c>
      <c r="E1220" s="42"/>
      <c r="F1220" s="230" t="s">
        <v>1910</v>
      </c>
      <c r="G1220" s="42"/>
      <c r="H1220" s="42"/>
      <c r="I1220" s="231"/>
      <c r="J1220" s="42"/>
      <c r="K1220" s="42"/>
      <c r="L1220" s="46"/>
      <c r="M1220" s="232"/>
      <c r="N1220" s="23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339</v>
      </c>
      <c r="AU1220" s="19" t="s">
        <v>85</v>
      </c>
    </row>
    <row r="1221" s="13" customFormat="1">
      <c r="A1221" s="13"/>
      <c r="B1221" s="234"/>
      <c r="C1221" s="235"/>
      <c r="D1221" s="236" t="s">
        <v>341</v>
      </c>
      <c r="E1221" s="237" t="s">
        <v>19</v>
      </c>
      <c r="F1221" s="238" t="s">
        <v>1911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341</v>
      </c>
      <c r="AU1221" s="244" t="s">
        <v>85</v>
      </c>
      <c r="AV1221" s="13" t="s">
        <v>83</v>
      </c>
      <c r="AW1221" s="13" t="s">
        <v>35</v>
      </c>
      <c r="AX1221" s="13" t="s">
        <v>76</v>
      </c>
      <c r="AY1221" s="244" t="s">
        <v>331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1912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4" customFormat="1">
      <c r="A1223" s="14"/>
      <c r="B1223" s="245"/>
      <c r="C1223" s="246"/>
      <c r="D1223" s="236" t="s">
        <v>341</v>
      </c>
      <c r="E1223" s="247" t="s">
        <v>19</v>
      </c>
      <c r="F1223" s="248" t="s">
        <v>1913</v>
      </c>
      <c r="G1223" s="246"/>
      <c r="H1223" s="249">
        <v>5.1239999999999997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341</v>
      </c>
      <c r="AU1223" s="255" t="s">
        <v>85</v>
      </c>
      <c r="AV1223" s="14" t="s">
        <v>85</v>
      </c>
      <c r="AW1223" s="14" t="s">
        <v>35</v>
      </c>
      <c r="AX1223" s="14" t="s">
        <v>76</v>
      </c>
      <c r="AY1223" s="255" t="s">
        <v>331</v>
      </c>
    </row>
    <row r="1224" s="13" customFormat="1">
      <c r="A1224" s="13"/>
      <c r="B1224" s="234"/>
      <c r="C1224" s="235"/>
      <c r="D1224" s="236" t="s">
        <v>341</v>
      </c>
      <c r="E1224" s="237" t="s">
        <v>19</v>
      </c>
      <c r="F1224" s="238" t="s">
        <v>1914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341</v>
      </c>
      <c r="AU1224" s="244" t="s">
        <v>85</v>
      </c>
      <c r="AV1224" s="13" t="s">
        <v>83</v>
      </c>
      <c r="AW1224" s="13" t="s">
        <v>35</v>
      </c>
      <c r="AX1224" s="13" t="s">
        <v>76</v>
      </c>
      <c r="AY1224" s="244" t="s">
        <v>331</v>
      </c>
    </row>
    <row r="1225" s="14" customFormat="1">
      <c r="A1225" s="14"/>
      <c r="B1225" s="245"/>
      <c r="C1225" s="246"/>
      <c r="D1225" s="236" t="s">
        <v>341</v>
      </c>
      <c r="E1225" s="247" t="s">
        <v>19</v>
      </c>
      <c r="F1225" s="248" t="s">
        <v>1915</v>
      </c>
      <c r="G1225" s="246"/>
      <c r="H1225" s="249">
        <v>33.82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341</v>
      </c>
      <c r="AU1225" s="255" t="s">
        <v>85</v>
      </c>
      <c r="AV1225" s="14" t="s">
        <v>85</v>
      </c>
      <c r="AW1225" s="14" t="s">
        <v>35</v>
      </c>
      <c r="AX1225" s="14" t="s">
        <v>76</v>
      </c>
      <c r="AY1225" s="255" t="s">
        <v>331</v>
      </c>
    </row>
    <row r="1226" s="13" customFormat="1">
      <c r="A1226" s="13"/>
      <c r="B1226" s="234"/>
      <c r="C1226" s="235"/>
      <c r="D1226" s="236" t="s">
        <v>341</v>
      </c>
      <c r="E1226" s="237" t="s">
        <v>19</v>
      </c>
      <c r="F1226" s="238" t="s">
        <v>1916</v>
      </c>
      <c r="G1226" s="235"/>
      <c r="H1226" s="237" t="s">
        <v>19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341</v>
      </c>
      <c r="AU1226" s="244" t="s">
        <v>85</v>
      </c>
      <c r="AV1226" s="13" t="s">
        <v>83</v>
      </c>
      <c r="AW1226" s="13" t="s">
        <v>35</v>
      </c>
      <c r="AX1226" s="13" t="s">
        <v>76</v>
      </c>
      <c r="AY1226" s="244" t="s">
        <v>331</v>
      </c>
    </row>
    <row r="1227" s="14" customFormat="1">
      <c r="A1227" s="14"/>
      <c r="B1227" s="245"/>
      <c r="C1227" s="246"/>
      <c r="D1227" s="236" t="s">
        <v>341</v>
      </c>
      <c r="E1227" s="247" t="s">
        <v>19</v>
      </c>
      <c r="F1227" s="248" t="s">
        <v>1917</v>
      </c>
      <c r="G1227" s="246"/>
      <c r="H1227" s="249">
        <v>13.380000000000001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341</v>
      </c>
      <c r="AU1227" s="255" t="s">
        <v>85</v>
      </c>
      <c r="AV1227" s="14" t="s">
        <v>85</v>
      </c>
      <c r="AW1227" s="14" t="s">
        <v>35</v>
      </c>
      <c r="AX1227" s="14" t="s">
        <v>76</v>
      </c>
      <c r="AY1227" s="255" t="s">
        <v>331</v>
      </c>
    </row>
    <row r="1228" s="13" customFormat="1">
      <c r="A1228" s="13"/>
      <c r="B1228" s="234"/>
      <c r="C1228" s="235"/>
      <c r="D1228" s="236" t="s">
        <v>341</v>
      </c>
      <c r="E1228" s="237" t="s">
        <v>19</v>
      </c>
      <c r="F1228" s="238" t="s">
        <v>1918</v>
      </c>
      <c r="G1228" s="235"/>
      <c r="H1228" s="237" t="s">
        <v>19</v>
      </c>
      <c r="I1228" s="239"/>
      <c r="J1228" s="235"/>
      <c r="K1228" s="235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341</v>
      </c>
      <c r="AU1228" s="244" t="s">
        <v>85</v>
      </c>
      <c r="AV1228" s="13" t="s">
        <v>83</v>
      </c>
      <c r="AW1228" s="13" t="s">
        <v>35</v>
      </c>
      <c r="AX1228" s="13" t="s">
        <v>76</v>
      </c>
      <c r="AY1228" s="244" t="s">
        <v>331</v>
      </c>
    </row>
    <row r="1229" s="14" customFormat="1">
      <c r="A1229" s="14"/>
      <c r="B1229" s="245"/>
      <c r="C1229" s="246"/>
      <c r="D1229" s="236" t="s">
        <v>341</v>
      </c>
      <c r="E1229" s="247" t="s">
        <v>19</v>
      </c>
      <c r="F1229" s="248" t="s">
        <v>1919</v>
      </c>
      <c r="G1229" s="246"/>
      <c r="H1229" s="249">
        <v>8.4000000000000004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341</v>
      </c>
      <c r="AU1229" s="255" t="s">
        <v>85</v>
      </c>
      <c r="AV1229" s="14" t="s">
        <v>85</v>
      </c>
      <c r="AW1229" s="14" t="s">
        <v>35</v>
      </c>
      <c r="AX1229" s="14" t="s">
        <v>76</v>
      </c>
      <c r="AY1229" s="255" t="s">
        <v>331</v>
      </c>
    </row>
    <row r="1230" s="13" customFormat="1">
      <c r="A1230" s="13"/>
      <c r="B1230" s="234"/>
      <c r="C1230" s="235"/>
      <c r="D1230" s="236" t="s">
        <v>341</v>
      </c>
      <c r="E1230" s="237" t="s">
        <v>19</v>
      </c>
      <c r="F1230" s="238" t="s">
        <v>1920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341</v>
      </c>
      <c r="AU1230" s="244" t="s">
        <v>85</v>
      </c>
      <c r="AV1230" s="13" t="s">
        <v>83</v>
      </c>
      <c r="AW1230" s="13" t="s">
        <v>35</v>
      </c>
      <c r="AX1230" s="13" t="s">
        <v>76</v>
      </c>
      <c r="AY1230" s="244" t="s">
        <v>331</v>
      </c>
    </row>
    <row r="1231" s="14" customFormat="1">
      <c r="A1231" s="14"/>
      <c r="B1231" s="245"/>
      <c r="C1231" s="246"/>
      <c r="D1231" s="236" t="s">
        <v>341</v>
      </c>
      <c r="E1231" s="247" t="s">
        <v>19</v>
      </c>
      <c r="F1231" s="248" t="s">
        <v>1921</v>
      </c>
      <c r="G1231" s="246"/>
      <c r="H1231" s="249">
        <v>6.3600000000000003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341</v>
      </c>
      <c r="AU1231" s="255" t="s">
        <v>85</v>
      </c>
      <c r="AV1231" s="14" t="s">
        <v>85</v>
      </c>
      <c r="AW1231" s="14" t="s">
        <v>35</v>
      </c>
      <c r="AX1231" s="14" t="s">
        <v>76</v>
      </c>
      <c r="AY1231" s="255" t="s">
        <v>331</v>
      </c>
    </row>
    <row r="1232" s="13" customFormat="1">
      <c r="A1232" s="13"/>
      <c r="B1232" s="234"/>
      <c r="C1232" s="235"/>
      <c r="D1232" s="236" t="s">
        <v>341</v>
      </c>
      <c r="E1232" s="237" t="s">
        <v>19</v>
      </c>
      <c r="F1232" s="238" t="s">
        <v>1922</v>
      </c>
      <c r="G1232" s="235"/>
      <c r="H1232" s="237" t="s">
        <v>19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341</v>
      </c>
      <c r="AU1232" s="244" t="s">
        <v>85</v>
      </c>
      <c r="AV1232" s="13" t="s">
        <v>83</v>
      </c>
      <c r="AW1232" s="13" t="s">
        <v>35</v>
      </c>
      <c r="AX1232" s="13" t="s">
        <v>76</v>
      </c>
      <c r="AY1232" s="244" t="s">
        <v>331</v>
      </c>
    </row>
    <row r="1233" s="14" customFormat="1">
      <c r="A1233" s="14"/>
      <c r="B1233" s="245"/>
      <c r="C1233" s="246"/>
      <c r="D1233" s="236" t="s">
        <v>341</v>
      </c>
      <c r="E1233" s="247" t="s">
        <v>19</v>
      </c>
      <c r="F1233" s="248" t="s">
        <v>1923</v>
      </c>
      <c r="G1233" s="246"/>
      <c r="H1233" s="249">
        <v>32.32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341</v>
      </c>
      <c r="AU1233" s="255" t="s">
        <v>85</v>
      </c>
      <c r="AV1233" s="14" t="s">
        <v>85</v>
      </c>
      <c r="AW1233" s="14" t="s">
        <v>35</v>
      </c>
      <c r="AX1233" s="14" t="s">
        <v>76</v>
      </c>
      <c r="AY1233" s="255" t="s">
        <v>331</v>
      </c>
    </row>
    <row r="1234" s="13" customFormat="1">
      <c r="A1234" s="13"/>
      <c r="B1234" s="234"/>
      <c r="C1234" s="235"/>
      <c r="D1234" s="236" t="s">
        <v>341</v>
      </c>
      <c r="E1234" s="237" t="s">
        <v>19</v>
      </c>
      <c r="F1234" s="238" t="s">
        <v>1924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341</v>
      </c>
      <c r="AU1234" s="244" t="s">
        <v>85</v>
      </c>
      <c r="AV1234" s="13" t="s">
        <v>83</v>
      </c>
      <c r="AW1234" s="13" t="s">
        <v>35</v>
      </c>
      <c r="AX1234" s="13" t="s">
        <v>76</v>
      </c>
      <c r="AY1234" s="244" t="s">
        <v>331</v>
      </c>
    </row>
    <row r="1235" s="14" customFormat="1">
      <c r="A1235" s="14"/>
      <c r="B1235" s="245"/>
      <c r="C1235" s="246"/>
      <c r="D1235" s="236" t="s">
        <v>341</v>
      </c>
      <c r="E1235" s="247" t="s">
        <v>19</v>
      </c>
      <c r="F1235" s="248" t="s">
        <v>1925</v>
      </c>
      <c r="G1235" s="246"/>
      <c r="H1235" s="249">
        <v>10.656000000000001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341</v>
      </c>
      <c r="AU1235" s="255" t="s">
        <v>85</v>
      </c>
      <c r="AV1235" s="14" t="s">
        <v>85</v>
      </c>
      <c r="AW1235" s="14" t="s">
        <v>35</v>
      </c>
      <c r="AX1235" s="14" t="s">
        <v>76</v>
      </c>
      <c r="AY1235" s="255" t="s">
        <v>331</v>
      </c>
    </row>
    <row r="1236" s="13" customFormat="1">
      <c r="A1236" s="13"/>
      <c r="B1236" s="234"/>
      <c r="C1236" s="235"/>
      <c r="D1236" s="236" t="s">
        <v>341</v>
      </c>
      <c r="E1236" s="237" t="s">
        <v>19</v>
      </c>
      <c r="F1236" s="238" t="s">
        <v>1926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341</v>
      </c>
      <c r="AU1236" s="244" t="s">
        <v>85</v>
      </c>
      <c r="AV1236" s="13" t="s">
        <v>83</v>
      </c>
      <c r="AW1236" s="13" t="s">
        <v>35</v>
      </c>
      <c r="AX1236" s="13" t="s">
        <v>76</v>
      </c>
      <c r="AY1236" s="244" t="s">
        <v>331</v>
      </c>
    </row>
    <row r="1237" s="14" customFormat="1">
      <c r="A1237" s="14"/>
      <c r="B1237" s="245"/>
      <c r="C1237" s="246"/>
      <c r="D1237" s="236" t="s">
        <v>341</v>
      </c>
      <c r="E1237" s="247" t="s">
        <v>19</v>
      </c>
      <c r="F1237" s="248" t="s">
        <v>1927</v>
      </c>
      <c r="G1237" s="246"/>
      <c r="H1237" s="249">
        <v>9.1199999999999992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341</v>
      </c>
      <c r="AU1237" s="255" t="s">
        <v>85</v>
      </c>
      <c r="AV1237" s="14" t="s">
        <v>85</v>
      </c>
      <c r="AW1237" s="14" t="s">
        <v>35</v>
      </c>
      <c r="AX1237" s="14" t="s">
        <v>76</v>
      </c>
      <c r="AY1237" s="255" t="s">
        <v>331</v>
      </c>
    </row>
    <row r="1238" s="13" customFormat="1">
      <c r="A1238" s="13"/>
      <c r="B1238" s="234"/>
      <c r="C1238" s="235"/>
      <c r="D1238" s="236" t="s">
        <v>341</v>
      </c>
      <c r="E1238" s="237" t="s">
        <v>19</v>
      </c>
      <c r="F1238" s="238" t="s">
        <v>1928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341</v>
      </c>
      <c r="AU1238" s="244" t="s">
        <v>85</v>
      </c>
      <c r="AV1238" s="13" t="s">
        <v>83</v>
      </c>
      <c r="AW1238" s="13" t="s">
        <v>35</v>
      </c>
      <c r="AX1238" s="13" t="s">
        <v>76</v>
      </c>
      <c r="AY1238" s="244" t="s">
        <v>331</v>
      </c>
    </row>
    <row r="1239" s="14" customFormat="1">
      <c r="A1239" s="14"/>
      <c r="B1239" s="245"/>
      <c r="C1239" s="246"/>
      <c r="D1239" s="236" t="s">
        <v>341</v>
      </c>
      <c r="E1239" s="247" t="s">
        <v>19</v>
      </c>
      <c r="F1239" s="248" t="s">
        <v>1929</v>
      </c>
      <c r="G1239" s="246"/>
      <c r="H1239" s="249">
        <v>9.1920000000000002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341</v>
      </c>
      <c r="AU1239" s="255" t="s">
        <v>85</v>
      </c>
      <c r="AV1239" s="14" t="s">
        <v>85</v>
      </c>
      <c r="AW1239" s="14" t="s">
        <v>35</v>
      </c>
      <c r="AX1239" s="14" t="s">
        <v>76</v>
      </c>
      <c r="AY1239" s="255" t="s">
        <v>331</v>
      </c>
    </row>
    <row r="1240" s="13" customFormat="1">
      <c r="A1240" s="13"/>
      <c r="B1240" s="234"/>
      <c r="C1240" s="235"/>
      <c r="D1240" s="236" t="s">
        <v>341</v>
      </c>
      <c r="E1240" s="237" t="s">
        <v>19</v>
      </c>
      <c r="F1240" s="238" t="s">
        <v>1930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341</v>
      </c>
      <c r="AU1240" s="244" t="s">
        <v>85</v>
      </c>
      <c r="AV1240" s="13" t="s">
        <v>83</v>
      </c>
      <c r="AW1240" s="13" t="s">
        <v>35</v>
      </c>
      <c r="AX1240" s="13" t="s">
        <v>76</v>
      </c>
      <c r="AY1240" s="244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1931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4" customFormat="1">
      <c r="A1242" s="14"/>
      <c r="B1242" s="245"/>
      <c r="C1242" s="246"/>
      <c r="D1242" s="236" t="s">
        <v>341</v>
      </c>
      <c r="E1242" s="247" t="s">
        <v>19</v>
      </c>
      <c r="F1242" s="248" t="s">
        <v>1932</v>
      </c>
      <c r="G1242" s="246"/>
      <c r="H1242" s="249">
        <v>2.6150000000000002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341</v>
      </c>
      <c r="AU1242" s="255" t="s">
        <v>85</v>
      </c>
      <c r="AV1242" s="14" t="s">
        <v>85</v>
      </c>
      <c r="AW1242" s="14" t="s">
        <v>35</v>
      </c>
      <c r="AX1242" s="14" t="s">
        <v>76</v>
      </c>
      <c r="AY1242" s="255" t="s">
        <v>331</v>
      </c>
    </row>
    <row r="1243" s="13" customFormat="1">
      <c r="A1243" s="13"/>
      <c r="B1243" s="234"/>
      <c r="C1243" s="235"/>
      <c r="D1243" s="236" t="s">
        <v>341</v>
      </c>
      <c r="E1243" s="237" t="s">
        <v>19</v>
      </c>
      <c r="F1243" s="238" t="s">
        <v>1933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341</v>
      </c>
      <c r="AU1243" s="244" t="s">
        <v>85</v>
      </c>
      <c r="AV1243" s="13" t="s">
        <v>83</v>
      </c>
      <c r="AW1243" s="13" t="s">
        <v>35</v>
      </c>
      <c r="AX1243" s="13" t="s">
        <v>76</v>
      </c>
      <c r="AY1243" s="244" t="s">
        <v>331</v>
      </c>
    </row>
    <row r="1244" s="14" customFormat="1">
      <c r="A1244" s="14"/>
      <c r="B1244" s="245"/>
      <c r="C1244" s="246"/>
      <c r="D1244" s="236" t="s">
        <v>341</v>
      </c>
      <c r="E1244" s="247" t="s">
        <v>19</v>
      </c>
      <c r="F1244" s="248" t="s">
        <v>1934</v>
      </c>
      <c r="G1244" s="246"/>
      <c r="H1244" s="249">
        <v>7.5599999999999996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341</v>
      </c>
      <c r="AU1244" s="255" t="s">
        <v>85</v>
      </c>
      <c r="AV1244" s="14" t="s">
        <v>85</v>
      </c>
      <c r="AW1244" s="14" t="s">
        <v>35</v>
      </c>
      <c r="AX1244" s="14" t="s">
        <v>76</v>
      </c>
      <c r="AY1244" s="255" t="s">
        <v>331</v>
      </c>
    </row>
    <row r="1245" s="13" customFormat="1">
      <c r="A1245" s="13"/>
      <c r="B1245" s="234"/>
      <c r="C1245" s="235"/>
      <c r="D1245" s="236" t="s">
        <v>341</v>
      </c>
      <c r="E1245" s="237" t="s">
        <v>19</v>
      </c>
      <c r="F1245" s="238" t="s">
        <v>1935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341</v>
      </c>
      <c r="AU1245" s="244" t="s">
        <v>85</v>
      </c>
      <c r="AV1245" s="13" t="s">
        <v>83</v>
      </c>
      <c r="AW1245" s="13" t="s">
        <v>35</v>
      </c>
      <c r="AX1245" s="13" t="s">
        <v>76</v>
      </c>
      <c r="AY1245" s="244" t="s">
        <v>331</v>
      </c>
    </row>
    <row r="1246" s="14" customFormat="1">
      <c r="A1246" s="14"/>
      <c r="B1246" s="245"/>
      <c r="C1246" s="246"/>
      <c r="D1246" s="236" t="s">
        <v>341</v>
      </c>
      <c r="E1246" s="247" t="s">
        <v>19</v>
      </c>
      <c r="F1246" s="248" t="s">
        <v>1936</v>
      </c>
      <c r="G1246" s="246"/>
      <c r="H1246" s="249">
        <v>5.7839999999999998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341</v>
      </c>
      <c r="AU1246" s="255" t="s">
        <v>85</v>
      </c>
      <c r="AV1246" s="14" t="s">
        <v>85</v>
      </c>
      <c r="AW1246" s="14" t="s">
        <v>35</v>
      </c>
      <c r="AX1246" s="14" t="s">
        <v>76</v>
      </c>
      <c r="AY1246" s="255" t="s">
        <v>331</v>
      </c>
    </row>
    <row r="1247" s="13" customFormat="1">
      <c r="A1247" s="13"/>
      <c r="B1247" s="234"/>
      <c r="C1247" s="235"/>
      <c r="D1247" s="236" t="s">
        <v>341</v>
      </c>
      <c r="E1247" s="237" t="s">
        <v>19</v>
      </c>
      <c r="F1247" s="238" t="s">
        <v>1937</v>
      </c>
      <c r="G1247" s="235"/>
      <c r="H1247" s="237" t="s">
        <v>19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341</v>
      </c>
      <c r="AU1247" s="244" t="s">
        <v>85</v>
      </c>
      <c r="AV1247" s="13" t="s">
        <v>83</v>
      </c>
      <c r="AW1247" s="13" t="s">
        <v>35</v>
      </c>
      <c r="AX1247" s="13" t="s">
        <v>76</v>
      </c>
      <c r="AY1247" s="244" t="s">
        <v>331</v>
      </c>
    </row>
    <row r="1248" s="14" customFormat="1">
      <c r="A1248" s="14"/>
      <c r="B1248" s="245"/>
      <c r="C1248" s="246"/>
      <c r="D1248" s="236" t="s">
        <v>341</v>
      </c>
      <c r="E1248" s="247" t="s">
        <v>19</v>
      </c>
      <c r="F1248" s="248" t="s">
        <v>1936</v>
      </c>
      <c r="G1248" s="246"/>
      <c r="H1248" s="249">
        <v>5.7839999999999998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341</v>
      </c>
      <c r="AU1248" s="255" t="s">
        <v>85</v>
      </c>
      <c r="AV1248" s="14" t="s">
        <v>85</v>
      </c>
      <c r="AW1248" s="14" t="s">
        <v>35</v>
      </c>
      <c r="AX1248" s="14" t="s">
        <v>76</v>
      </c>
      <c r="AY1248" s="255" t="s">
        <v>331</v>
      </c>
    </row>
    <row r="1249" s="13" customFormat="1">
      <c r="A1249" s="13"/>
      <c r="B1249" s="234"/>
      <c r="C1249" s="235"/>
      <c r="D1249" s="236" t="s">
        <v>341</v>
      </c>
      <c r="E1249" s="237" t="s">
        <v>19</v>
      </c>
      <c r="F1249" s="238" t="s">
        <v>1938</v>
      </c>
      <c r="G1249" s="235"/>
      <c r="H1249" s="237" t="s">
        <v>19</v>
      </c>
      <c r="I1249" s="239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341</v>
      </c>
      <c r="AU1249" s="244" t="s">
        <v>85</v>
      </c>
      <c r="AV1249" s="13" t="s">
        <v>83</v>
      </c>
      <c r="AW1249" s="13" t="s">
        <v>35</v>
      </c>
      <c r="AX1249" s="13" t="s">
        <v>76</v>
      </c>
      <c r="AY1249" s="244" t="s">
        <v>331</v>
      </c>
    </row>
    <row r="1250" s="14" customFormat="1">
      <c r="A1250" s="14"/>
      <c r="B1250" s="245"/>
      <c r="C1250" s="246"/>
      <c r="D1250" s="236" t="s">
        <v>341</v>
      </c>
      <c r="E1250" s="247" t="s">
        <v>19</v>
      </c>
      <c r="F1250" s="248" t="s">
        <v>1939</v>
      </c>
      <c r="G1250" s="246"/>
      <c r="H1250" s="249">
        <v>7.4400000000000004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341</v>
      </c>
      <c r="AU1250" s="255" t="s">
        <v>85</v>
      </c>
      <c r="AV1250" s="14" t="s">
        <v>85</v>
      </c>
      <c r="AW1250" s="14" t="s">
        <v>35</v>
      </c>
      <c r="AX1250" s="14" t="s">
        <v>76</v>
      </c>
      <c r="AY1250" s="255" t="s">
        <v>331</v>
      </c>
    </row>
    <row r="1251" s="15" customFormat="1">
      <c r="A1251" s="15"/>
      <c r="B1251" s="256"/>
      <c r="C1251" s="257"/>
      <c r="D1251" s="236" t="s">
        <v>341</v>
      </c>
      <c r="E1251" s="258" t="s">
        <v>19</v>
      </c>
      <c r="F1251" s="259" t="s">
        <v>353</v>
      </c>
      <c r="G1251" s="257"/>
      <c r="H1251" s="260">
        <v>157.55500000000001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341</v>
      </c>
      <c r="AU1251" s="266" t="s">
        <v>85</v>
      </c>
      <c r="AV1251" s="15" t="s">
        <v>126</v>
      </c>
      <c r="AW1251" s="15" t="s">
        <v>35</v>
      </c>
      <c r="AX1251" s="15" t="s">
        <v>83</v>
      </c>
      <c r="AY1251" s="266" t="s">
        <v>331</v>
      </c>
    </row>
    <row r="1252" s="2" customFormat="1" ht="24.15" customHeight="1">
      <c r="A1252" s="40"/>
      <c r="B1252" s="41"/>
      <c r="C1252" s="216" t="s">
        <v>1940</v>
      </c>
      <c r="D1252" s="216" t="s">
        <v>333</v>
      </c>
      <c r="E1252" s="217" t="s">
        <v>1941</v>
      </c>
      <c r="F1252" s="218" t="s">
        <v>1942</v>
      </c>
      <c r="G1252" s="219" t="s">
        <v>384</v>
      </c>
      <c r="H1252" s="220">
        <v>5.5990000000000002</v>
      </c>
      <c r="I1252" s="221"/>
      <c r="J1252" s="222">
        <f>ROUND(I1252*H1252,2)</f>
        <v>0</v>
      </c>
      <c r="K1252" s="218" t="s">
        <v>337</v>
      </c>
      <c r="L1252" s="46"/>
      <c r="M1252" s="223" t="s">
        <v>19</v>
      </c>
      <c r="N1252" s="224" t="s">
        <v>47</v>
      </c>
      <c r="O1252" s="86"/>
      <c r="P1252" s="225">
        <f>O1252*H1252</f>
        <v>0</v>
      </c>
      <c r="Q1252" s="225">
        <v>0</v>
      </c>
      <c r="R1252" s="225">
        <f>Q1252*H1252</f>
        <v>0</v>
      </c>
      <c r="S1252" s="225">
        <v>0</v>
      </c>
      <c r="T1252" s="22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7" t="s">
        <v>126</v>
      </c>
      <c r="AT1252" s="227" t="s">
        <v>333</v>
      </c>
      <c r="AU1252" s="227" t="s">
        <v>85</v>
      </c>
      <c r="AY1252" s="19" t="s">
        <v>331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9" t="s">
        <v>83</v>
      </c>
      <c r="BK1252" s="228">
        <f>ROUND(I1252*H1252,2)</f>
        <v>0</v>
      </c>
      <c r="BL1252" s="19" t="s">
        <v>126</v>
      </c>
      <c r="BM1252" s="227" t="s">
        <v>1943</v>
      </c>
    </row>
    <row r="1253" s="2" customFormat="1">
      <c r="A1253" s="40"/>
      <c r="B1253" s="41"/>
      <c r="C1253" s="42"/>
      <c r="D1253" s="229" t="s">
        <v>339</v>
      </c>
      <c r="E1253" s="42"/>
      <c r="F1253" s="230" t="s">
        <v>1944</v>
      </c>
      <c r="G1253" s="42"/>
      <c r="H1253" s="42"/>
      <c r="I1253" s="231"/>
      <c r="J1253" s="42"/>
      <c r="K1253" s="42"/>
      <c r="L1253" s="46"/>
      <c r="M1253" s="232"/>
      <c r="N1253" s="23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339</v>
      </c>
      <c r="AU1253" s="19" t="s">
        <v>85</v>
      </c>
    </row>
    <row r="1254" s="12" customFormat="1" ht="22.8" customHeight="1">
      <c r="A1254" s="12"/>
      <c r="B1254" s="200"/>
      <c r="C1254" s="201"/>
      <c r="D1254" s="202" t="s">
        <v>75</v>
      </c>
      <c r="E1254" s="214" t="s">
        <v>1945</v>
      </c>
      <c r="F1254" s="214" t="s">
        <v>1946</v>
      </c>
      <c r="G1254" s="201"/>
      <c r="H1254" s="201"/>
      <c r="I1254" s="204"/>
      <c r="J1254" s="215">
        <f>BK1254</f>
        <v>0</v>
      </c>
      <c r="K1254" s="201"/>
      <c r="L1254" s="206"/>
      <c r="M1254" s="207"/>
      <c r="N1254" s="208"/>
      <c r="O1254" s="208"/>
      <c r="P1254" s="209">
        <f>SUM(P1255:P1350)</f>
        <v>0</v>
      </c>
      <c r="Q1254" s="208"/>
      <c r="R1254" s="209">
        <f>SUM(R1255:R1350)</f>
        <v>9.6065072836200009</v>
      </c>
      <c r="S1254" s="208"/>
      <c r="T1254" s="210">
        <f>SUM(T1255:T1350)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1" t="s">
        <v>85</v>
      </c>
      <c r="AT1254" s="212" t="s">
        <v>75</v>
      </c>
      <c r="AU1254" s="212" t="s">
        <v>83</v>
      </c>
      <c r="AY1254" s="211" t="s">
        <v>331</v>
      </c>
      <c r="BK1254" s="213">
        <f>SUM(BK1255:BK1350)</f>
        <v>0</v>
      </c>
    </row>
    <row r="1255" s="2" customFormat="1" ht="21.75" customHeight="1">
      <c r="A1255" s="40"/>
      <c r="B1255" s="41"/>
      <c r="C1255" s="216" t="s">
        <v>1947</v>
      </c>
      <c r="D1255" s="216" t="s">
        <v>333</v>
      </c>
      <c r="E1255" s="217" t="s">
        <v>1948</v>
      </c>
      <c r="F1255" s="218" t="s">
        <v>1949</v>
      </c>
      <c r="G1255" s="219" t="s">
        <v>336</v>
      </c>
      <c r="H1255" s="220">
        <v>110.43899999999999</v>
      </c>
      <c r="I1255" s="221"/>
      <c r="J1255" s="222">
        <f>ROUND(I1255*H1255,2)</f>
        <v>0</v>
      </c>
      <c r="K1255" s="218" t="s">
        <v>19</v>
      </c>
      <c r="L1255" s="46"/>
      <c r="M1255" s="223" t="s">
        <v>19</v>
      </c>
      <c r="N1255" s="224" t="s">
        <v>47</v>
      </c>
      <c r="O1255" s="86"/>
      <c r="P1255" s="225">
        <f>O1255*H1255</f>
        <v>0</v>
      </c>
      <c r="Q1255" s="225">
        <v>0.0015</v>
      </c>
      <c r="R1255" s="225">
        <f>Q1255*H1255</f>
        <v>0.16565849999999999</v>
      </c>
      <c r="S1255" s="225">
        <v>0</v>
      </c>
      <c r="T1255" s="22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7" t="s">
        <v>541</v>
      </c>
      <c r="AT1255" s="227" t="s">
        <v>333</v>
      </c>
      <c r="AU1255" s="227" t="s">
        <v>85</v>
      </c>
      <c r="AY1255" s="19" t="s">
        <v>331</v>
      </c>
      <c r="BE1255" s="228">
        <f>IF(N1255="základní",J1255,0)</f>
        <v>0</v>
      </c>
      <c r="BF1255" s="228">
        <f>IF(N1255="snížená",J1255,0)</f>
        <v>0</v>
      </c>
      <c r="BG1255" s="228">
        <f>IF(N1255="zákl. přenesená",J1255,0)</f>
        <v>0</v>
      </c>
      <c r="BH1255" s="228">
        <f>IF(N1255="sníž. přenesená",J1255,0)</f>
        <v>0</v>
      </c>
      <c r="BI1255" s="228">
        <f>IF(N1255="nulová",J1255,0)</f>
        <v>0</v>
      </c>
      <c r="BJ1255" s="19" t="s">
        <v>83</v>
      </c>
      <c r="BK1255" s="228">
        <f>ROUND(I1255*H1255,2)</f>
        <v>0</v>
      </c>
      <c r="BL1255" s="19" t="s">
        <v>541</v>
      </c>
      <c r="BM1255" s="227" t="s">
        <v>1950</v>
      </c>
    </row>
    <row r="1256" s="13" customFormat="1">
      <c r="A1256" s="13"/>
      <c r="B1256" s="234"/>
      <c r="C1256" s="235"/>
      <c r="D1256" s="236" t="s">
        <v>341</v>
      </c>
      <c r="E1256" s="237" t="s">
        <v>19</v>
      </c>
      <c r="F1256" s="238" t="s">
        <v>1951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341</v>
      </c>
      <c r="AU1256" s="244" t="s">
        <v>85</v>
      </c>
      <c r="AV1256" s="13" t="s">
        <v>83</v>
      </c>
      <c r="AW1256" s="13" t="s">
        <v>35</v>
      </c>
      <c r="AX1256" s="13" t="s">
        <v>76</v>
      </c>
      <c r="AY1256" s="244" t="s">
        <v>331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1952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4" customFormat="1">
      <c r="A1258" s="14"/>
      <c r="B1258" s="245"/>
      <c r="C1258" s="246"/>
      <c r="D1258" s="236" t="s">
        <v>341</v>
      </c>
      <c r="E1258" s="247" t="s">
        <v>19</v>
      </c>
      <c r="F1258" s="248" t="s">
        <v>1953</v>
      </c>
      <c r="G1258" s="246"/>
      <c r="H1258" s="249">
        <v>89.230000000000004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341</v>
      </c>
      <c r="AU1258" s="255" t="s">
        <v>85</v>
      </c>
      <c r="AV1258" s="14" t="s">
        <v>85</v>
      </c>
      <c r="AW1258" s="14" t="s">
        <v>35</v>
      </c>
      <c r="AX1258" s="14" t="s">
        <v>76</v>
      </c>
      <c r="AY1258" s="255" t="s">
        <v>331</v>
      </c>
    </row>
    <row r="1259" s="13" customFormat="1">
      <c r="A1259" s="13"/>
      <c r="B1259" s="234"/>
      <c r="C1259" s="235"/>
      <c r="D1259" s="236" t="s">
        <v>341</v>
      </c>
      <c r="E1259" s="237" t="s">
        <v>19</v>
      </c>
      <c r="F1259" s="238" t="s">
        <v>1954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341</v>
      </c>
      <c r="AU1259" s="244" t="s">
        <v>85</v>
      </c>
      <c r="AV1259" s="13" t="s">
        <v>83</v>
      </c>
      <c r="AW1259" s="13" t="s">
        <v>35</v>
      </c>
      <c r="AX1259" s="13" t="s">
        <v>76</v>
      </c>
      <c r="AY1259" s="244" t="s">
        <v>331</v>
      </c>
    </row>
    <row r="1260" s="14" customFormat="1">
      <c r="A1260" s="14"/>
      <c r="B1260" s="245"/>
      <c r="C1260" s="246"/>
      <c r="D1260" s="236" t="s">
        <v>341</v>
      </c>
      <c r="E1260" s="247" t="s">
        <v>19</v>
      </c>
      <c r="F1260" s="248" t="s">
        <v>1955</v>
      </c>
      <c r="G1260" s="246"/>
      <c r="H1260" s="249">
        <v>0.95999999999999996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341</v>
      </c>
      <c r="AU1260" s="255" t="s">
        <v>85</v>
      </c>
      <c r="AV1260" s="14" t="s">
        <v>85</v>
      </c>
      <c r="AW1260" s="14" t="s">
        <v>35</v>
      </c>
      <c r="AX1260" s="14" t="s">
        <v>76</v>
      </c>
      <c r="AY1260" s="255" t="s">
        <v>331</v>
      </c>
    </row>
    <row r="1261" s="13" customFormat="1">
      <c r="A1261" s="13"/>
      <c r="B1261" s="234"/>
      <c r="C1261" s="235"/>
      <c r="D1261" s="236" t="s">
        <v>341</v>
      </c>
      <c r="E1261" s="237" t="s">
        <v>19</v>
      </c>
      <c r="F1261" s="238" t="s">
        <v>1956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341</v>
      </c>
      <c r="AU1261" s="244" t="s">
        <v>85</v>
      </c>
      <c r="AV1261" s="13" t="s">
        <v>83</v>
      </c>
      <c r="AW1261" s="13" t="s">
        <v>35</v>
      </c>
      <c r="AX1261" s="13" t="s">
        <v>76</v>
      </c>
      <c r="AY1261" s="244" t="s">
        <v>331</v>
      </c>
    </row>
    <row r="1262" s="14" customFormat="1">
      <c r="A1262" s="14"/>
      <c r="B1262" s="245"/>
      <c r="C1262" s="246"/>
      <c r="D1262" s="236" t="s">
        <v>341</v>
      </c>
      <c r="E1262" s="247" t="s">
        <v>19</v>
      </c>
      <c r="F1262" s="248" t="s">
        <v>1957</v>
      </c>
      <c r="G1262" s="246"/>
      <c r="H1262" s="249">
        <v>8.5199999999999996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341</v>
      </c>
      <c r="AU1262" s="255" t="s">
        <v>85</v>
      </c>
      <c r="AV1262" s="14" t="s">
        <v>85</v>
      </c>
      <c r="AW1262" s="14" t="s">
        <v>35</v>
      </c>
      <c r="AX1262" s="14" t="s">
        <v>76</v>
      </c>
      <c r="AY1262" s="255" t="s">
        <v>331</v>
      </c>
    </row>
    <row r="1263" s="13" customFormat="1">
      <c r="A1263" s="13"/>
      <c r="B1263" s="234"/>
      <c r="C1263" s="235"/>
      <c r="D1263" s="236" t="s">
        <v>341</v>
      </c>
      <c r="E1263" s="237" t="s">
        <v>19</v>
      </c>
      <c r="F1263" s="238" t="s">
        <v>1958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341</v>
      </c>
      <c r="AU1263" s="244" t="s">
        <v>85</v>
      </c>
      <c r="AV1263" s="13" t="s">
        <v>83</v>
      </c>
      <c r="AW1263" s="13" t="s">
        <v>35</v>
      </c>
      <c r="AX1263" s="13" t="s">
        <v>76</v>
      </c>
      <c r="AY1263" s="244" t="s">
        <v>331</v>
      </c>
    </row>
    <row r="1264" s="14" customFormat="1">
      <c r="A1264" s="14"/>
      <c r="B1264" s="245"/>
      <c r="C1264" s="246"/>
      <c r="D1264" s="236" t="s">
        <v>341</v>
      </c>
      <c r="E1264" s="247" t="s">
        <v>19</v>
      </c>
      <c r="F1264" s="248" t="s">
        <v>1959</v>
      </c>
      <c r="G1264" s="246"/>
      <c r="H1264" s="249">
        <v>11.728999999999999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341</v>
      </c>
      <c r="AU1264" s="255" t="s">
        <v>85</v>
      </c>
      <c r="AV1264" s="14" t="s">
        <v>85</v>
      </c>
      <c r="AW1264" s="14" t="s">
        <v>35</v>
      </c>
      <c r="AX1264" s="14" t="s">
        <v>76</v>
      </c>
      <c r="AY1264" s="255" t="s">
        <v>331</v>
      </c>
    </row>
    <row r="1265" s="15" customFormat="1">
      <c r="A1265" s="15"/>
      <c r="B1265" s="256"/>
      <c r="C1265" s="257"/>
      <c r="D1265" s="236" t="s">
        <v>341</v>
      </c>
      <c r="E1265" s="258" t="s">
        <v>19</v>
      </c>
      <c r="F1265" s="259" t="s">
        <v>353</v>
      </c>
      <c r="G1265" s="257"/>
      <c r="H1265" s="260">
        <v>110.43899999999999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341</v>
      </c>
      <c r="AU1265" s="266" t="s">
        <v>85</v>
      </c>
      <c r="AV1265" s="15" t="s">
        <v>126</v>
      </c>
      <c r="AW1265" s="15" t="s">
        <v>35</v>
      </c>
      <c r="AX1265" s="15" t="s">
        <v>83</v>
      </c>
      <c r="AY1265" s="266" t="s">
        <v>331</v>
      </c>
    </row>
    <row r="1266" s="2" customFormat="1" ht="24.15" customHeight="1">
      <c r="A1266" s="40"/>
      <c r="B1266" s="41"/>
      <c r="C1266" s="216" t="s">
        <v>1960</v>
      </c>
      <c r="D1266" s="216" t="s">
        <v>333</v>
      </c>
      <c r="E1266" s="217" t="s">
        <v>1961</v>
      </c>
      <c r="F1266" s="218" t="s">
        <v>1962</v>
      </c>
      <c r="G1266" s="219" t="s">
        <v>336</v>
      </c>
      <c r="H1266" s="220">
        <v>136.47399999999999</v>
      </c>
      <c r="I1266" s="221"/>
      <c r="J1266" s="222">
        <f>ROUND(I1266*H1266,2)</f>
        <v>0</v>
      </c>
      <c r="K1266" s="218" t="s">
        <v>337</v>
      </c>
      <c r="L1266" s="46"/>
      <c r="M1266" s="223" t="s">
        <v>19</v>
      </c>
      <c r="N1266" s="224" t="s">
        <v>47</v>
      </c>
      <c r="O1266" s="86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27" t="s">
        <v>541</v>
      </c>
      <c r="AT1266" s="227" t="s">
        <v>333</v>
      </c>
      <c r="AU1266" s="227" t="s">
        <v>85</v>
      </c>
      <c r="AY1266" s="19" t="s">
        <v>331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9" t="s">
        <v>83</v>
      </c>
      <c r="BK1266" s="228">
        <f>ROUND(I1266*H1266,2)</f>
        <v>0</v>
      </c>
      <c r="BL1266" s="19" t="s">
        <v>541</v>
      </c>
      <c r="BM1266" s="227" t="s">
        <v>1963</v>
      </c>
    </row>
    <row r="1267" s="2" customFormat="1">
      <c r="A1267" s="40"/>
      <c r="B1267" s="41"/>
      <c r="C1267" s="42"/>
      <c r="D1267" s="229" t="s">
        <v>339</v>
      </c>
      <c r="E1267" s="42"/>
      <c r="F1267" s="230" t="s">
        <v>1964</v>
      </c>
      <c r="G1267" s="42"/>
      <c r="H1267" s="42"/>
      <c r="I1267" s="231"/>
      <c r="J1267" s="42"/>
      <c r="K1267" s="42"/>
      <c r="L1267" s="46"/>
      <c r="M1267" s="232"/>
      <c r="N1267" s="233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339</v>
      </c>
      <c r="AU1267" s="19" t="s">
        <v>85</v>
      </c>
    </row>
    <row r="1268" s="13" customFormat="1">
      <c r="A1268" s="13"/>
      <c r="B1268" s="234"/>
      <c r="C1268" s="235"/>
      <c r="D1268" s="236" t="s">
        <v>341</v>
      </c>
      <c r="E1268" s="237" t="s">
        <v>19</v>
      </c>
      <c r="F1268" s="238" t="s">
        <v>1951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341</v>
      </c>
      <c r="AU1268" s="244" t="s">
        <v>85</v>
      </c>
      <c r="AV1268" s="13" t="s">
        <v>83</v>
      </c>
      <c r="AW1268" s="13" t="s">
        <v>35</v>
      </c>
      <c r="AX1268" s="13" t="s">
        <v>76</v>
      </c>
      <c r="AY1268" s="244" t="s">
        <v>331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1952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4" customFormat="1">
      <c r="A1270" s="14"/>
      <c r="B1270" s="245"/>
      <c r="C1270" s="246"/>
      <c r="D1270" s="236" t="s">
        <v>341</v>
      </c>
      <c r="E1270" s="247" t="s">
        <v>19</v>
      </c>
      <c r="F1270" s="248" t="s">
        <v>1953</v>
      </c>
      <c r="G1270" s="246"/>
      <c r="H1270" s="249">
        <v>89.230000000000004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341</v>
      </c>
      <c r="AU1270" s="255" t="s">
        <v>85</v>
      </c>
      <c r="AV1270" s="14" t="s">
        <v>85</v>
      </c>
      <c r="AW1270" s="14" t="s">
        <v>35</v>
      </c>
      <c r="AX1270" s="14" t="s">
        <v>76</v>
      </c>
      <c r="AY1270" s="255" t="s">
        <v>331</v>
      </c>
    </row>
    <row r="1271" s="13" customFormat="1">
      <c r="A1271" s="13"/>
      <c r="B1271" s="234"/>
      <c r="C1271" s="235"/>
      <c r="D1271" s="236" t="s">
        <v>341</v>
      </c>
      <c r="E1271" s="237" t="s">
        <v>19</v>
      </c>
      <c r="F1271" s="238" t="s">
        <v>1954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341</v>
      </c>
      <c r="AU1271" s="244" t="s">
        <v>85</v>
      </c>
      <c r="AV1271" s="13" t="s">
        <v>83</v>
      </c>
      <c r="AW1271" s="13" t="s">
        <v>35</v>
      </c>
      <c r="AX1271" s="13" t="s">
        <v>76</v>
      </c>
      <c r="AY1271" s="244" t="s">
        <v>331</v>
      </c>
    </row>
    <row r="1272" s="14" customFormat="1">
      <c r="A1272" s="14"/>
      <c r="B1272" s="245"/>
      <c r="C1272" s="246"/>
      <c r="D1272" s="236" t="s">
        <v>341</v>
      </c>
      <c r="E1272" s="247" t="s">
        <v>19</v>
      </c>
      <c r="F1272" s="248" t="s">
        <v>1965</v>
      </c>
      <c r="G1272" s="246"/>
      <c r="H1272" s="249">
        <v>2.3999999999999999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341</v>
      </c>
      <c r="AU1272" s="255" t="s">
        <v>85</v>
      </c>
      <c r="AV1272" s="14" t="s">
        <v>85</v>
      </c>
      <c r="AW1272" s="14" t="s">
        <v>35</v>
      </c>
      <c r="AX1272" s="14" t="s">
        <v>76</v>
      </c>
      <c r="AY1272" s="255" t="s">
        <v>331</v>
      </c>
    </row>
    <row r="1273" s="13" customFormat="1">
      <c r="A1273" s="13"/>
      <c r="B1273" s="234"/>
      <c r="C1273" s="235"/>
      <c r="D1273" s="236" t="s">
        <v>341</v>
      </c>
      <c r="E1273" s="237" t="s">
        <v>19</v>
      </c>
      <c r="F1273" s="238" t="s">
        <v>1956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341</v>
      </c>
      <c r="AU1273" s="244" t="s">
        <v>85</v>
      </c>
      <c r="AV1273" s="13" t="s">
        <v>83</v>
      </c>
      <c r="AW1273" s="13" t="s">
        <v>35</v>
      </c>
      <c r="AX1273" s="13" t="s">
        <v>76</v>
      </c>
      <c r="AY1273" s="244" t="s">
        <v>331</v>
      </c>
    </row>
    <row r="1274" s="14" customFormat="1">
      <c r="A1274" s="14"/>
      <c r="B1274" s="245"/>
      <c r="C1274" s="246"/>
      <c r="D1274" s="236" t="s">
        <v>341</v>
      </c>
      <c r="E1274" s="247" t="s">
        <v>19</v>
      </c>
      <c r="F1274" s="248" t="s">
        <v>1966</v>
      </c>
      <c r="G1274" s="246"/>
      <c r="H1274" s="249">
        <v>21.300000000000001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341</v>
      </c>
      <c r="AU1274" s="255" t="s">
        <v>85</v>
      </c>
      <c r="AV1274" s="14" t="s">
        <v>85</v>
      </c>
      <c r="AW1274" s="14" t="s">
        <v>35</v>
      </c>
      <c r="AX1274" s="14" t="s">
        <v>76</v>
      </c>
      <c r="AY1274" s="255" t="s">
        <v>331</v>
      </c>
    </row>
    <row r="1275" s="13" customFormat="1">
      <c r="A1275" s="13"/>
      <c r="B1275" s="234"/>
      <c r="C1275" s="235"/>
      <c r="D1275" s="236" t="s">
        <v>341</v>
      </c>
      <c r="E1275" s="237" t="s">
        <v>19</v>
      </c>
      <c r="F1275" s="238" t="s">
        <v>1958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341</v>
      </c>
      <c r="AU1275" s="244" t="s">
        <v>85</v>
      </c>
      <c r="AV1275" s="13" t="s">
        <v>83</v>
      </c>
      <c r="AW1275" s="13" t="s">
        <v>35</v>
      </c>
      <c r="AX1275" s="13" t="s">
        <v>76</v>
      </c>
      <c r="AY1275" s="244" t="s">
        <v>331</v>
      </c>
    </row>
    <row r="1276" s="14" customFormat="1">
      <c r="A1276" s="14"/>
      <c r="B1276" s="245"/>
      <c r="C1276" s="246"/>
      <c r="D1276" s="236" t="s">
        <v>341</v>
      </c>
      <c r="E1276" s="247" t="s">
        <v>19</v>
      </c>
      <c r="F1276" s="248" t="s">
        <v>1959</v>
      </c>
      <c r="G1276" s="246"/>
      <c r="H1276" s="249">
        <v>11.728999999999999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341</v>
      </c>
      <c r="AU1276" s="255" t="s">
        <v>85</v>
      </c>
      <c r="AV1276" s="14" t="s">
        <v>85</v>
      </c>
      <c r="AW1276" s="14" t="s">
        <v>35</v>
      </c>
      <c r="AX1276" s="14" t="s">
        <v>76</v>
      </c>
      <c r="AY1276" s="255" t="s">
        <v>331</v>
      </c>
    </row>
    <row r="1277" s="13" customFormat="1">
      <c r="A1277" s="13"/>
      <c r="B1277" s="234"/>
      <c r="C1277" s="235"/>
      <c r="D1277" s="236" t="s">
        <v>341</v>
      </c>
      <c r="E1277" s="237" t="s">
        <v>19</v>
      </c>
      <c r="F1277" s="238" t="s">
        <v>1967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341</v>
      </c>
      <c r="AU1277" s="244" t="s">
        <v>85</v>
      </c>
      <c r="AV1277" s="13" t="s">
        <v>83</v>
      </c>
      <c r="AW1277" s="13" t="s">
        <v>35</v>
      </c>
      <c r="AX1277" s="13" t="s">
        <v>76</v>
      </c>
      <c r="AY1277" s="244" t="s">
        <v>331</v>
      </c>
    </row>
    <row r="1278" s="14" customFormat="1">
      <c r="A1278" s="14"/>
      <c r="B1278" s="245"/>
      <c r="C1278" s="246"/>
      <c r="D1278" s="236" t="s">
        <v>341</v>
      </c>
      <c r="E1278" s="247" t="s">
        <v>19</v>
      </c>
      <c r="F1278" s="248" t="s">
        <v>1968</v>
      </c>
      <c r="G1278" s="246"/>
      <c r="H1278" s="249">
        <v>11.815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341</v>
      </c>
      <c r="AU1278" s="255" t="s">
        <v>85</v>
      </c>
      <c r="AV1278" s="14" t="s">
        <v>85</v>
      </c>
      <c r="AW1278" s="14" t="s">
        <v>35</v>
      </c>
      <c r="AX1278" s="14" t="s">
        <v>76</v>
      </c>
      <c r="AY1278" s="255" t="s">
        <v>331</v>
      </c>
    </row>
    <row r="1279" s="15" customFormat="1">
      <c r="A1279" s="15"/>
      <c r="B1279" s="256"/>
      <c r="C1279" s="257"/>
      <c r="D1279" s="236" t="s">
        <v>341</v>
      </c>
      <c r="E1279" s="258" t="s">
        <v>19</v>
      </c>
      <c r="F1279" s="259" t="s">
        <v>353</v>
      </c>
      <c r="G1279" s="257"/>
      <c r="H1279" s="260">
        <v>136.47399999999999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341</v>
      </c>
      <c r="AU1279" s="266" t="s">
        <v>85</v>
      </c>
      <c r="AV1279" s="15" t="s">
        <v>126</v>
      </c>
      <c r="AW1279" s="15" t="s">
        <v>35</v>
      </c>
      <c r="AX1279" s="15" t="s">
        <v>83</v>
      </c>
      <c r="AY1279" s="266" t="s">
        <v>331</v>
      </c>
    </row>
    <row r="1280" s="2" customFormat="1" ht="16.5" customHeight="1">
      <c r="A1280" s="40"/>
      <c r="B1280" s="41"/>
      <c r="C1280" s="284" t="s">
        <v>1969</v>
      </c>
      <c r="D1280" s="284" t="s">
        <v>968</v>
      </c>
      <c r="E1280" s="285" t="s">
        <v>1848</v>
      </c>
      <c r="F1280" s="286" t="s">
        <v>1849</v>
      </c>
      <c r="G1280" s="287" t="s">
        <v>384</v>
      </c>
      <c r="H1280" s="288">
        <v>0.041000000000000002</v>
      </c>
      <c r="I1280" s="289"/>
      <c r="J1280" s="290">
        <f>ROUND(I1280*H1280,2)</f>
        <v>0</v>
      </c>
      <c r="K1280" s="286" t="s">
        <v>337</v>
      </c>
      <c r="L1280" s="291"/>
      <c r="M1280" s="292" t="s">
        <v>19</v>
      </c>
      <c r="N1280" s="293" t="s">
        <v>47</v>
      </c>
      <c r="O1280" s="86"/>
      <c r="P1280" s="225">
        <f>O1280*H1280</f>
        <v>0</v>
      </c>
      <c r="Q1280" s="225">
        <v>1</v>
      </c>
      <c r="R1280" s="225">
        <f>Q1280*H1280</f>
        <v>0.041000000000000002</v>
      </c>
      <c r="S1280" s="225">
        <v>0</v>
      </c>
      <c r="T1280" s="22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7" t="s">
        <v>624</v>
      </c>
      <c r="AT1280" s="227" t="s">
        <v>968</v>
      </c>
      <c r="AU1280" s="227" t="s">
        <v>85</v>
      </c>
      <c r="AY1280" s="19" t="s">
        <v>331</v>
      </c>
      <c r="BE1280" s="228">
        <f>IF(N1280="základní",J1280,0)</f>
        <v>0</v>
      </c>
      <c r="BF1280" s="228">
        <f>IF(N1280="snížená",J1280,0)</f>
        <v>0</v>
      </c>
      <c r="BG1280" s="228">
        <f>IF(N1280="zákl. přenesená",J1280,0)</f>
        <v>0</v>
      </c>
      <c r="BH1280" s="228">
        <f>IF(N1280="sníž. přenesená",J1280,0)</f>
        <v>0</v>
      </c>
      <c r="BI1280" s="228">
        <f>IF(N1280="nulová",J1280,0)</f>
        <v>0</v>
      </c>
      <c r="BJ1280" s="19" t="s">
        <v>83</v>
      </c>
      <c r="BK1280" s="228">
        <f>ROUND(I1280*H1280,2)</f>
        <v>0</v>
      </c>
      <c r="BL1280" s="19" t="s">
        <v>541</v>
      </c>
      <c r="BM1280" s="227" t="s">
        <v>1970</v>
      </c>
    </row>
    <row r="1281" s="2" customFormat="1">
      <c r="A1281" s="40"/>
      <c r="B1281" s="41"/>
      <c r="C1281" s="42"/>
      <c r="D1281" s="236" t="s">
        <v>972</v>
      </c>
      <c r="E1281" s="42"/>
      <c r="F1281" s="294" t="s">
        <v>1851</v>
      </c>
      <c r="G1281" s="42"/>
      <c r="H1281" s="42"/>
      <c r="I1281" s="231"/>
      <c r="J1281" s="42"/>
      <c r="K1281" s="42"/>
      <c r="L1281" s="46"/>
      <c r="M1281" s="232"/>
      <c r="N1281" s="23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972</v>
      </c>
      <c r="AU1281" s="19" t="s">
        <v>85</v>
      </c>
    </row>
    <row r="1282" s="14" customFormat="1">
      <c r="A1282" s="14"/>
      <c r="B1282" s="245"/>
      <c r="C1282" s="246"/>
      <c r="D1282" s="236" t="s">
        <v>341</v>
      </c>
      <c r="E1282" s="247" t="s">
        <v>19</v>
      </c>
      <c r="F1282" s="248" t="s">
        <v>1971</v>
      </c>
      <c r="G1282" s="246"/>
      <c r="H1282" s="249">
        <v>0.041000000000000002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341</v>
      </c>
      <c r="AU1282" s="255" t="s">
        <v>85</v>
      </c>
      <c r="AV1282" s="14" t="s">
        <v>85</v>
      </c>
      <c r="AW1282" s="14" t="s">
        <v>35</v>
      </c>
      <c r="AX1282" s="14" t="s">
        <v>83</v>
      </c>
      <c r="AY1282" s="255" t="s">
        <v>331</v>
      </c>
    </row>
    <row r="1283" s="2" customFormat="1" ht="16.5" customHeight="1">
      <c r="A1283" s="40"/>
      <c r="B1283" s="41"/>
      <c r="C1283" s="216" t="s">
        <v>1972</v>
      </c>
      <c r="D1283" s="216" t="s">
        <v>333</v>
      </c>
      <c r="E1283" s="217" t="s">
        <v>1973</v>
      </c>
      <c r="F1283" s="218" t="s">
        <v>1974</v>
      </c>
      <c r="G1283" s="219" t="s">
        <v>336</v>
      </c>
      <c r="H1283" s="220">
        <v>136.47399999999999</v>
      </c>
      <c r="I1283" s="221"/>
      <c r="J1283" s="222">
        <f>ROUND(I1283*H1283,2)</f>
        <v>0</v>
      </c>
      <c r="K1283" s="218" t="s">
        <v>337</v>
      </c>
      <c r="L1283" s="46"/>
      <c r="M1283" s="223" t="s">
        <v>19</v>
      </c>
      <c r="N1283" s="224" t="s">
        <v>47</v>
      </c>
      <c r="O1283" s="86"/>
      <c r="P1283" s="225">
        <f>O1283*H1283</f>
        <v>0</v>
      </c>
      <c r="Q1283" s="225">
        <v>0.00088312999999999998</v>
      </c>
      <c r="R1283" s="225">
        <f>Q1283*H1283</f>
        <v>0.12052428361999999</v>
      </c>
      <c r="S1283" s="225">
        <v>0</v>
      </c>
      <c r="T1283" s="22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7" t="s">
        <v>541</v>
      </c>
      <c r="AT1283" s="227" t="s">
        <v>333</v>
      </c>
      <c r="AU1283" s="227" t="s">
        <v>85</v>
      </c>
      <c r="AY1283" s="19" t="s">
        <v>331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19" t="s">
        <v>83</v>
      </c>
      <c r="BK1283" s="228">
        <f>ROUND(I1283*H1283,2)</f>
        <v>0</v>
      </c>
      <c r="BL1283" s="19" t="s">
        <v>541</v>
      </c>
      <c r="BM1283" s="227" t="s">
        <v>1975</v>
      </c>
    </row>
    <row r="1284" s="2" customFormat="1">
      <c r="A1284" s="40"/>
      <c r="B1284" s="41"/>
      <c r="C1284" s="42"/>
      <c r="D1284" s="229" t="s">
        <v>339</v>
      </c>
      <c r="E1284" s="42"/>
      <c r="F1284" s="230" t="s">
        <v>1976</v>
      </c>
      <c r="G1284" s="42"/>
      <c r="H1284" s="42"/>
      <c r="I1284" s="231"/>
      <c r="J1284" s="42"/>
      <c r="K1284" s="42"/>
      <c r="L1284" s="46"/>
      <c r="M1284" s="232"/>
      <c r="N1284" s="23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339</v>
      </c>
      <c r="AU1284" s="19" t="s">
        <v>85</v>
      </c>
    </row>
    <row r="1285" s="13" customFormat="1">
      <c r="A1285" s="13"/>
      <c r="B1285" s="234"/>
      <c r="C1285" s="235"/>
      <c r="D1285" s="236" t="s">
        <v>341</v>
      </c>
      <c r="E1285" s="237" t="s">
        <v>19</v>
      </c>
      <c r="F1285" s="238" t="s">
        <v>1951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341</v>
      </c>
      <c r="AU1285" s="244" t="s">
        <v>85</v>
      </c>
      <c r="AV1285" s="13" t="s">
        <v>83</v>
      </c>
      <c r="AW1285" s="13" t="s">
        <v>35</v>
      </c>
      <c r="AX1285" s="13" t="s">
        <v>76</v>
      </c>
      <c r="AY1285" s="244" t="s">
        <v>331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1952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4" customFormat="1">
      <c r="A1287" s="14"/>
      <c r="B1287" s="245"/>
      <c r="C1287" s="246"/>
      <c r="D1287" s="236" t="s">
        <v>341</v>
      </c>
      <c r="E1287" s="247" t="s">
        <v>19</v>
      </c>
      <c r="F1287" s="248" t="s">
        <v>1953</v>
      </c>
      <c r="G1287" s="246"/>
      <c r="H1287" s="249">
        <v>89.230000000000004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341</v>
      </c>
      <c r="AU1287" s="255" t="s">
        <v>85</v>
      </c>
      <c r="AV1287" s="14" t="s">
        <v>85</v>
      </c>
      <c r="AW1287" s="14" t="s">
        <v>35</v>
      </c>
      <c r="AX1287" s="14" t="s">
        <v>76</v>
      </c>
      <c r="AY1287" s="255" t="s">
        <v>331</v>
      </c>
    </row>
    <row r="1288" s="13" customFormat="1">
      <c r="A1288" s="13"/>
      <c r="B1288" s="234"/>
      <c r="C1288" s="235"/>
      <c r="D1288" s="236" t="s">
        <v>341</v>
      </c>
      <c r="E1288" s="237" t="s">
        <v>19</v>
      </c>
      <c r="F1288" s="238" t="s">
        <v>1954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341</v>
      </c>
      <c r="AU1288" s="244" t="s">
        <v>85</v>
      </c>
      <c r="AV1288" s="13" t="s">
        <v>83</v>
      </c>
      <c r="AW1288" s="13" t="s">
        <v>35</v>
      </c>
      <c r="AX1288" s="13" t="s">
        <v>76</v>
      </c>
      <c r="AY1288" s="244" t="s">
        <v>331</v>
      </c>
    </row>
    <row r="1289" s="14" customFormat="1">
      <c r="A1289" s="14"/>
      <c r="B1289" s="245"/>
      <c r="C1289" s="246"/>
      <c r="D1289" s="236" t="s">
        <v>341</v>
      </c>
      <c r="E1289" s="247" t="s">
        <v>19</v>
      </c>
      <c r="F1289" s="248" t="s">
        <v>1965</v>
      </c>
      <c r="G1289" s="246"/>
      <c r="H1289" s="249">
        <v>2.3999999999999999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341</v>
      </c>
      <c r="AU1289" s="255" t="s">
        <v>85</v>
      </c>
      <c r="AV1289" s="14" t="s">
        <v>85</v>
      </c>
      <c r="AW1289" s="14" t="s">
        <v>35</v>
      </c>
      <c r="AX1289" s="14" t="s">
        <v>76</v>
      </c>
      <c r="AY1289" s="255" t="s">
        <v>331</v>
      </c>
    </row>
    <row r="1290" s="13" customFormat="1">
      <c r="A1290" s="13"/>
      <c r="B1290" s="234"/>
      <c r="C1290" s="235"/>
      <c r="D1290" s="236" t="s">
        <v>341</v>
      </c>
      <c r="E1290" s="237" t="s">
        <v>19</v>
      </c>
      <c r="F1290" s="238" t="s">
        <v>1956</v>
      </c>
      <c r="G1290" s="235"/>
      <c r="H1290" s="237" t="s">
        <v>19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341</v>
      </c>
      <c r="AU1290" s="244" t="s">
        <v>85</v>
      </c>
      <c r="AV1290" s="13" t="s">
        <v>83</v>
      </c>
      <c r="AW1290" s="13" t="s">
        <v>35</v>
      </c>
      <c r="AX1290" s="13" t="s">
        <v>76</v>
      </c>
      <c r="AY1290" s="244" t="s">
        <v>331</v>
      </c>
    </row>
    <row r="1291" s="14" customFormat="1">
      <c r="A1291" s="14"/>
      <c r="B1291" s="245"/>
      <c r="C1291" s="246"/>
      <c r="D1291" s="236" t="s">
        <v>341</v>
      </c>
      <c r="E1291" s="247" t="s">
        <v>19</v>
      </c>
      <c r="F1291" s="248" t="s">
        <v>1966</v>
      </c>
      <c r="G1291" s="246"/>
      <c r="H1291" s="249">
        <v>21.300000000000001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341</v>
      </c>
      <c r="AU1291" s="255" t="s">
        <v>85</v>
      </c>
      <c r="AV1291" s="14" t="s">
        <v>85</v>
      </c>
      <c r="AW1291" s="14" t="s">
        <v>35</v>
      </c>
      <c r="AX1291" s="14" t="s">
        <v>76</v>
      </c>
      <c r="AY1291" s="255" t="s">
        <v>331</v>
      </c>
    </row>
    <row r="1292" s="13" customFormat="1">
      <c r="A1292" s="13"/>
      <c r="B1292" s="234"/>
      <c r="C1292" s="235"/>
      <c r="D1292" s="236" t="s">
        <v>341</v>
      </c>
      <c r="E1292" s="237" t="s">
        <v>19</v>
      </c>
      <c r="F1292" s="238" t="s">
        <v>1958</v>
      </c>
      <c r="G1292" s="235"/>
      <c r="H1292" s="237" t="s">
        <v>19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341</v>
      </c>
      <c r="AU1292" s="244" t="s">
        <v>85</v>
      </c>
      <c r="AV1292" s="13" t="s">
        <v>83</v>
      </c>
      <c r="AW1292" s="13" t="s">
        <v>35</v>
      </c>
      <c r="AX1292" s="13" t="s">
        <v>76</v>
      </c>
      <c r="AY1292" s="244" t="s">
        <v>331</v>
      </c>
    </row>
    <row r="1293" s="14" customFormat="1">
      <c r="A1293" s="14"/>
      <c r="B1293" s="245"/>
      <c r="C1293" s="246"/>
      <c r="D1293" s="236" t="s">
        <v>341</v>
      </c>
      <c r="E1293" s="247" t="s">
        <v>19</v>
      </c>
      <c r="F1293" s="248" t="s">
        <v>1959</v>
      </c>
      <c r="G1293" s="246"/>
      <c r="H1293" s="249">
        <v>11.728999999999999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341</v>
      </c>
      <c r="AU1293" s="255" t="s">
        <v>85</v>
      </c>
      <c r="AV1293" s="14" t="s">
        <v>85</v>
      </c>
      <c r="AW1293" s="14" t="s">
        <v>35</v>
      </c>
      <c r="AX1293" s="14" t="s">
        <v>76</v>
      </c>
      <c r="AY1293" s="255" t="s">
        <v>331</v>
      </c>
    </row>
    <row r="1294" s="13" customFormat="1">
      <c r="A1294" s="13"/>
      <c r="B1294" s="234"/>
      <c r="C1294" s="235"/>
      <c r="D1294" s="236" t="s">
        <v>341</v>
      </c>
      <c r="E1294" s="237" t="s">
        <v>19</v>
      </c>
      <c r="F1294" s="238" t="s">
        <v>1967</v>
      </c>
      <c r="G1294" s="235"/>
      <c r="H1294" s="237" t="s">
        <v>19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341</v>
      </c>
      <c r="AU1294" s="244" t="s">
        <v>85</v>
      </c>
      <c r="AV1294" s="13" t="s">
        <v>83</v>
      </c>
      <c r="AW1294" s="13" t="s">
        <v>35</v>
      </c>
      <c r="AX1294" s="13" t="s">
        <v>76</v>
      </c>
      <c r="AY1294" s="244" t="s">
        <v>331</v>
      </c>
    </row>
    <row r="1295" s="14" customFormat="1">
      <c r="A1295" s="14"/>
      <c r="B1295" s="245"/>
      <c r="C1295" s="246"/>
      <c r="D1295" s="236" t="s">
        <v>341</v>
      </c>
      <c r="E1295" s="247" t="s">
        <v>19</v>
      </c>
      <c r="F1295" s="248" t="s">
        <v>1977</v>
      </c>
      <c r="G1295" s="246"/>
      <c r="H1295" s="249">
        <v>11.815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341</v>
      </c>
      <c r="AU1295" s="255" t="s">
        <v>85</v>
      </c>
      <c r="AV1295" s="14" t="s">
        <v>85</v>
      </c>
      <c r="AW1295" s="14" t="s">
        <v>35</v>
      </c>
      <c r="AX1295" s="14" t="s">
        <v>76</v>
      </c>
      <c r="AY1295" s="255" t="s">
        <v>331</v>
      </c>
    </row>
    <row r="1296" s="15" customFormat="1">
      <c r="A1296" s="15"/>
      <c r="B1296" s="256"/>
      <c r="C1296" s="257"/>
      <c r="D1296" s="236" t="s">
        <v>341</v>
      </c>
      <c r="E1296" s="258" t="s">
        <v>19</v>
      </c>
      <c r="F1296" s="259" t="s">
        <v>353</v>
      </c>
      <c r="G1296" s="257"/>
      <c r="H1296" s="260">
        <v>136.47399999999999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341</v>
      </c>
      <c r="AU1296" s="266" t="s">
        <v>85</v>
      </c>
      <c r="AV1296" s="15" t="s">
        <v>126</v>
      </c>
      <c r="AW1296" s="15" t="s">
        <v>35</v>
      </c>
      <c r="AX1296" s="15" t="s">
        <v>83</v>
      </c>
      <c r="AY1296" s="266" t="s">
        <v>331</v>
      </c>
    </row>
    <row r="1297" s="2" customFormat="1" ht="24.15" customHeight="1">
      <c r="A1297" s="40"/>
      <c r="B1297" s="41"/>
      <c r="C1297" s="284" t="s">
        <v>1978</v>
      </c>
      <c r="D1297" s="284" t="s">
        <v>968</v>
      </c>
      <c r="E1297" s="285" t="s">
        <v>1867</v>
      </c>
      <c r="F1297" s="286" t="s">
        <v>1868</v>
      </c>
      <c r="G1297" s="287" t="s">
        <v>336</v>
      </c>
      <c r="H1297" s="288">
        <v>156.94499999999999</v>
      </c>
      <c r="I1297" s="289"/>
      <c r="J1297" s="290">
        <f>ROUND(I1297*H1297,2)</f>
        <v>0</v>
      </c>
      <c r="K1297" s="286" t="s">
        <v>337</v>
      </c>
      <c r="L1297" s="291"/>
      <c r="M1297" s="292" t="s">
        <v>19</v>
      </c>
      <c r="N1297" s="293" t="s">
        <v>47</v>
      </c>
      <c r="O1297" s="86"/>
      <c r="P1297" s="225">
        <f>O1297*H1297</f>
        <v>0</v>
      </c>
      <c r="Q1297" s="225">
        <v>0.0054000000000000003</v>
      </c>
      <c r="R1297" s="225">
        <f>Q1297*H1297</f>
        <v>0.84750300000000001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624</v>
      </c>
      <c r="AT1297" s="227" t="s">
        <v>968</v>
      </c>
      <c r="AU1297" s="227" t="s">
        <v>85</v>
      </c>
      <c r="AY1297" s="19" t="s">
        <v>331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83</v>
      </c>
      <c r="BK1297" s="228">
        <f>ROUND(I1297*H1297,2)</f>
        <v>0</v>
      </c>
      <c r="BL1297" s="19" t="s">
        <v>541</v>
      </c>
      <c r="BM1297" s="227" t="s">
        <v>1979</v>
      </c>
    </row>
    <row r="1298" s="14" customFormat="1">
      <c r="A1298" s="14"/>
      <c r="B1298" s="245"/>
      <c r="C1298" s="246"/>
      <c r="D1298" s="236" t="s">
        <v>341</v>
      </c>
      <c r="E1298" s="247" t="s">
        <v>19</v>
      </c>
      <c r="F1298" s="248" t="s">
        <v>1980</v>
      </c>
      <c r="G1298" s="246"/>
      <c r="H1298" s="249">
        <v>156.94499999999999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341</v>
      </c>
      <c r="AU1298" s="255" t="s">
        <v>85</v>
      </c>
      <c r="AV1298" s="14" t="s">
        <v>85</v>
      </c>
      <c r="AW1298" s="14" t="s">
        <v>35</v>
      </c>
      <c r="AX1298" s="14" t="s">
        <v>76</v>
      </c>
      <c r="AY1298" s="255" t="s">
        <v>331</v>
      </c>
    </row>
    <row r="1299" s="15" customFormat="1">
      <c r="A1299" s="15"/>
      <c r="B1299" s="256"/>
      <c r="C1299" s="257"/>
      <c r="D1299" s="236" t="s">
        <v>341</v>
      </c>
      <c r="E1299" s="258" t="s">
        <v>19</v>
      </c>
      <c r="F1299" s="259" t="s">
        <v>353</v>
      </c>
      <c r="G1299" s="257"/>
      <c r="H1299" s="260">
        <v>156.94499999999999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6" t="s">
        <v>341</v>
      </c>
      <c r="AU1299" s="266" t="s">
        <v>85</v>
      </c>
      <c r="AV1299" s="15" t="s">
        <v>126</v>
      </c>
      <c r="AW1299" s="15" t="s">
        <v>35</v>
      </c>
      <c r="AX1299" s="15" t="s">
        <v>83</v>
      </c>
      <c r="AY1299" s="266" t="s">
        <v>331</v>
      </c>
    </row>
    <row r="1300" s="2" customFormat="1" ht="21.75" customHeight="1">
      <c r="A1300" s="40"/>
      <c r="B1300" s="41"/>
      <c r="C1300" s="216" t="s">
        <v>1981</v>
      </c>
      <c r="D1300" s="216" t="s">
        <v>333</v>
      </c>
      <c r="E1300" s="217" t="s">
        <v>1982</v>
      </c>
      <c r="F1300" s="218" t="s">
        <v>1983</v>
      </c>
      <c r="G1300" s="219" t="s">
        <v>336</v>
      </c>
      <c r="H1300" s="220">
        <v>110.43899999999999</v>
      </c>
      <c r="I1300" s="221"/>
      <c r="J1300" s="222">
        <f>ROUND(I1300*H1300,2)</f>
        <v>0</v>
      </c>
      <c r="K1300" s="218" t="s">
        <v>337</v>
      </c>
      <c r="L1300" s="46"/>
      <c r="M1300" s="223" t="s">
        <v>19</v>
      </c>
      <c r="N1300" s="224" t="s">
        <v>47</v>
      </c>
      <c r="O1300" s="86"/>
      <c r="P1300" s="225">
        <f>O1300*H1300</f>
        <v>0</v>
      </c>
      <c r="Q1300" s="225">
        <v>0</v>
      </c>
      <c r="R1300" s="225">
        <f>Q1300*H1300</f>
        <v>0</v>
      </c>
      <c r="S1300" s="225">
        <v>0</v>
      </c>
      <c r="T1300" s="226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7" t="s">
        <v>541</v>
      </c>
      <c r="AT1300" s="227" t="s">
        <v>333</v>
      </c>
      <c r="AU1300" s="227" t="s">
        <v>85</v>
      </c>
      <c r="AY1300" s="19" t="s">
        <v>331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19" t="s">
        <v>83</v>
      </c>
      <c r="BK1300" s="228">
        <f>ROUND(I1300*H1300,2)</f>
        <v>0</v>
      </c>
      <c r="BL1300" s="19" t="s">
        <v>541</v>
      </c>
      <c r="BM1300" s="227" t="s">
        <v>1984</v>
      </c>
    </row>
    <row r="1301" s="2" customFormat="1">
      <c r="A1301" s="40"/>
      <c r="B1301" s="41"/>
      <c r="C1301" s="42"/>
      <c r="D1301" s="229" t="s">
        <v>339</v>
      </c>
      <c r="E1301" s="42"/>
      <c r="F1301" s="230" t="s">
        <v>1985</v>
      </c>
      <c r="G1301" s="42"/>
      <c r="H1301" s="42"/>
      <c r="I1301" s="231"/>
      <c r="J1301" s="42"/>
      <c r="K1301" s="42"/>
      <c r="L1301" s="46"/>
      <c r="M1301" s="232"/>
      <c r="N1301" s="233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339</v>
      </c>
      <c r="AU1301" s="19" t="s">
        <v>85</v>
      </c>
    </row>
    <row r="1302" s="13" customFormat="1">
      <c r="A1302" s="13"/>
      <c r="B1302" s="234"/>
      <c r="C1302" s="235"/>
      <c r="D1302" s="236" t="s">
        <v>341</v>
      </c>
      <c r="E1302" s="237" t="s">
        <v>19</v>
      </c>
      <c r="F1302" s="238" t="s">
        <v>1951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341</v>
      </c>
      <c r="AU1302" s="244" t="s">
        <v>85</v>
      </c>
      <c r="AV1302" s="13" t="s">
        <v>83</v>
      </c>
      <c r="AW1302" s="13" t="s">
        <v>35</v>
      </c>
      <c r="AX1302" s="13" t="s">
        <v>76</v>
      </c>
      <c r="AY1302" s="244" t="s">
        <v>331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1952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4" customFormat="1">
      <c r="A1304" s="14"/>
      <c r="B1304" s="245"/>
      <c r="C1304" s="246"/>
      <c r="D1304" s="236" t="s">
        <v>341</v>
      </c>
      <c r="E1304" s="247" t="s">
        <v>19</v>
      </c>
      <c r="F1304" s="248" t="s">
        <v>1953</v>
      </c>
      <c r="G1304" s="246"/>
      <c r="H1304" s="249">
        <v>89.230000000000004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341</v>
      </c>
      <c r="AU1304" s="255" t="s">
        <v>85</v>
      </c>
      <c r="AV1304" s="14" t="s">
        <v>85</v>
      </c>
      <c r="AW1304" s="14" t="s">
        <v>35</v>
      </c>
      <c r="AX1304" s="14" t="s">
        <v>76</v>
      </c>
      <c r="AY1304" s="255" t="s">
        <v>331</v>
      </c>
    </row>
    <row r="1305" s="13" customFormat="1">
      <c r="A1305" s="13"/>
      <c r="B1305" s="234"/>
      <c r="C1305" s="235"/>
      <c r="D1305" s="236" t="s">
        <v>341</v>
      </c>
      <c r="E1305" s="237" t="s">
        <v>19</v>
      </c>
      <c r="F1305" s="238" t="s">
        <v>1954</v>
      </c>
      <c r="G1305" s="235"/>
      <c r="H1305" s="237" t="s">
        <v>19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341</v>
      </c>
      <c r="AU1305" s="244" t="s">
        <v>85</v>
      </c>
      <c r="AV1305" s="13" t="s">
        <v>83</v>
      </c>
      <c r="AW1305" s="13" t="s">
        <v>35</v>
      </c>
      <c r="AX1305" s="13" t="s">
        <v>76</v>
      </c>
      <c r="AY1305" s="244" t="s">
        <v>331</v>
      </c>
    </row>
    <row r="1306" s="14" customFormat="1">
      <c r="A1306" s="14"/>
      <c r="B1306" s="245"/>
      <c r="C1306" s="246"/>
      <c r="D1306" s="236" t="s">
        <v>341</v>
      </c>
      <c r="E1306" s="247" t="s">
        <v>19</v>
      </c>
      <c r="F1306" s="248" t="s">
        <v>1955</v>
      </c>
      <c r="G1306" s="246"/>
      <c r="H1306" s="249">
        <v>0.95999999999999996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341</v>
      </c>
      <c r="AU1306" s="255" t="s">
        <v>85</v>
      </c>
      <c r="AV1306" s="14" t="s">
        <v>85</v>
      </c>
      <c r="AW1306" s="14" t="s">
        <v>35</v>
      </c>
      <c r="AX1306" s="14" t="s">
        <v>76</v>
      </c>
      <c r="AY1306" s="255" t="s">
        <v>331</v>
      </c>
    </row>
    <row r="1307" s="13" customFormat="1">
      <c r="A1307" s="13"/>
      <c r="B1307" s="234"/>
      <c r="C1307" s="235"/>
      <c r="D1307" s="236" t="s">
        <v>341</v>
      </c>
      <c r="E1307" s="237" t="s">
        <v>19</v>
      </c>
      <c r="F1307" s="238" t="s">
        <v>1956</v>
      </c>
      <c r="G1307" s="235"/>
      <c r="H1307" s="237" t="s">
        <v>19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341</v>
      </c>
      <c r="AU1307" s="244" t="s">
        <v>85</v>
      </c>
      <c r="AV1307" s="13" t="s">
        <v>83</v>
      </c>
      <c r="AW1307" s="13" t="s">
        <v>35</v>
      </c>
      <c r="AX1307" s="13" t="s">
        <v>76</v>
      </c>
      <c r="AY1307" s="244" t="s">
        <v>331</v>
      </c>
    </row>
    <row r="1308" s="14" customFormat="1">
      <c r="A1308" s="14"/>
      <c r="B1308" s="245"/>
      <c r="C1308" s="246"/>
      <c r="D1308" s="236" t="s">
        <v>341</v>
      </c>
      <c r="E1308" s="247" t="s">
        <v>19</v>
      </c>
      <c r="F1308" s="248" t="s">
        <v>1957</v>
      </c>
      <c r="G1308" s="246"/>
      <c r="H1308" s="249">
        <v>8.5199999999999996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341</v>
      </c>
      <c r="AU1308" s="255" t="s">
        <v>85</v>
      </c>
      <c r="AV1308" s="14" t="s">
        <v>85</v>
      </c>
      <c r="AW1308" s="14" t="s">
        <v>35</v>
      </c>
      <c r="AX1308" s="14" t="s">
        <v>76</v>
      </c>
      <c r="AY1308" s="255" t="s">
        <v>331</v>
      </c>
    </row>
    <row r="1309" s="13" customFormat="1">
      <c r="A1309" s="13"/>
      <c r="B1309" s="234"/>
      <c r="C1309" s="235"/>
      <c r="D1309" s="236" t="s">
        <v>341</v>
      </c>
      <c r="E1309" s="237" t="s">
        <v>19</v>
      </c>
      <c r="F1309" s="238" t="s">
        <v>1958</v>
      </c>
      <c r="G1309" s="235"/>
      <c r="H1309" s="237" t="s">
        <v>19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341</v>
      </c>
      <c r="AU1309" s="244" t="s">
        <v>85</v>
      </c>
      <c r="AV1309" s="13" t="s">
        <v>83</v>
      </c>
      <c r="AW1309" s="13" t="s">
        <v>35</v>
      </c>
      <c r="AX1309" s="13" t="s">
        <v>76</v>
      </c>
      <c r="AY1309" s="244" t="s">
        <v>331</v>
      </c>
    </row>
    <row r="1310" s="14" customFormat="1">
      <c r="A1310" s="14"/>
      <c r="B1310" s="245"/>
      <c r="C1310" s="246"/>
      <c r="D1310" s="236" t="s">
        <v>341</v>
      </c>
      <c r="E1310" s="247" t="s">
        <v>19</v>
      </c>
      <c r="F1310" s="248" t="s">
        <v>1959</v>
      </c>
      <c r="G1310" s="246"/>
      <c r="H1310" s="249">
        <v>11.728999999999999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341</v>
      </c>
      <c r="AU1310" s="255" t="s">
        <v>85</v>
      </c>
      <c r="AV1310" s="14" t="s">
        <v>85</v>
      </c>
      <c r="AW1310" s="14" t="s">
        <v>35</v>
      </c>
      <c r="AX1310" s="14" t="s">
        <v>76</v>
      </c>
      <c r="AY1310" s="255" t="s">
        <v>331</v>
      </c>
    </row>
    <row r="1311" s="15" customFormat="1">
      <c r="A1311" s="15"/>
      <c r="B1311" s="256"/>
      <c r="C1311" s="257"/>
      <c r="D1311" s="236" t="s">
        <v>341</v>
      </c>
      <c r="E1311" s="258" t="s">
        <v>19</v>
      </c>
      <c r="F1311" s="259" t="s">
        <v>353</v>
      </c>
      <c r="G1311" s="257"/>
      <c r="H1311" s="260">
        <v>110.43899999999999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6" t="s">
        <v>341</v>
      </c>
      <c r="AU1311" s="266" t="s">
        <v>85</v>
      </c>
      <c r="AV1311" s="15" t="s">
        <v>126</v>
      </c>
      <c r="AW1311" s="15" t="s">
        <v>35</v>
      </c>
      <c r="AX1311" s="15" t="s">
        <v>83</v>
      </c>
      <c r="AY1311" s="266" t="s">
        <v>331</v>
      </c>
    </row>
    <row r="1312" s="2" customFormat="1" ht="16.5" customHeight="1">
      <c r="A1312" s="40"/>
      <c r="B1312" s="41"/>
      <c r="C1312" s="284" t="s">
        <v>1986</v>
      </c>
      <c r="D1312" s="284" t="s">
        <v>968</v>
      </c>
      <c r="E1312" s="285" t="s">
        <v>1987</v>
      </c>
      <c r="F1312" s="286" t="s">
        <v>1988</v>
      </c>
      <c r="G1312" s="287" t="s">
        <v>336</v>
      </c>
      <c r="H1312" s="288">
        <v>127.005</v>
      </c>
      <c r="I1312" s="289"/>
      <c r="J1312" s="290">
        <f>ROUND(I1312*H1312,2)</f>
        <v>0</v>
      </c>
      <c r="K1312" s="286" t="s">
        <v>337</v>
      </c>
      <c r="L1312" s="291"/>
      <c r="M1312" s="292" t="s">
        <v>19</v>
      </c>
      <c r="N1312" s="293" t="s">
        <v>47</v>
      </c>
      <c r="O1312" s="86"/>
      <c r="P1312" s="225">
        <f>O1312*H1312</f>
        <v>0</v>
      </c>
      <c r="Q1312" s="225">
        <v>0.00029999999999999997</v>
      </c>
      <c r="R1312" s="225">
        <f>Q1312*H1312</f>
        <v>0.038101499999999996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624</v>
      </c>
      <c r="AT1312" s="227" t="s">
        <v>968</v>
      </c>
      <c r="AU1312" s="227" t="s">
        <v>85</v>
      </c>
      <c r="AY1312" s="19" t="s">
        <v>331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83</v>
      </c>
      <c r="BK1312" s="228">
        <f>ROUND(I1312*H1312,2)</f>
        <v>0</v>
      </c>
      <c r="BL1312" s="19" t="s">
        <v>541</v>
      </c>
      <c r="BM1312" s="227" t="s">
        <v>1989</v>
      </c>
    </row>
    <row r="1313" s="14" customFormat="1">
      <c r="A1313" s="14"/>
      <c r="B1313" s="245"/>
      <c r="C1313" s="246"/>
      <c r="D1313" s="236" t="s">
        <v>341</v>
      </c>
      <c r="E1313" s="247" t="s">
        <v>19</v>
      </c>
      <c r="F1313" s="248" t="s">
        <v>1990</v>
      </c>
      <c r="G1313" s="246"/>
      <c r="H1313" s="249">
        <v>127.005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341</v>
      </c>
      <c r="AU1313" s="255" t="s">
        <v>85</v>
      </c>
      <c r="AV1313" s="14" t="s">
        <v>85</v>
      </c>
      <c r="AW1313" s="14" t="s">
        <v>35</v>
      </c>
      <c r="AX1313" s="14" t="s">
        <v>83</v>
      </c>
      <c r="AY1313" s="255" t="s">
        <v>331</v>
      </c>
    </row>
    <row r="1314" s="2" customFormat="1" ht="24.15" customHeight="1">
      <c r="A1314" s="40"/>
      <c r="B1314" s="41"/>
      <c r="C1314" s="216" t="s">
        <v>1991</v>
      </c>
      <c r="D1314" s="216" t="s">
        <v>333</v>
      </c>
      <c r="E1314" s="217" t="s">
        <v>1992</v>
      </c>
      <c r="F1314" s="218" t="s">
        <v>1993</v>
      </c>
      <c r="G1314" s="219" t="s">
        <v>336</v>
      </c>
      <c r="H1314" s="220">
        <v>89.230000000000004</v>
      </c>
      <c r="I1314" s="221"/>
      <c r="J1314" s="222">
        <f>ROUND(I1314*H1314,2)</f>
        <v>0</v>
      </c>
      <c r="K1314" s="218" t="s">
        <v>337</v>
      </c>
      <c r="L1314" s="46"/>
      <c r="M1314" s="223" t="s">
        <v>19</v>
      </c>
      <c r="N1314" s="224" t="s">
        <v>47</v>
      </c>
      <c r="O1314" s="86"/>
      <c r="P1314" s="225">
        <f>O1314*H1314</f>
        <v>0</v>
      </c>
      <c r="Q1314" s="225">
        <v>0</v>
      </c>
      <c r="R1314" s="225">
        <f>Q1314*H1314</f>
        <v>0</v>
      </c>
      <c r="S1314" s="225">
        <v>0</v>
      </c>
      <c r="T1314" s="22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7" t="s">
        <v>541</v>
      </c>
      <c r="AT1314" s="227" t="s">
        <v>333</v>
      </c>
      <c r="AU1314" s="227" t="s">
        <v>85</v>
      </c>
      <c r="AY1314" s="19" t="s">
        <v>331</v>
      </c>
      <c r="BE1314" s="228">
        <f>IF(N1314="základní",J1314,0)</f>
        <v>0</v>
      </c>
      <c r="BF1314" s="228">
        <f>IF(N1314="snížená",J1314,0)</f>
        <v>0</v>
      </c>
      <c r="BG1314" s="228">
        <f>IF(N1314="zákl. přenesená",J1314,0)</f>
        <v>0</v>
      </c>
      <c r="BH1314" s="228">
        <f>IF(N1314="sníž. přenesená",J1314,0)</f>
        <v>0</v>
      </c>
      <c r="BI1314" s="228">
        <f>IF(N1314="nulová",J1314,0)</f>
        <v>0</v>
      </c>
      <c r="BJ1314" s="19" t="s">
        <v>83</v>
      </c>
      <c r="BK1314" s="228">
        <f>ROUND(I1314*H1314,2)</f>
        <v>0</v>
      </c>
      <c r="BL1314" s="19" t="s">
        <v>541</v>
      </c>
      <c r="BM1314" s="227" t="s">
        <v>1994</v>
      </c>
    </row>
    <row r="1315" s="2" customFormat="1">
      <c r="A1315" s="40"/>
      <c r="B1315" s="41"/>
      <c r="C1315" s="42"/>
      <c r="D1315" s="229" t="s">
        <v>339</v>
      </c>
      <c r="E1315" s="42"/>
      <c r="F1315" s="230" t="s">
        <v>1995</v>
      </c>
      <c r="G1315" s="42"/>
      <c r="H1315" s="42"/>
      <c r="I1315" s="231"/>
      <c r="J1315" s="42"/>
      <c r="K1315" s="42"/>
      <c r="L1315" s="46"/>
      <c r="M1315" s="232"/>
      <c r="N1315" s="23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339</v>
      </c>
      <c r="AU1315" s="19" t="s">
        <v>85</v>
      </c>
    </row>
    <row r="1316" s="13" customFormat="1">
      <c r="A1316" s="13"/>
      <c r="B1316" s="234"/>
      <c r="C1316" s="235"/>
      <c r="D1316" s="236" t="s">
        <v>341</v>
      </c>
      <c r="E1316" s="237" t="s">
        <v>19</v>
      </c>
      <c r="F1316" s="238" t="s">
        <v>1951</v>
      </c>
      <c r="G1316" s="235"/>
      <c r="H1316" s="237" t="s">
        <v>19</v>
      </c>
      <c r="I1316" s="239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341</v>
      </c>
      <c r="AU1316" s="244" t="s">
        <v>85</v>
      </c>
      <c r="AV1316" s="13" t="s">
        <v>83</v>
      </c>
      <c r="AW1316" s="13" t="s">
        <v>35</v>
      </c>
      <c r="AX1316" s="13" t="s">
        <v>76</v>
      </c>
      <c r="AY1316" s="244" t="s">
        <v>331</v>
      </c>
    </row>
    <row r="1317" s="14" customFormat="1">
      <c r="A1317" s="14"/>
      <c r="B1317" s="245"/>
      <c r="C1317" s="246"/>
      <c r="D1317" s="236" t="s">
        <v>341</v>
      </c>
      <c r="E1317" s="247" t="s">
        <v>19</v>
      </c>
      <c r="F1317" s="248" t="s">
        <v>1953</v>
      </c>
      <c r="G1317" s="246"/>
      <c r="H1317" s="249">
        <v>89.230000000000004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341</v>
      </c>
      <c r="AU1317" s="255" t="s">
        <v>85</v>
      </c>
      <c r="AV1317" s="14" t="s">
        <v>85</v>
      </c>
      <c r="AW1317" s="14" t="s">
        <v>35</v>
      </c>
      <c r="AX1317" s="14" t="s">
        <v>83</v>
      </c>
      <c r="AY1317" s="255" t="s">
        <v>331</v>
      </c>
    </row>
    <row r="1318" s="2" customFormat="1" ht="16.5" customHeight="1">
      <c r="A1318" s="40"/>
      <c r="B1318" s="41"/>
      <c r="C1318" s="284" t="s">
        <v>1996</v>
      </c>
      <c r="D1318" s="284" t="s">
        <v>968</v>
      </c>
      <c r="E1318" s="285" t="s">
        <v>1997</v>
      </c>
      <c r="F1318" s="286" t="s">
        <v>1998</v>
      </c>
      <c r="G1318" s="287" t="s">
        <v>336</v>
      </c>
      <c r="H1318" s="288">
        <v>102.615</v>
      </c>
      <c r="I1318" s="289"/>
      <c r="J1318" s="290">
        <f>ROUND(I1318*H1318,2)</f>
        <v>0</v>
      </c>
      <c r="K1318" s="286" t="s">
        <v>337</v>
      </c>
      <c r="L1318" s="291"/>
      <c r="M1318" s="292" t="s">
        <v>19</v>
      </c>
      <c r="N1318" s="293" t="s">
        <v>47</v>
      </c>
      <c r="O1318" s="86"/>
      <c r="P1318" s="225">
        <f>O1318*H1318</f>
        <v>0</v>
      </c>
      <c r="Q1318" s="225">
        <v>0.00020000000000000001</v>
      </c>
      <c r="R1318" s="225">
        <f>Q1318*H1318</f>
        <v>0.020523</v>
      </c>
      <c r="S1318" s="225">
        <v>0</v>
      </c>
      <c r="T1318" s="22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7" t="s">
        <v>624</v>
      </c>
      <c r="AT1318" s="227" t="s">
        <v>968</v>
      </c>
      <c r="AU1318" s="227" t="s">
        <v>85</v>
      </c>
      <c r="AY1318" s="19" t="s">
        <v>331</v>
      </c>
      <c r="BE1318" s="228">
        <f>IF(N1318="základní",J1318,0)</f>
        <v>0</v>
      </c>
      <c r="BF1318" s="228">
        <f>IF(N1318="snížená",J1318,0)</f>
        <v>0</v>
      </c>
      <c r="BG1318" s="228">
        <f>IF(N1318="zákl. přenesená",J1318,0)</f>
        <v>0</v>
      </c>
      <c r="BH1318" s="228">
        <f>IF(N1318="sníž. přenesená",J1318,0)</f>
        <v>0</v>
      </c>
      <c r="BI1318" s="228">
        <f>IF(N1318="nulová",J1318,0)</f>
        <v>0</v>
      </c>
      <c r="BJ1318" s="19" t="s">
        <v>83</v>
      </c>
      <c r="BK1318" s="228">
        <f>ROUND(I1318*H1318,2)</f>
        <v>0</v>
      </c>
      <c r="BL1318" s="19" t="s">
        <v>541</v>
      </c>
      <c r="BM1318" s="227" t="s">
        <v>1999</v>
      </c>
    </row>
    <row r="1319" s="14" customFormat="1">
      <c r="A1319" s="14"/>
      <c r="B1319" s="245"/>
      <c r="C1319" s="246"/>
      <c r="D1319" s="236" t="s">
        <v>341</v>
      </c>
      <c r="E1319" s="247" t="s">
        <v>19</v>
      </c>
      <c r="F1319" s="248" t="s">
        <v>2000</v>
      </c>
      <c r="G1319" s="246"/>
      <c r="H1319" s="249">
        <v>102.615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341</v>
      </c>
      <c r="AU1319" s="255" t="s">
        <v>85</v>
      </c>
      <c r="AV1319" s="14" t="s">
        <v>85</v>
      </c>
      <c r="AW1319" s="14" t="s">
        <v>35</v>
      </c>
      <c r="AX1319" s="14" t="s">
        <v>83</v>
      </c>
      <c r="AY1319" s="255" t="s">
        <v>331</v>
      </c>
    </row>
    <row r="1320" s="2" customFormat="1" ht="24.15" customHeight="1">
      <c r="A1320" s="40"/>
      <c r="B1320" s="41"/>
      <c r="C1320" s="216" t="s">
        <v>2001</v>
      </c>
      <c r="D1320" s="216" t="s">
        <v>333</v>
      </c>
      <c r="E1320" s="217" t="s">
        <v>2002</v>
      </c>
      <c r="F1320" s="218" t="s">
        <v>2003</v>
      </c>
      <c r="G1320" s="219" t="s">
        <v>336</v>
      </c>
      <c r="H1320" s="220">
        <v>89.230000000000004</v>
      </c>
      <c r="I1320" s="221"/>
      <c r="J1320" s="222">
        <f>ROUND(I1320*H1320,2)</f>
        <v>0</v>
      </c>
      <c r="K1320" s="218" t="s">
        <v>337</v>
      </c>
      <c r="L1320" s="46"/>
      <c r="M1320" s="223" t="s">
        <v>19</v>
      </c>
      <c r="N1320" s="224" t="s">
        <v>47</v>
      </c>
      <c r="O1320" s="86"/>
      <c r="P1320" s="225">
        <f>O1320*H1320</f>
        <v>0</v>
      </c>
      <c r="Q1320" s="225">
        <v>0</v>
      </c>
      <c r="R1320" s="225">
        <f>Q1320*H1320</f>
        <v>0</v>
      </c>
      <c r="S1320" s="225">
        <v>0</v>
      </c>
      <c r="T1320" s="22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7" t="s">
        <v>541</v>
      </c>
      <c r="AT1320" s="227" t="s">
        <v>333</v>
      </c>
      <c r="AU1320" s="227" t="s">
        <v>85</v>
      </c>
      <c r="AY1320" s="19" t="s">
        <v>331</v>
      </c>
      <c r="BE1320" s="228">
        <f>IF(N1320="základní",J1320,0)</f>
        <v>0</v>
      </c>
      <c r="BF1320" s="228">
        <f>IF(N1320="snížená",J1320,0)</f>
        <v>0</v>
      </c>
      <c r="BG1320" s="228">
        <f>IF(N1320="zákl. přenesená",J1320,0)</f>
        <v>0</v>
      </c>
      <c r="BH1320" s="228">
        <f>IF(N1320="sníž. přenesená",J1320,0)</f>
        <v>0</v>
      </c>
      <c r="BI1320" s="228">
        <f>IF(N1320="nulová",J1320,0)</f>
        <v>0</v>
      </c>
      <c r="BJ1320" s="19" t="s">
        <v>83</v>
      </c>
      <c r="BK1320" s="228">
        <f>ROUND(I1320*H1320,2)</f>
        <v>0</v>
      </c>
      <c r="BL1320" s="19" t="s">
        <v>541</v>
      </c>
      <c r="BM1320" s="227" t="s">
        <v>2004</v>
      </c>
    </row>
    <row r="1321" s="2" customFormat="1">
      <c r="A1321" s="40"/>
      <c r="B1321" s="41"/>
      <c r="C1321" s="42"/>
      <c r="D1321" s="229" t="s">
        <v>339</v>
      </c>
      <c r="E1321" s="42"/>
      <c r="F1321" s="230" t="s">
        <v>2005</v>
      </c>
      <c r="G1321" s="42"/>
      <c r="H1321" s="42"/>
      <c r="I1321" s="231"/>
      <c r="J1321" s="42"/>
      <c r="K1321" s="42"/>
      <c r="L1321" s="46"/>
      <c r="M1321" s="232"/>
      <c r="N1321" s="23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339</v>
      </c>
      <c r="AU1321" s="19" t="s">
        <v>85</v>
      </c>
    </row>
    <row r="1322" s="13" customFormat="1">
      <c r="A1322" s="13"/>
      <c r="B1322" s="234"/>
      <c r="C1322" s="235"/>
      <c r="D1322" s="236" t="s">
        <v>341</v>
      </c>
      <c r="E1322" s="237" t="s">
        <v>19</v>
      </c>
      <c r="F1322" s="238" t="s">
        <v>1951</v>
      </c>
      <c r="G1322" s="235"/>
      <c r="H1322" s="237" t="s">
        <v>19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341</v>
      </c>
      <c r="AU1322" s="244" t="s">
        <v>85</v>
      </c>
      <c r="AV1322" s="13" t="s">
        <v>83</v>
      </c>
      <c r="AW1322" s="13" t="s">
        <v>35</v>
      </c>
      <c r="AX1322" s="13" t="s">
        <v>76</v>
      </c>
      <c r="AY1322" s="244" t="s">
        <v>331</v>
      </c>
    </row>
    <row r="1323" s="14" customFormat="1">
      <c r="A1323" s="14"/>
      <c r="B1323" s="245"/>
      <c r="C1323" s="246"/>
      <c r="D1323" s="236" t="s">
        <v>341</v>
      </c>
      <c r="E1323" s="247" t="s">
        <v>19</v>
      </c>
      <c r="F1323" s="248" t="s">
        <v>1953</v>
      </c>
      <c r="G1323" s="246"/>
      <c r="H1323" s="249">
        <v>89.230000000000004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341</v>
      </c>
      <c r="AU1323" s="255" t="s">
        <v>85</v>
      </c>
      <c r="AV1323" s="14" t="s">
        <v>85</v>
      </c>
      <c r="AW1323" s="14" t="s">
        <v>35</v>
      </c>
      <c r="AX1323" s="14" t="s">
        <v>83</v>
      </c>
      <c r="AY1323" s="255" t="s">
        <v>331</v>
      </c>
    </row>
    <row r="1324" s="2" customFormat="1" ht="24.15" customHeight="1">
      <c r="A1324" s="40"/>
      <c r="B1324" s="41"/>
      <c r="C1324" s="284" t="s">
        <v>2006</v>
      </c>
      <c r="D1324" s="284" t="s">
        <v>968</v>
      </c>
      <c r="E1324" s="285" t="s">
        <v>2007</v>
      </c>
      <c r="F1324" s="286" t="s">
        <v>2008</v>
      </c>
      <c r="G1324" s="287" t="s">
        <v>336</v>
      </c>
      <c r="H1324" s="288">
        <v>102.615</v>
      </c>
      <c r="I1324" s="289"/>
      <c r="J1324" s="290">
        <f>ROUND(I1324*H1324,2)</f>
        <v>0</v>
      </c>
      <c r="K1324" s="286" t="s">
        <v>337</v>
      </c>
      <c r="L1324" s="291"/>
      <c r="M1324" s="292" t="s">
        <v>19</v>
      </c>
      <c r="N1324" s="293" t="s">
        <v>47</v>
      </c>
      <c r="O1324" s="86"/>
      <c r="P1324" s="225">
        <f>O1324*H1324</f>
        <v>0</v>
      </c>
      <c r="Q1324" s="225">
        <v>0.00080000000000000004</v>
      </c>
      <c r="R1324" s="225">
        <f>Q1324*H1324</f>
        <v>0.082091999999999998</v>
      </c>
      <c r="S1324" s="225">
        <v>0</v>
      </c>
      <c r="T1324" s="22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7" t="s">
        <v>624</v>
      </c>
      <c r="AT1324" s="227" t="s">
        <v>968</v>
      </c>
      <c r="AU1324" s="227" t="s">
        <v>85</v>
      </c>
      <c r="AY1324" s="19" t="s">
        <v>331</v>
      </c>
      <c r="BE1324" s="228">
        <f>IF(N1324="základní",J1324,0)</f>
        <v>0</v>
      </c>
      <c r="BF1324" s="228">
        <f>IF(N1324="snížená",J1324,0)</f>
        <v>0</v>
      </c>
      <c r="BG1324" s="228">
        <f>IF(N1324="zákl. přenesená",J1324,0)</f>
        <v>0</v>
      </c>
      <c r="BH1324" s="228">
        <f>IF(N1324="sníž. přenesená",J1324,0)</f>
        <v>0</v>
      </c>
      <c r="BI1324" s="228">
        <f>IF(N1324="nulová",J1324,0)</f>
        <v>0</v>
      </c>
      <c r="BJ1324" s="19" t="s">
        <v>83</v>
      </c>
      <c r="BK1324" s="228">
        <f>ROUND(I1324*H1324,2)</f>
        <v>0</v>
      </c>
      <c r="BL1324" s="19" t="s">
        <v>541</v>
      </c>
      <c r="BM1324" s="227" t="s">
        <v>2009</v>
      </c>
    </row>
    <row r="1325" s="14" customFormat="1">
      <c r="A1325" s="14"/>
      <c r="B1325" s="245"/>
      <c r="C1325" s="246"/>
      <c r="D1325" s="236" t="s">
        <v>341</v>
      </c>
      <c r="E1325" s="247" t="s">
        <v>19</v>
      </c>
      <c r="F1325" s="248" t="s">
        <v>2000</v>
      </c>
      <c r="G1325" s="246"/>
      <c r="H1325" s="249">
        <v>102.615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341</v>
      </c>
      <c r="AU1325" s="255" t="s">
        <v>85</v>
      </c>
      <c r="AV1325" s="14" t="s">
        <v>85</v>
      </c>
      <c r="AW1325" s="14" t="s">
        <v>35</v>
      </c>
      <c r="AX1325" s="14" t="s">
        <v>83</v>
      </c>
      <c r="AY1325" s="255" t="s">
        <v>331</v>
      </c>
    </row>
    <row r="1326" s="2" customFormat="1" ht="21.75" customHeight="1">
      <c r="A1326" s="40"/>
      <c r="B1326" s="41"/>
      <c r="C1326" s="216" t="s">
        <v>2010</v>
      </c>
      <c r="D1326" s="216" t="s">
        <v>333</v>
      </c>
      <c r="E1326" s="217" t="s">
        <v>2011</v>
      </c>
      <c r="F1326" s="218" t="s">
        <v>2012</v>
      </c>
      <c r="G1326" s="219" t="s">
        <v>336</v>
      </c>
      <c r="H1326" s="220">
        <v>89.230000000000004</v>
      </c>
      <c r="I1326" s="221"/>
      <c r="J1326" s="222">
        <f>ROUND(I1326*H1326,2)</f>
        <v>0</v>
      </c>
      <c r="K1326" s="218" t="s">
        <v>337</v>
      </c>
      <c r="L1326" s="46"/>
      <c r="M1326" s="223" t="s">
        <v>19</v>
      </c>
      <c r="N1326" s="224" t="s">
        <v>47</v>
      </c>
      <c r="O1326" s="86"/>
      <c r="P1326" s="225">
        <f>O1326*H1326</f>
        <v>0</v>
      </c>
      <c r="Q1326" s="225">
        <v>0</v>
      </c>
      <c r="R1326" s="225">
        <f>Q1326*H1326</f>
        <v>0</v>
      </c>
      <c r="S1326" s="225">
        <v>0</v>
      </c>
      <c r="T1326" s="22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7" t="s">
        <v>541</v>
      </c>
      <c r="AT1326" s="227" t="s">
        <v>333</v>
      </c>
      <c r="AU1326" s="227" t="s">
        <v>85</v>
      </c>
      <c r="AY1326" s="19" t="s">
        <v>331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19" t="s">
        <v>83</v>
      </c>
      <c r="BK1326" s="228">
        <f>ROUND(I1326*H1326,2)</f>
        <v>0</v>
      </c>
      <c r="BL1326" s="19" t="s">
        <v>541</v>
      </c>
      <c r="BM1326" s="227" t="s">
        <v>2013</v>
      </c>
    </row>
    <row r="1327" s="2" customFormat="1">
      <c r="A1327" s="40"/>
      <c r="B1327" s="41"/>
      <c r="C1327" s="42"/>
      <c r="D1327" s="229" t="s">
        <v>339</v>
      </c>
      <c r="E1327" s="42"/>
      <c r="F1327" s="230" t="s">
        <v>2014</v>
      </c>
      <c r="G1327" s="42"/>
      <c r="H1327" s="42"/>
      <c r="I1327" s="231"/>
      <c r="J1327" s="42"/>
      <c r="K1327" s="42"/>
      <c r="L1327" s="46"/>
      <c r="M1327" s="232"/>
      <c r="N1327" s="23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339</v>
      </c>
      <c r="AU1327" s="19" t="s">
        <v>85</v>
      </c>
    </row>
    <row r="1328" s="13" customFormat="1">
      <c r="A1328" s="13"/>
      <c r="B1328" s="234"/>
      <c r="C1328" s="235"/>
      <c r="D1328" s="236" t="s">
        <v>341</v>
      </c>
      <c r="E1328" s="237" t="s">
        <v>19</v>
      </c>
      <c r="F1328" s="238" t="s">
        <v>1951</v>
      </c>
      <c r="G1328" s="235"/>
      <c r="H1328" s="237" t="s">
        <v>19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341</v>
      </c>
      <c r="AU1328" s="244" t="s">
        <v>85</v>
      </c>
      <c r="AV1328" s="13" t="s">
        <v>83</v>
      </c>
      <c r="AW1328" s="13" t="s">
        <v>35</v>
      </c>
      <c r="AX1328" s="13" t="s">
        <v>76</v>
      </c>
      <c r="AY1328" s="244" t="s">
        <v>331</v>
      </c>
    </row>
    <row r="1329" s="14" customFormat="1">
      <c r="A1329" s="14"/>
      <c r="B1329" s="245"/>
      <c r="C1329" s="246"/>
      <c r="D1329" s="236" t="s">
        <v>341</v>
      </c>
      <c r="E1329" s="247" t="s">
        <v>19</v>
      </c>
      <c r="F1329" s="248" t="s">
        <v>1953</v>
      </c>
      <c r="G1329" s="246"/>
      <c r="H1329" s="249">
        <v>89.230000000000004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341</v>
      </c>
      <c r="AU1329" s="255" t="s">
        <v>85</v>
      </c>
      <c r="AV1329" s="14" t="s">
        <v>85</v>
      </c>
      <c r="AW1329" s="14" t="s">
        <v>35</v>
      </c>
      <c r="AX1329" s="14" t="s">
        <v>83</v>
      </c>
      <c r="AY1329" s="255" t="s">
        <v>331</v>
      </c>
    </row>
    <row r="1330" s="2" customFormat="1" ht="16.5" customHeight="1">
      <c r="A1330" s="40"/>
      <c r="B1330" s="41"/>
      <c r="C1330" s="284" t="s">
        <v>2015</v>
      </c>
      <c r="D1330" s="284" t="s">
        <v>968</v>
      </c>
      <c r="E1330" s="285" t="s">
        <v>2016</v>
      </c>
      <c r="F1330" s="286" t="s">
        <v>2017</v>
      </c>
      <c r="G1330" s="287" t="s">
        <v>336</v>
      </c>
      <c r="H1330" s="288">
        <v>98.153000000000006</v>
      </c>
      <c r="I1330" s="289"/>
      <c r="J1330" s="290">
        <f>ROUND(I1330*H1330,2)</f>
        <v>0</v>
      </c>
      <c r="K1330" s="286" t="s">
        <v>337</v>
      </c>
      <c r="L1330" s="291"/>
      <c r="M1330" s="292" t="s">
        <v>19</v>
      </c>
      <c r="N1330" s="293" t="s">
        <v>47</v>
      </c>
      <c r="O1330" s="86"/>
      <c r="P1330" s="225">
        <f>O1330*H1330</f>
        <v>0</v>
      </c>
      <c r="Q1330" s="225">
        <v>0.002</v>
      </c>
      <c r="R1330" s="225">
        <f>Q1330*H1330</f>
        <v>0.19630600000000001</v>
      </c>
      <c r="S1330" s="225">
        <v>0</v>
      </c>
      <c r="T1330" s="22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7" t="s">
        <v>624</v>
      </c>
      <c r="AT1330" s="227" t="s">
        <v>968</v>
      </c>
      <c r="AU1330" s="227" t="s">
        <v>85</v>
      </c>
      <c r="AY1330" s="19" t="s">
        <v>331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9" t="s">
        <v>83</v>
      </c>
      <c r="BK1330" s="228">
        <f>ROUND(I1330*H1330,2)</f>
        <v>0</v>
      </c>
      <c r="BL1330" s="19" t="s">
        <v>541</v>
      </c>
      <c r="BM1330" s="227" t="s">
        <v>2018</v>
      </c>
    </row>
    <row r="1331" s="14" customFormat="1">
      <c r="A1331" s="14"/>
      <c r="B1331" s="245"/>
      <c r="C1331" s="246"/>
      <c r="D1331" s="236" t="s">
        <v>341</v>
      </c>
      <c r="E1331" s="247" t="s">
        <v>19</v>
      </c>
      <c r="F1331" s="248" t="s">
        <v>2019</v>
      </c>
      <c r="G1331" s="246"/>
      <c r="H1331" s="249">
        <v>98.153000000000006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341</v>
      </c>
      <c r="AU1331" s="255" t="s">
        <v>85</v>
      </c>
      <c r="AV1331" s="14" t="s">
        <v>85</v>
      </c>
      <c r="AW1331" s="14" t="s">
        <v>35</v>
      </c>
      <c r="AX1331" s="14" t="s">
        <v>83</v>
      </c>
      <c r="AY1331" s="255" t="s">
        <v>331</v>
      </c>
    </row>
    <row r="1332" s="2" customFormat="1" ht="21.75" customHeight="1">
      <c r="A1332" s="40"/>
      <c r="B1332" s="41"/>
      <c r="C1332" s="216" t="s">
        <v>2020</v>
      </c>
      <c r="D1332" s="216" t="s">
        <v>333</v>
      </c>
      <c r="E1332" s="217" t="s">
        <v>2021</v>
      </c>
      <c r="F1332" s="218" t="s">
        <v>2022</v>
      </c>
      <c r="G1332" s="219" t="s">
        <v>336</v>
      </c>
      <c r="H1332" s="220">
        <v>62.098999999999997</v>
      </c>
      <c r="I1332" s="221"/>
      <c r="J1332" s="222">
        <f>ROUND(I1332*H1332,2)</f>
        <v>0</v>
      </c>
      <c r="K1332" s="218" t="s">
        <v>337</v>
      </c>
      <c r="L1332" s="46"/>
      <c r="M1332" s="223" t="s">
        <v>19</v>
      </c>
      <c r="N1332" s="224" t="s">
        <v>47</v>
      </c>
      <c r="O1332" s="86"/>
      <c r="P1332" s="225">
        <f>O1332*H1332</f>
        <v>0</v>
      </c>
      <c r="Q1332" s="225">
        <v>0</v>
      </c>
      <c r="R1332" s="225">
        <f>Q1332*H1332</f>
        <v>0</v>
      </c>
      <c r="S1332" s="225">
        <v>0</v>
      </c>
      <c r="T1332" s="22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7" t="s">
        <v>541</v>
      </c>
      <c r="AT1332" s="227" t="s">
        <v>333</v>
      </c>
      <c r="AU1332" s="227" t="s">
        <v>85</v>
      </c>
      <c r="AY1332" s="19" t="s">
        <v>331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19" t="s">
        <v>83</v>
      </c>
      <c r="BK1332" s="228">
        <f>ROUND(I1332*H1332,2)</f>
        <v>0</v>
      </c>
      <c r="BL1332" s="19" t="s">
        <v>541</v>
      </c>
      <c r="BM1332" s="227" t="s">
        <v>2023</v>
      </c>
    </row>
    <row r="1333" s="2" customFormat="1">
      <c r="A1333" s="40"/>
      <c r="B1333" s="41"/>
      <c r="C1333" s="42"/>
      <c r="D1333" s="229" t="s">
        <v>339</v>
      </c>
      <c r="E1333" s="42"/>
      <c r="F1333" s="230" t="s">
        <v>2024</v>
      </c>
      <c r="G1333" s="42"/>
      <c r="H1333" s="42"/>
      <c r="I1333" s="231"/>
      <c r="J1333" s="42"/>
      <c r="K1333" s="42"/>
      <c r="L1333" s="46"/>
      <c r="M1333" s="232"/>
      <c r="N1333" s="233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339</v>
      </c>
      <c r="AU1333" s="19" t="s">
        <v>85</v>
      </c>
    </row>
    <row r="1334" s="13" customFormat="1">
      <c r="A1334" s="13"/>
      <c r="B1334" s="234"/>
      <c r="C1334" s="235"/>
      <c r="D1334" s="236" t="s">
        <v>341</v>
      </c>
      <c r="E1334" s="237" t="s">
        <v>19</v>
      </c>
      <c r="F1334" s="238" t="s">
        <v>1951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341</v>
      </c>
      <c r="AU1334" s="244" t="s">
        <v>85</v>
      </c>
      <c r="AV1334" s="13" t="s">
        <v>83</v>
      </c>
      <c r="AW1334" s="13" t="s">
        <v>35</v>
      </c>
      <c r="AX1334" s="13" t="s">
        <v>76</v>
      </c>
      <c r="AY1334" s="244" t="s">
        <v>331</v>
      </c>
    </row>
    <row r="1335" s="14" customFormat="1">
      <c r="A1335" s="14"/>
      <c r="B1335" s="245"/>
      <c r="C1335" s="246"/>
      <c r="D1335" s="236" t="s">
        <v>341</v>
      </c>
      <c r="E1335" s="247" t="s">
        <v>19</v>
      </c>
      <c r="F1335" s="248" t="s">
        <v>2025</v>
      </c>
      <c r="G1335" s="246"/>
      <c r="H1335" s="249">
        <v>62.098999999999997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341</v>
      </c>
      <c r="AU1335" s="255" t="s">
        <v>85</v>
      </c>
      <c r="AV1335" s="14" t="s">
        <v>85</v>
      </c>
      <c r="AW1335" s="14" t="s">
        <v>35</v>
      </c>
      <c r="AX1335" s="14" t="s">
        <v>83</v>
      </c>
      <c r="AY1335" s="255" t="s">
        <v>331</v>
      </c>
    </row>
    <row r="1336" s="2" customFormat="1" ht="16.5" customHeight="1">
      <c r="A1336" s="40"/>
      <c r="B1336" s="41"/>
      <c r="C1336" s="284" t="s">
        <v>2026</v>
      </c>
      <c r="D1336" s="284" t="s">
        <v>968</v>
      </c>
      <c r="E1336" s="285" t="s">
        <v>2027</v>
      </c>
      <c r="F1336" s="286" t="s">
        <v>2028</v>
      </c>
      <c r="G1336" s="287" t="s">
        <v>429</v>
      </c>
      <c r="H1336" s="288">
        <v>4.0990000000000002</v>
      </c>
      <c r="I1336" s="289"/>
      <c r="J1336" s="290">
        <f>ROUND(I1336*H1336,2)</f>
        <v>0</v>
      </c>
      <c r="K1336" s="286" t="s">
        <v>337</v>
      </c>
      <c r="L1336" s="291"/>
      <c r="M1336" s="292" t="s">
        <v>19</v>
      </c>
      <c r="N1336" s="293" t="s">
        <v>47</v>
      </c>
      <c r="O1336" s="86"/>
      <c r="P1336" s="225">
        <f>O1336*H1336</f>
        <v>0</v>
      </c>
      <c r="Q1336" s="225">
        <v>0.59999999999999998</v>
      </c>
      <c r="R1336" s="225">
        <f>Q1336*H1336</f>
        <v>2.4594</v>
      </c>
      <c r="S1336" s="225">
        <v>0</v>
      </c>
      <c r="T1336" s="22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7" t="s">
        <v>624</v>
      </c>
      <c r="AT1336" s="227" t="s">
        <v>968</v>
      </c>
      <c r="AU1336" s="227" t="s">
        <v>85</v>
      </c>
      <c r="AY1336" s="19" t="s">
        <v>331</v>
      </c>
      <c r="BE1336" s="228">
        <f>IF(N1336="základní",J1336,0)</f>
        <v>0</v>
      </c>
      <c r="BF1336" s="228">
        <f>IF(N1336="snížená",J1336,0)</f>
        <v>0</v>
      </c>
      <c r="BG1336" s="228">
        <f>IF(N1336="zákl. přenesená",J1336,0)</f>
        <v>0</v>
      </c>
      <c r="BH1336" s="228">
        <f>IF(N1336="sníž. přenesená",J1336,0)</f>
        <v>0</v>
      </c>
      <c r="BI1336" s="228">
        <f>IF(N1336="nulová",J1336,0)</f>
        <v>0</v>
      </c>
      <c r="BJ1336" s="19" t="s">
        <v>83</v>
      </c>
      <c r="BK1336" s="228">
        <f>ROUND(I1336*H1336,2)</f>
        <v>0</v>
      </c>
      <c r="BL1336" s="19" t="s">
        <v>541</v>
      </c>
      <c r="BM1336" s="227" t="s">
        <v>2029</v>
      </c>
    </row>
    <row r="1337" s="14" customFormat="1">
      <c r="A1337" s="14"/>
      <c r="B1337" s="245"/>
      <c r="C1337" s="246"/>
      <c r="D1337" s="236" t="s">
        <v>341</v>
      </c>
      <c r="E1337" s="247" t="s">
        <v>19</v>
      </c>
      <c r="F1337" s="248" t="s">
        <v>2030</v>
      </c>
      <c r="G1337" s="246"/>
      <c r="H1337" s="249">
        <v>4.0990000000000002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341</v>
      </c>
      <c r="AU1337" s="255" t="s">
        <v>85</v>
      </c>
      <c r="AV1337" s="14" t="s">
        <v>85</v>
      </c>
      <c r="AW1337" s="14" t="s">
        <v>35</v>
      </c>
      <c r="AX1337" s="14" t="s">
        <v>83</v>
      </c>
      <c r="AY1337" s="255" t="s">
        <v>331</v>
      </c>
    </row>
    <row r="1338" s="2" customFormat="1" ht="21.75" customHeight="1">
      <c r="A1338" s="40"/>
      <c r="B1338" s="41"/>
      <c r="C1338" s="216" t="s">
        <v>2031</v>
      </c>
      <c r="D1338" s="216" t="s">
        <v>333</v>
      </c>
      <c r="E1338" s="217" t="s">
        <v>2032</v>
      </c>
      <c r="F1338" s="218" t="s">
        <v>2033</v>
      </c>
      <c r="G1338" s="219" t="s">
        <v>336</v>
      </c>
      <c r="H1338" s="220">
        <v>62.098999999999997</v>
      </c>
      <c r="I1338" s="221"/>
      <c r="J1338" s="222">
        <f>ROUND(I1338*H1338,2)</f>
        <v>0</v>
      </c>
      <c r="K1338" s="218" t="s">
        <v>337</v>
      </c>
      <c r="L1338" s="46"/>
      <c r="M1338" s="223" t="s">
        <v>19</v>
      </c>
      <c r="N1338" s="224" t="s">
        <v>47</v>
      </c>
      <c r="O1338" s="86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7" t="s">
        <v>541</v>
      </c>
      <c r="AT1338" s="227" t="s">
        <v>333</v>
      </c>
      <c r="AU1338" s="227" t="s">
        <v>85</v>
      </c>
      <c r="AY1338" s="19" t="s">
        <v>331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19" t="s">
        <v>83</v>
      </c>
      <c r="BK1338" s="228">
        <f>ROUND(I1338*H1338,2)</f>
        <v>0</v>
      </c>
      <c r="BL1338" s="19" t="s">
        <v>541</v>
      </c>
      <c r="BM1338" s="227" t="s">
        <v>2034</v>
      </c>
    </row>
    <row r="1339" s="2" customFormat="1">
      <c r="A1339" s="40"/>
      <c r="B1339" s="41"/>
      <c r="C1339" s="42"/>
      <c r="D1339" s="229" t="s">
        <v>339</v>
      </c>
      <c r="E1339" s="42"/>
      <c r="F1339" s="230" t="s">
        <v>2035</v>
      </c>
      <c r="G1339" s="42"/>
      <c r="H1339" s="42"/>
      <c r="I1339" s="231"/>
      <c r="J1339" s="42"/>
      <c r="K1339" s="42"/>
      <c r="L1339" s="46"/>
      <c r="M1339" s="232"/>
      <c r="N1339" s="23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339</v>
      </c>
      <c r="AU1339" s="19" t="s">
        <v>85</v>
      </c>
    </row>
    <row r="1340" s="13" customFormat="1">
      <c r="A1340" s="13"/>
      <c r="B1340" s="234"/>
      <c r="C1340" s="235"/>
      <c r="D1340" s="236" t="s">
        <v>341</v>
      </c>
      <c r="E1340" s="237" t="s">
        <v>19</v>
      </c>
      <c r="F1340" s="238" t="s">
        <v>1951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341</v>
      </c>
      <c r="AU1340" s="244" t="s">
        <v>85</v>
      </c>
      <c r="AV1340" s="13" t="s">
        <v>83</v>
      </c>
      <c r="AW1340" s="13" t="s">
        <v>35</v>
      </c>
      <c r="AX1340" s="13" t="s">
        <v>76</v>
      </c>
      <c r="AY1340" s="244" t="s">
        <v>331</v>
      </c>
    </row>
    <row r="1341" s="14" customFormat="1">
      <c r="A1341" s="14"/>
      <c r="B1341" s="245"/>
      <c r="C1341" s="246"/>
      <c r="D1341" s="236" t="s">
        <v>341</v>
      </c>
      <c r="E1341" s="247" t="s">
        <v>19</v>
      </c>
      <c r="F1341" s="248" t="s">
        <v>2025</v>
      </c>
      <c r="G1341" s="246"/>
      <c r="H1341" s="249">
        <v>62.098999999999997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341</v>
      </c>
      <c r="AU1341" s="255" t="s">
        <v>85</v>
      </c>
      <c r="AV1341" s="14" t="s">
        <v>85</v>
      </c>
      <c r="AW1341" s="14" t="s">
        <v>35</v>
      </c>
      <c r="AX1341" s="14" t="s">
        <v>83</v>
      </c>
      <c r="AY1341" s="255" t="s">
        <v>331</v>
      </c>
    </row>
    <row r="1342" s="2" customFormat="1" ht="16.5" customHeight="1">
      <c r="A1342" s="40"/>
      <c r="B1342" s="41"/>
      <c r="C1342" s="284" t="s">
        <v>2036</v>
      </c>
      <c r="D1342" s="284" t="s">
        <v>968</v>
      </c>
      <c r="E1342" s="285" t="s">
        <v>2037</v>
      </c>
      <c r="F1342" s="286" t="s">
        <v>2038</v>
      </c>
      <c r="G1342" s="287" t="s">
        <v>336</v>
      </c>
      <c r="H1342" s="288">
        <v>68.308999999999998</v>
      </c>
      <c r="I1342" s="289"/>
      <c r="J1342" s="290">
        <f>ROUND(I1342*H1342,2)</f>
        <v>0</v>
      </c>
      <c r="K1342" s="286" t="s">
        <v>337</v>
      </c>
      <c r="L1342" s="291"/>
      <c r="M1342" s="292" t="s">
        <v>19</v>
      </c>
      <c r="N1342" s="293" t="s">
        <v>47</v>
      </c>
      <c r="O1342" s="86"/>
      <c r="P1342" s="225">
        <f>O1342*H1342</f>
        <v>0</v>
      </c>
      <c r="Q1342" s="225">
        <v>0.010999999999999999</v>
      </c>
      <c r="R1342" s="225">
        <f>Q1342*H1342</f>
        <v>0.75139899999999993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624</v>
      </c>
      <c r="AT1342" s="227" t="s">
        <v>968</v>
      </c>
      <c r="AU1342" s="227" t="s">
        <v>85</v>
      </c>
      <c r="AY1342" s="19" t="s">
        <v>331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83</v>
      </c>
      <c r="BK1342" s="228">
        <f>ROUND(I1342*H1342,2)</f>
        <v>0</v>
      </c>
      <c r="BL1342" s="19" t="s">
        <v>541</v>
      </c>
      <c r="BM1342" s="227" t="s">
        <v>2039</v>
      </c>
    </row>
    <row r="1343" s="14" customFormat="1">
      <c r="A1343" s="14"/>
      <c r="B1343" s="245"/>
      <c r="C1343" s="246"/>
      <c r="D1343" s="236" t="s">
        <v>341</v>
      </c>
      <c r="E1343" s="247" t="s">
        <v>19</v>
      </c>
      <c r="F1343" s="248" t="s">
        <v>2040</v>
      </c>
      <c r="G1343" s="246"/>
      <c r="H1343" s="249">
        <v>68.308999999999998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341</v>
      </c>
      <c r="AU1343" s="255" t="s">
        <v>85</v>
      </c>
      <c r="AV1343" s="14" t="s">
        <v>85</v>
      </c>
      <c r="AW1343" s="14" t="s">
        <v>35</v>
      </c>
      <c r="AX1343" s="14" t="s">
        <v>83</v>
      </c>
      <c r="AY1343" s="255" t="s">
        <v>331</v>
      </c>
    </row>
    <row r="1344" s="2" customFormat="1" ht="24.15" customHeight="1">
      <c r="A1344" s="40"/>
      <c r="B1344" s="41"/>
      <c r="C1344" s="216" t="s">
        <v>2041</v>
      </c>
      <c r="D1344" s="216" t="s">
        <v>333</v>
      </c>
      <c r="E1344" s="217" t="s">
        <v>2042</v>
      </c>
      <c r="F1344" s="218" t="s">
        <v>2043</v>
      </c>
      <c r="G1344" s="219" t="s">
        <v>429</v>
      </c>
      <c r="H1344" s="220">
        <v>2.4420000000000002</v>
      </c>
      <c r="I1344" s="221"/>
      <c r="J1344" s="222">
        <f>ROUND(I1344*H1344,2)</f>
        <v>0</v>
      </c>
      <c r="K1344" s="218" t="s">
        <v>337</v>
      </c>
      <c r="L1344" s="46"/>
      <c r="M1344" s="223" t="s">
        <v>19</v>
      </c>
      <c r="N1344" s="224" t="s">
        <v>47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541</v>
      </c>
      <c r="AT1344" s="227" t="s">
        <v>333</v>
      </c>
      <c r="AU1344" s="227" t="s">
        <v>85</v>
      </c>
      <c r="AY1344" s="19" t="s">
        <v>331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83</v>
      </c>
      <c r="BK1344" s="228">
        <f>ROUND(I1344*H1344,2)</f>
        <v>0</v>
      </c>
      <c r="BL1344" s="19" t="s">
        <v>541</v>
      </c>
      <c r="BM1344" s="227" t="s">
        <v>2044</v>
      </c>
    </row>
    <row r="1345" s="2" customFormat="1">
      <c r="A1345" s="40"/>
      <c r="B1345" s="41"/>
      <c r="C1345" s="42"/>
      <c r="D1345" s="229" t="s">
        <v>339</v>
      </c>
      <c r="E1345" s="42"/>
      <c r="F1345" s="230" t="s">
        <v>2045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339</v>
      </c>
      <c r="AU1345" s="19" t="s">
        <v>85</v>
      </c>
    </row>
    <row r="1346" s="14" customFormat="1">
      <c r="A1346" s="14"/>
      <c r="B1346" s="245"/>
      <c r="C1346" s="246"/>
      <c r="D1346" s="236" t="s">
        <v>341</v>
      </c>
      <c r="E1346" s="247" t="s">
        <v>19</v>
      </c>
      <c r="F1346" s="248" t="s">
        <v>2046</v>
      </c>
      <c r="G1346" s="246"/>
      <c r="H1346" s="249">
        <v>2.4420000000000002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341</v>
      </c>
      <c r="AU1346" s="255" t="s">
        <v>85</v>
      </c>
      <c r="AV1346" s="14" t="s">
        <v>85</v>
      </c>
      <c r="AW1346" s="14" t="s">
        <v>35</v>
      </c>
      <c r="AX1346" s="14" t="s">
        <v>83</v>
      </c>
      <c r="AY1346" s="255" t="s">
        <v>331</v>
      </c>
    </row>
    <row r="1347" s="2" customFormat="1" ht="16.5" customHeight="1">
      <c r="A1347" s="40"/>
      <c r="B1347" s="41"/>
      <c r="C1347" s="284" t="s">
        <v>2047</v>
      </c>
      <c r="D1347" s="284" t="s">
        <v>968</v>
      </c>
      <c r="E1347" s="285" t="s">
        <v>2048</v>
      </c>
      <c r="F1347" s="286" t="s">
        <v>2049</v>
      </c>
      <c r="G1347" s="287" t="s">
        <v>384</v>
      </c>
      <c r="H1347" s="288">
        <v>4.8840000000000003</v>
      </c>
      <c r="I1347" s="289"/>
      <c r="J1347" s="290">
        <f>ROUND(I1347*H1347,2)</f>
        <v>0</v>
      </c>
      <c r="K1347" s="286" t="s">
        <v>337</v>
      </c>
      <c r="L1347" s="291"/>
      <c r="M1347" s="292" t="s">
        <v>19</v>
      </c>
      <c r="N1347" s="293" t="s">
        <v>47</v>
      </c>
      <c r="O1347" s="86"/>
      <c r="P1347" s="225">
        <f>O1347*H1347</f>
        <v>0</v>
      </c>
      <c r="Q1347" s="225">
        <v>1</v>
      </c>
      <c r="R1347" s="225">
        <f>Q1347*H1347</f>
        <v>4.8840000000000003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624</v>
      </c>
      <c r="AT1347" s="227" t="s">
        <v>968</v>
      </c>
      <c r="AU1347" s="227" t="s">
        <v>85</v>
      </c>
      <c r="AY1347" s="19" t="s">
        <v>331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83</v>
      </c>
      <c r="BK1347" s="228">
        <f>ROUND(I1347*H1347,2)</f>
        <v>0</v>
      </c>
      <c r="BL1347" s="19" t="s">
        <v>541</v>
      </c>
      <c r="BM1347" s="227" t="s">
        <v>2050</v>
      </c>
    </row>
    <row r="1348" s="14" customFormat="1">
      <c r="A1348" s="14"/>
      <c r="B1348" s="245"/>
      <c r="C1348" s="246"/>
      <c r="D1348" s="236" t="s">
        <v>341</v>
      </c>
      <c r="E1348" s="247" t="s">
        <v>19</v>
      </c>
      <c r="F1348" s="248" t="s">
        <v>2051</v>
      </c>
      <c r="G1348" s="246"/>
      <c r="H1348" s="249">
        <v>4.8840000000000003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341</v>
      </c>
      <c r="AU1348" s="255" t="s">
        <v>85</v>
      </c>
      <c r="AV1348" s="14" t="s">
        <v>85</v>
      </c>
      <c r="AW1348" s="14" t="s">
        <v>35</v>
      </c>
      <c r="AX1348" s="14" t="s">
        <v>83</v>
      </c>
      <c r="AY1348" s="255" t="s">
        <v>331</v>
      </c>
    </row>
    <row r="1349" s="2" customFormat="1" ht="24.15" customHeight="1">
      <c r="A1349" s="40"/>
      <c r="B1349" s="41"/>
      <c r="C1349" s="216" t="s">
        <v>2052</v>
      </c>
      <c r="D1349" s="216" t="s">
        <v>333</v>
      </c>
      <c r="E1349" s="217" t="s">
        <v>2053</v>
      </c>
      <c r="F1349" s="218" t="s">
        <v>2054</v>
      </c>
      <c r="G1349" s="219" t="s">
        <v>384</v>
      </c>
      <c r="H1349" s="220">
        <v>9.6069999999999993</v>
      </c>
      <c r="I1349" s="221"/>
      <c r="J1349" s="222">
        <f>ROUND(I1349*H1349,2)</f>
        <v>0</v>
      </c>
      <c r="K1349" s="218" t="s">
        <v>337</v>
      </c>
      <c r="L1349" s="46"/>
      <c r="M1349" s="223" t="s">
        <v>19</v>
      </c>
      <c r="N1349" s="224" t="s">
        <v>47</v>
      </c>
      <c r="O1349" s="86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541</v>
      </c>
      <c r="AT1349" s="227" t="s">
        <v>333</v>
      </c>
      <c r="AU1349" s="227" t="s">
        <v>85</v>
      </c>
      <c r="AY1349" s="19" t="s">
        <v>331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83</v>
      </c>
      <c r="BK1349" s="228">
        <f>ROUND(I1349*H1349,2)</f>
        <v>0</v>
      </c>
      <c r="BL1349" s="19" t="s">
        <v>541</v>
      </c>
      <c r="BM1349" s="227" t="s">
        <v>2055</v>
      </c>
    </row>
    <row r="1350" s="2" customFormat="1">
      <c r="A1350" s="40"/>
      <c r="B1350" s="41"/>
      <c r="C1350" s="42"/>
      <c r="D1350" s="229" t="s">
        <v>339</v>
      </c>
      <c r="E1350" s="42"/>
      <c r="F1350" s="230" t="s">
        <v>2056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339</v>
      </c>
      <c r="AU1350" s="19" t="s">
        <v>85</v>
      </c>
    </row>
    <row r="1351" s="12" customFormat="1" ht="22.8" customHeight="1">
      <c r="A1351" s="12"/>
      <c r="B1351" s="200"/>
      <c r="C1351" s="201"/>
      <c r="D1351" s="202" t="s">
        <v>75</v>
      </c>
      <c r="E1351" s="214" t="s">
        <v>2057</v>
      </c>
      <c r="F1351" s="214" t="s">
        <v>2058</v>
      </c>
      <c r="G1351" s="201"/>
      <c r="H1351" s="201"/>
      <c r="I1351" s="204"/>
      <c r="J1351" s="215">
        <f>BK1351</f>
        <v>0</v>
      </c>
      <c r="K1351" s="201"/>
      <c r="L1351" s="206"/>
      <c r="M1351" s="207"/>
      <c r="N1351" s="208"/>
      <c r="O1351" s="208"/>
      <c r="P1351" s="209">
        <f>SUM(P1352:P1504)</f>
        <v>0</v>
      </c>
      <c r="Q1351" s="208"/>
      <c r="R1351" s="209">
        <f>SUM(R1352:R1504)</f>
        <v>5.8311460300000002</v>
      </c>
      <c r="S1351" s="208"/>
      <c r="T1351" s="210">
        <f>SUM(T1352:T1504)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11" t="s">
        <v>85</v>
      </c>
      <c r="AT1351" s="212" t="s">
        <v>75</v>
      </c>
      <c r="AU1351" s="212" t="s">
        <v>83</v>
      </c>
      <c r="AY1351" s="211" t="s">
        <v>331</v>
      </c>
      <c r="BK1351" s="213">
        <f>SUM(BK1352:BK1504)</f>
        <v>0</v>
      </c>
    </row>
    <row r="1352" s="2" customFormat="1" ht="24.15" customHeight="1">
      <c r="A1352" s="40"/>
      <c r="B1352" s="41"/>
      <c r="C1352" s="216" t="s">
        <v>2059</v>
      </c>
      <c r="D1352" s="216" t="s">
        <v>333</v>
      </c>
      <c r="E1352" s="217" t="s">
        <v>2060</v>
      </c>
      <c r="F1352" s="218" t="s">
        <v>2061</v>
      </c>
      <c r="G1352" s="219" t="s">
        <v>336</v>
      </c>
      <c r="H1352" s="220">
        <v>80.099999999999994</v>
      </c>
      <c r="I1352" s="221"/>
      <c r="J1352" s="222">
        <f>ROUND(I1352*H1352,2)</f>
        <v>0</v>
      </c>
      <c r="K1352" s="218" t="s">
        <v>337</v>
      </c>
      <c r="L1352" s="46"/>
      <c r="M1352" s="223" t="s">
        <v>19</v>
      </c>
      <c r="N1352" s="224" t="s">
        <v>47</v>
      </c>
      <c r="O1352" s="86"/>
      <c r="P1352" s="225">
        <f>O1352*H1352</f>
        <v>0</v>
      </c>
      <c r="Q1352" s="225">
        <v>0</v>
      </c>
      <c r="R1352" s="225">
        <f>Q1352*H1352</f>
        <v>0</v>
      </c>
      <c r="S1352" s="225">
        <v>0</v>
      </c>
      <c r="T1352" s="22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7" t="s">
        <v>541</v>
      </c>
      <c r="AT1352" s="227" t="s">
        <v>333</v>
      </c>
      <c r="AU1352" s="227" t="s">
        <v>85</v>
      </c>
      <c r="AY1352" s="19" t="s">
        <v>331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19" t="s">
        <v>83</v>
      </c>
      <c r="BK1352" s="228">
        <f>ROUND(I1352*H1352,2)</f>
        <v>0</v>
      </c>
      <c r="BL1352" s="19" t="s">
        <v>541</v>
      </c>
      <c r="BM1352" s="227" t="s">
        <v>2062</v>
      </c>
    </row>
    <row r="1353" s="2" customFormat="1">
      <c r="A1353" s="40"/>
      <c r="B1353" s="41"/>
      <c r="C1353" s="42"/>
      <c r="D1353" s="229" t="s">
        <v>339</v>
      </c>
      <c r="E1353" s="42"/>
      <c r="F1353" s="230" t="s">
        <v>2063</v>
      </c>
      <c r="G1353" s="42"/>
      <c r="H1353" s="42"/>
      <c r="I1353" s="231"/>
      <c r="J1353" s="42"/>
      <c r="K1353" s="42"/>
      <c r="L1353" s="46"/>
      <c r="M1353" s="232"/>
      <c r="N1353" s="23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339</v>
      </c>
      <c r="AU1353" s="19" t="s">
        <v>85</v>
      </c>
    </row>
    <row r="1354" s="13" customFormat="1">
      <c r="A1354" s="13"/>
      <c r="B1354" s="234"/>
      <c r="C1354" s="235"/>
      <c r="D1354" s="236" t="s">
        <v>341</v>
      </c>
      <c r="E1354" s="237" t="s">
        <v>19</v>
      </c>
      <c r="F1354" s="238" t="s">
        <v>2064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341</v>
      </c>
      <c r="AU1354" s="244" t="s">
        <v>85</v>
      </c>
      <c r="AV1354" s="13" t="s">
        <v>83</v>
      </c>
      <c r="AW1354" s="13" t="s">
        <v>35</v>
      </c>
      <c r="AX1354" s="13" t="s">
        <v>76</v>
      </c>
      <c r="AY1354" s="244" t="s">
        <v>331</v>
      </c>
    </row>
    <row r="1355" s="14" customFormat="1">
      <c r="A1355" s="14"/>
      <c r="B1355" s="245"/>
      <c r="C1355" s="246"/>
      <c r="D1355" s="236" t="s">
        <v>341</v>
      </c>
      <c r="E1355" s="247" t="s">
        <v>19</v>
      </c>
      <c r="F1355" s="248" t="s">
        <v>2065</v>
      </c>
      <c r="G1355" s="246"/>
      <c r="H1355" s="249">
        <v>80.099999999999994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341</v>
      </c>
      <c r="AU1355" s="255" t="s">
        <v>85</v>
      </c>
      <c r="AV1355" s="14" t="s">
        <v>85</v>
      </c>
      <c r="AW1355" s="14" t="s">
        <v>35</v>
      </c>
      <c r="AX1355" s="14" t="s">
        <v>83</v>
      </c>
      <c r="AY1355" s="255" t="s">
        <v>331</v>
      </c>
    </row>
    <row r="1356" s="2" customFormat="1" ht="16.5" customHeight="1">
      <c r="A1356" s="40"/>
      <c r="B1356" s="41"/>
      <c r="C1356" s="284" t="s">
        <v>2066</v>
      </c>
      <c r="D1356" s="284" t="s">
        <v>968</v>
      </c>
      <c r="E1356" s="285" t="s">
        <v>2067</v>
      </c>
      <c r="F1356" s="286" t="s">
        <v>2068</v>
      </c>
      <c r="G1356" s="287" t="s">
        <v>336</v>
      </c>
      <c r="H1356" s="288">
        <v>84.105000000000004</v>
      </c>
      <c r="I1356" s="289"/>
      <c r="J1356" s="290">
        <f>ROUND(I1356*H1356,2)</f>
        <v>0</v>
      </c>
      <c r="K1356" s="286" t="s">
        <v>337</v>
      </c>
      <c r="L1356" s="291"/>
      <c r="M1356" s="292" t="s">
        <v>19</v>
      </c>
      <c r="N1356" s="293" t="s">
        <v>47</v>
      </c>
      <c r="O1356" s="86"/>
      <c r="P1356" s="225">
        <f>O1356*H1356</f>
        <v>0</v>
      </c>
      <c r="Q1356" s="225">
        <v>0.0066</v>
      </c>
      <c r="R1356" s="225">
        <f>Q1356*H1356</f>
        <v>0.55509300000000006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624</v>
      </c>
      <c r="AT1356" s="227" t="s">
        <v>968</v>
      </c>
      <c r="AU1356" s="227" t="s">
        <v>85</v>
      </c>
      <c r="AY1356" s="19" t="s">
        <v>331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83</v>
      </c>
      <c r="BK1356" s="228">
        <f>ROUND(I1356*H1356,2)</f>
        <v>0</v>
      </c>
      <c r="BL1356" s="19" t="s">
        <v>541</v>
      </c>
      <c r="BM1356" s="227" t="s">
        <v>2069</v>
      </c>
    </row>
    <row r="1357" s="13" customFormat="1">
      <c r="A1357" s="13"/>
      <c r="B1357" s="234"/>
      <c r="C1357" s="235"/>
      <c r="D1357" s="236" t="s">
        <v>341</v>
      </c>
      <c r="E1357" s="237" t="s">
        <v>19</v>
      </c>
      <c r="F1357" s="238" t="s">
        <v>2064</v>
      </c>
      <c r="G1357" s="235"/>
      <c r="H1357" s="237" t="s">
        <v>19</v>
      </c>
      <c r="I1357" s="239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341</v>
      </c>
      <c r="AU1357" s="244" t="s">
        <v>85</v>
      </c>
      <c r="AV1357" s="13" t="s">
        <v>83</v>
      </c>
      <c r="AW1357" s="13" t="s">
        <v>35</v>
      </c>
      <c r="AX1357" s="13" t="s">
        <v>76</v>
      </c>
      <c r="AY1357" s="244" t="s">
        <v>331</v>
      </c>
    </row>
    <row r="1358" s="14" customFormat="1">
      <c r="A1358" s="14"/>
      <c r="B1358" s="245"/>
      <c r="C1358" s="246"/>
      <c r="D1358" s="236" t="s">
        <v>341</v>
      </c>
      <c r="E1358" s="247" t="s">
        <v>19</v>
      </c>
      <c r="F1358" s="248" t="s">
        <v>2070</v>
      </c>
      <c r="G1358" s="246"/>
      <c r="H1358" s="249">
        <v>84.105000000000004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341</v>
      </c>
      <c r="AU1358" s="255" t="s">
        <v>85</v>
      </c>
      <c r="AV1358" s="14" t="s">
        <v>85</v>
      </c>
      <c r="AW1358" s="14" t="s">
        <v>35</v>
      </c>
      <c r="AX1358" s="14" t="s">
        <v>83</v>
      </c>
      <c r="AY1358" s="255" t="s">
        <v>331</v>
      </c>
    </row>
    <row r="1359" s="2" customFormat="1" ht="24.15" customHeight="1">
      <c r="A1359" s="40"/>
      <c r="B1359" s="41"/>
      <c r="C1359" s="216" t="s">
        <v>2071</v>
      </c>
      <c r="D1359" s="216" t="s">
        <v>333</v>
      </c>
      <c r="E1359" s="217" t="s">
        <v>2072</v>
      </c>
      <c r="F1359" s="218" t="s">
        <v>2073</v>
      </c>
      <c r="G1359" s="219" t="s">
        <v>336</v>
      </c>
      <c r="H1359" s="220">
        <v>164.20699999999999</v>
      </c>
      <c r="I1359" s="221"/>
      <c r="J1359" s="222">
        <f>ROUND(I1359*H1359,2)</f>
        <v>0</v>
      </c>
      <c r="K1359" s="218" t="s">
        <v>337</v>
      </c>
      <c r="L1359" s="46"/>
      <c r="M1359" s="223" t="s">
        <v>19</v>
      </c>
      <c r="N1359" s="224" t="s">
        <v>47</v>
      </c>
      <c r="O1359" s="86"/>
      <c r="P1359" s="225">
        <f>O1359*H1359</f>
        <v>0</v>
      </c>
      <c r="Q1359" s="225">
        <v>0.00029999999999999997</v>
      </c>
      <c r="R1359" s="225">
        <f>Q1359*H1359</f>
        <v>0.049262099999999996</v>
      </c>
      <c r="S1359" s="225">
        <v>0</v>
      </c>
      <c r="T1359" s="22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7" t="s">
        <v>541</v>
      </c>
      <c r="AT1359" s="227" t="s">
        <v>333</v>
      </c>
      <c r="AU1359" s="227" t="s">
        <v>85</v>
      </c>
      <c r="AY1359" s="19" t="s">
        <v>331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9" t="s">
        <v>83</v>
      </c>
      <c r="BK1359" s="228">
        <f>ROUND(I1359*H1359,2)</f>
        <v>0</v>
      </c>
      <c r="BL1359" s="19" t="s">
        <v>541</v>
      </c>
      <c r="BM1359" s="227" t="s">
        <v>2074</v>
      </c>
    </row>
    <row r="1360" s="2" customFormat="1">
      <c r="A1360" s="40"/>
      <c r="B1360" s="41"/>
      <c r="C1360" s="42"/>
      <c r="D1360" s="229" t="s">
        <v>339</v>
      </c>
      <c r="E1360" s="42"/>
      <c r="F1360" s="230" t="s">
        <v>2075</v>
      </c>
      <c r="G1360" s="42"/>
      <c r="H1360" s="42"/>
      <c r="I1360" s="231"/>
      <c r="J1360" s="42"/>
      <c r="K1360" s="42"/>
      <c r="L1360" s="46"/>
      <c r="M1360" s="232"/>
      <c r="N1360" s="23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339</v>
      </c>
      <c r="AU1360" s="19" t="s">
        <v>85</v>
      </c>
    </row>
    <row r="1361" s="13" customFormat="1">
      <c r="A1361" s="13"/>
      <c r="B1361" s="234"/>
      <c r="C1361" s="235"/>
      <c r="D1361" s="236" t="s">
        <v>341</v>
      </c>
      <c r="E1361" s="237" t="s">
        <v>19</v>
      </c>
      <c r="F1361" s="238" t="s">
        <v>2076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341</v>
      </c>
      <c r="AU1361" s="244" t="s">
        <v>85</v>
      </c>
      <c r="AV1361" s="13" t="s">
        <v>83</v>
      </c>
      <c r="AW1361" s="13" t="s">
        <v>35</v>
      </c>
      <c r="AX1361" s="13" t="s">
        <v>76</v>
      </c>
      <c r="AY1361" s="244" t="s">
        <v>331</v>
      </c>
    </row>
    <row r="1362" s="14" customFormat="1">
      <c r="A1362" s="14"/>
      <c r="B1362" s="245"/>
      <c r="C1362" s="246"/>
      <c r="D1362" s="236" t="s">
        <v>341</v>
      </c>
      <c r="E1362" s="247" t="s">
        <v>19</v>
      </c>
      <c r="F1362" s="248" t="s">
        <v>2077</v>
      </c>
      <c r="G1362" s="246"/>
      <c r="H1362" s="249">
        <v>110.56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341</v>
      </c>
      <c r="AU1362" s="255" t="s">
        <v>85</v>
      </c>
      <c r="AV1362" s="14" t="s">
        <v>85</v>
      </c>
      <c r="AW1362" s="14" t="s">
        <v>35</v>
      </c>
      <c r="AX1362" s="14" t="s">
        <v>76</v>
      </c>
      <c r="AY1362" s="255" t="s">
        <v>331</v>
      </c>
    </row>
    <row r="1363" s="13" customFormat="1">
      <c r="A1363" s="13"/>
      <c r="B1363" s="234"/>
      <c r="C1363" s="235"/>
      <c r="D1363" s="236" t="s">
        <v>341</v>
      </c>
      <c r="E1363" s="237" t="s">
        <v>19</v>
      </c>
      <c r="F1363" s="238" t="s">
        <v>2078</v>
      </c>
      <c r="G1363" s="235"/>
      <c r="H1363" s="237" t="s">
        <v>19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341</v>
      </c>
      <c r="AU1363" s="244" t="s">
        <v>85</v>
      </c>
      <c r="AV1363" s="13" t="s">
        <v>83</v>
      </c>
      <c r="AW1363" s="13" t="s">
        <v>35</v>
      </c>
      <c r="AX1363" s="13" t="s">
        <v>76</v>
      </c>
      <c r="AY1363" s="244" t="s">
        <v>331</v>
      </c>
    </row>
    <row r="1364" s="14" customFormat="1">
      <c r="A1364" s="14"/>
      <c r="B1364" s="245"/>
      <c r="C1364" s="246"/>
      <c r="D1364" s="236" t="s">
        <v>341</v>
      </c>
      <c r="E1364" s="247" t="s">
        <v>19</v>
      </c>
      <c r="F1364" s="248" t="s">
        <v>2079</v>
      </c>
      <c r="G1364" s="246"/>
      <c r="H1364" s="249">
        <v>53.646999999999998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341</v>
      </c>
      <c r="AU1364" s="255" t="s">
        <v>85</v>
      </c>
      <c r="AV1364" s="14" t="s">
        <v>85</v>
      </c>
      <c r="AW1364" s="14" t="s">
        <v>35</v>
      </c>
      <c r="AX1364" s="14" t="s">
        <v>76</v>
      </c>
      <c r="AY1364" s="255" t="s">
        <v>331</v>
      </c>
    </row>
    <row r="1365" s="15" customFormat="1">
      <c r="A1365" s="15"/>
      <c r="B1365" s="256"/>
      <c r="C1365" s="257"/>
      <c r="D1365" s="236" t="s">
        <v>341</v>
      </c>
      <c r="E1365" s="258" t="s">
        <v>19</v>
      </c>
      <c r="F1365" s="259" t="s">
        <v>353</v>
      </c>
      <c r="G1365" s="257"/>
      <c r="H1365" s="260">
        <v>164.20699999999999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341</v>
      </c>
      <c r="AU1365" s="266" t="s">
        <v>85</v>
      </c>
      <c r="AV1365" s="15" t="s">
        <v>126</v>
      </c>
      <c r="AW1365" s="15" t="s">
        <v>35</v>
      </c>
      <c r="AX1365" s="15" t="s">
        <v>83</v>
      </c>
      <c r="AY1365" s="266" t="s">
        <v>331</v>
      </c>
    </row>
    <row r="1366" s="2" customFormat="1" ht="16.5" customHeight="1">
      <c r="A1366" s="40"/>
      <c r="B1366" s="41"/>
      <c r="C1366" s="284" t="s">
        <v>2080</v>
      </c>
      <c r="D1366" s="284" t="s">
        <v>968</v>
      </c>
      <c r="E1366" s="285" t="s">
        <v>2081</v>
      </c>
      <c r="F1366" s="286" t="s">
        <v>2082</v>
      </c>
      <c r="G1366" s="287" t="s">
        <v>336</v>
      </c>
      <c r="H1366" s="288">
        <v>58.043999999999997</v>
      </c>
      <c r="I1366" s="289"/>
      <c r="J1366" s="290">
        <f>ROUND(I1366*H1366,2)</f>
        <v>0</v>
      </c>
      <c r="K1366" s="286" t="s">
        <v>337</v>
      </c>
      <c r="L1366" s="291"/>
      <c r="M1366" s="292" t="s">
        <v>19</v>
      </c>
      <c r="N1366" s="293" t="s">
        <v>47</v>
      </c>
      <c r="O1366" s="86"/>
      <c r="P1366" s="225">
        <f>O1366*H1366</f>
        <v>0</v>
      </c>
      <c r="Q1366" s="225">
        <v>0.0014</v>
      </c>
      <c r="R1366" s="225">
        <f>Q1366*H1366</f>
        <v>0.081261599999999989</v>
      </c>
      <c r="S1366" s="225">
        <v>0</v>
      </c>
      <c r="T1366" s="22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7" t="s">
        <v>624</v>
      </c>
      <c r="AT1366" s="227" t="s">
        <v>968</v>
      </c>
      <c r="AU1366" s="227" t="s">
        <v>85</v>
      </c>
      <c r="AY1366" s="19" t="s">
        <v>331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9" t="s">
        <v>83</v>
      </c>
      <c r="BK1366" s="228">
        <f>ROUND(I1366*H1366,2)</f>
        <v>0</v>
      </c>
      <c r="BL1366" s="19" t="s">
        <v>541</v>
      </c>
      <c r="BM1366" s="227" t="s">
        <v>2083</v>
      </c>
    </row>
    <row r="1367" s="13" customFormat="1">
      <c r="A1367" s="13"/>
      <c r="B1367" s="234"/>
      <c r="C1367" s="235"/>
      <c r="D1367" s="236" t="s">
        <v>341</v>
      </c>
      <c r="E1367" s="237" t="s">
        <v>19</v>
      </c>
      <c r="F1367" s="238" t="s">
        <v>2076</v>
      </c>
      <c r="G1367" s="235"/>
      <c r="H1367" s="237" t="s">
        <v>19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341</v>
      </c>
      <c r="AU1367" s="244" t="s">
        <v>85</v>
      </c>
      <c r="AV1367" s="13" t="s">
        <v>83</v>
      </c>
      <c r="AW1367" s="13" t="s">
        <v>35</v>
      </c>
      <c r="AX1367" s="13" t="s">
        <v>76</v>
      </c>
      <c r="AY1367" s="244" t="s">
        <v>331</v>
      </c>
    </row>
    <row r="1368" s="14" customFormat="1">
      <c r="A1368" s="14"/>
      <c r="B1368" s="245"/>
      <c r="C1368" s="246"/>
      <c r="D1368" s="236" t="s">
        <v>341</v>
      </c>
      <c r="E1368" s="247" t="s">
        <v>19</v>
      </c>
      <c r="F1368" s="248" t="s">
        <v>2084</v>
      </c>
      <c r="G1368" s="246"/>
      <c r="H1368" s="249">
        <v>58.043999999999997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341</v>
      </c>
      <c r="AU1368" s="255" t="s">
        <v>85</v>
      </c>
      <c r="AV1368" s="14" t="s">
        <v>85</v>
      </c>
      <c r="AW1368" s="14" t="s">
        <v>35</v>
      </c>
      <c r="AX1368" s="14" t="s">
        <v>83</v>
      </c>
      <c r="AY1368" s="255" t="s">
        <v>331</v>
      </c>
    </row>
    <row r="1369" s="2" customFormat="1" ht="16.5" customHeight="1">
      <c r="A1369" s="40"/>
      <c r="B1369" s="41"/>
      <c r="C1369" s="284" t="s">
        <v>2085</v>
      </c>
      <c r="D1369" s="284" t="s">
        <v>968</v>
      </c>
      <c r="E1369" s="285" t="s">
        <v>2086</v>
      </c>
      <c r="F1369" s="286" t="s">
        <v>2087</v>
      </c>
      <c r="G1369" s="287" t="s">
        <v>336</v>
      </c>
      <c r="H1369" s="288">
        <v>56.329000000000001</v>
      </c>
      <c r="I1369" s="289"/>
      <c r="J1369" s="290">
        <f>ROUND(I1369*H1369,2)</f>
        <v>0</v>
      </c>
      <c r="K1369" s="286" t="s">
        <v>19</v>
      </c>
      <c r="L1369" s="291"/>
      <c r="M1369" s="292" t="s">
        <v>19</v>
      </c>
      <c r="N1369" s="293" t="s">
        <v>47</v>
      </c>
      <c r="O1369" s="86"/>
      <c r="P1369" s="225">
        <f>O1369*H1369</f>
        <v>0</v>
      </c>
      <c r="Q1369" s="225">
        <v>0.0080000000000000002</v>
      </c>
      <c r="R1369" s="225">
        <f>Q1369*H1369</f>
        <v>0.45063200000000003</v>
      </c>
      <c r="S1369" s="225">
        <v>0</v>
      </c>
      <c r="T1369" s="22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7" t="s">
        <v>624</v>
      </c>
      <c r="AT1369" s="227" t="s">
        <v>968</v>
      </c>
      <c r="AU1369" s="227" t="s">
        <v>85</v>
      </c>
      <c r="AY1369" s="19" t="s">
        <v>331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9" t="s">
        <v>83</v>
      </c>
      <c r="BK1369" s="228">
        <f>ROUND(I1369*H1369,2)</f>
        <v>0</v>
      </c>
      <c r="BL1369" s="19" t="s">
        <v>541</v>
      </c>
      <c r="BM1369" s="227" t="s">
        <v>2088</v>
      </c>
    </row>
    <row r="1370" s="13" customFormat="1">
      <c r="A1370" s="13"/>
      <c r="B1370" s="234"/>
      <c r="C1370" s="235"/>
      <c r="D1370" s="236" t="s">
        <v>341</v>
      </c>
      <c r="E1370" s="237" t="s">
        <v>19</v>
      </c>
      <c r="F1370" s="238" t="s">
        <v>2078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341</v>
      </c>
      <c r="AU1370" s="244" t="s">
        <v>85</v>
      </c>
      <c r="AV1370" s="13" t="s">
        <v>83</v>
      </c>
      <c r="AW1370" s="13" t="s">
        <v>35</v>
      </c>
      <c r="AX1370" s="13" t="s">
        <v>76</v>
      </c>
      <c r="AY1370" s="244" t="s">
        <v>331</v>
      </c>
    </row>
    <row r="1371" s="14" customFormat="1">
      <c r="A1371" s="14"/>
      <c r="B1371" s="245"/>
      <c r="C1371" s="246"/>
      <c r="D1371" s="236" t="s">
        <v>341</v>
      </c>
      <c r="E1371" s="247" t="s">
        <v>19</v>
      </c>
      <c r="F1371" s="248" t="s">
        <v>2089</v>
      </c>
      <c r="G1371" s="246"/>
      <c r="H1371" s="249">
        <v>56.329000000000001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341</v>
      </c>
      <c r="AU1371" s="255" t="s">
        <v>85</v>
      </c>
      <c r="AV1371" s="14" t="s">
        <v>85</v>
      </c>
      <c r="AW1371" s="14" t="s">
        <v>35</v>
      </c>
      <c r="AX1371" s="14" t="s">
        <v>83</v>
      </c>
      <c r="AY1371" s="255" t="s">
        <v>331</v>
      </c>
    </row>
    <row r="1372" s="2" customFormat="1" ht="16.5" customHeight="1">
      <c r="A1372" s="40"/>
      <c r="B1372" s="41"/>
      <c r="C1372" s="284" t="s">
        <v>2090</v>
      </c>
      <c r="D1372" s="284" t="s">
        <v>968</v>
      </c>
      <c r="E1372" s="285" t="s">
        <v>2091</v>
      </c>
      <c r="F1372" s="286" t="s">
        <v>2092</v>
      </c>
      <c r="G1372" s="287" t="s">
        <v>336</v>
      </c>
      <c r="H1372" s="288">
        <v>58.043999999999997</v>
      </c>
      <c r="I1372" s="289"/>
      <c r="J1372" s="290">
        <f>ROUND(I1372*H1372,2)</f>
        <v>0</v>
      </c>
      <c r="K1372" s="286" t="s">
        <v>19</v>
      </c>
      <c r="L1372" s="291"/>
      <c r="M1372" s="292" t="s">
        <v>19</v>
      </c>
      <c r="N1372" s="293" t="s">
        <v>47</v>
      </c>
      <c r="O1372" s="86"/>
      <c r="P1372" s="225">
        <f>O1372*H1372</f>
        <v>0</v>
      </c>
      <c r="Q1372" s="225">
        <v>0.0070000000000000001</v>
      </c>
      <c r="R1372" s="225">
        <f>Q1372*H1372</f>
        <v>0.406308</v>
      </c>
      <c r="S1372" s="225">
        <v>0</v>
      </c>
      <c r="T1372" s="22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7" t="s">
        <v>624</v>
      </c>
      <c r="AT1372" s="227" t="s">
        <v>968</v>
      </c>
      <c r="AU1372" s="227" t="s">
        <v>85</v>
      </c>
      <c r="AY1372" s="19" t="s">
        <v>331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19" t="s">
        <v>83</v>
      </c>
      <c r="BK1372" s="228">
        <f>ROUND(I1372*H1372,2)</f>
        <v>0</v>
      </c>
      <c r="BL1372" s="19" t="s">
        <v>541</v>
      </c>
      <c r="BM1372" s="227" t="s">
        <v>2093</v>
      </c>
    </row>
    <row r="1373" s="13" customFormat="1">
      <c r="A1373" s="13"/>
      <c r="B1373" s="234"/>
      <c r="C1373" s="235"/>
      <c r="D1373" s="236" t="s">
        <v>341</v>
      </c>
      <c r="E1373" s="237" t="s">
        <v>19</v>
      </c>
      <c r="F1373" s="238" t="s">
        <v>2076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341</v>
      </c>
      <c r="AU1373" s="244" t="s">
        <v>85</v>
      </c>
      <c r="AV1373" s="13" t="s">
        <v>83</v>
      </c>
      <c r="AW1373" s="13" t="s">
        <v>35</v>
      </c>
      <c r="AX1373" s="13" t="s">
        <v>76</v>
      </c>
      <c r="AY1373" s="244" t="s">
        <v>331</v>
      </c>
    </row>
    <row r="1374" s="14" customFormat="1">
      <c r="A1374" s="14"/>
      <c r="B1374" s="245"/>
      <c r="C1374" s="246"/>
      <c r="D1374" s="236" t="s">
        <v>341</v>
      </c>
      <c r="E1374" s="247" t="s">
        <v>19</v>
      </c>
      <c r="F1374" s="248" t="s">
        <v>2084</v>
      </c>
      <c r="G1374" s="246"/>
      <c r="H1374" s="249">
        <v>58.043999999999997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341</v>
      </c>
      <c r="AU1374" s="255" t="s">
        <v>85</v>
      </c>
      <c r="AV1374" s="14" t="s">
        <v>85</v>
      </c>
      <c r="AW1374" s="14" t="s">
        <v>35</v>
      </c>
      <c r="AX1374" s="14" t="s">
        <v>83</v>
      </c>
      <c r="AY1374" s="255" t="s">
        <v>331</v>
      </c>
    </row>
    <row r="1375" s="2" customFormat="1" ht="24.15" customHeight="1">
      <c r="A1375" s="40"/>
      <c r="B1375" s="41"/>
      <c r="C1375" s="216" t="s">
        <v>2094</v>
      </c>
      <c r="D1375" s="216" t="s">
        <v>333</v>
      </c>
      <c r="E1375" s="217" t="s">
        <v>2095</v>
      </c>
      <c r="F1375" s="218" t="s">
        <v>2096</v>
      </c>
      <c r="G1375" s="219" t="s">
        <v>336</v>
      </c>
      <c r="H1375" s="220">
        <v>323.60000000000002</v>
      </c>
      <c r="I1375" s="221"/>
      <c r="J1375" s="222">
        <f>ROUND(I1375*H1375,2)</f>
        <v>0</v>
      </c>
      <c r="K1375" s="218" t="s">
        <v>337</v>
      </c>
      <c r="L1375" s="46"/>
      <c r="M1375" s="223" t="s">
        <v>19</v>
      </c>
      <c r="N1375" s="224" t="s">
        <v>47</v>
      </c>
      <c r="O1375" s="86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7" t="s">
        <v>541</v>
      </c>
      <c r="AT1375" s="227" t="s">
        <v>333</v>
      </c>
      <c r="AU1375" s="227" t="s">
        <v>85</v>
      </c>
      <c r="AY1375" s="19" t="s">
        <v>331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9" t="s">
        <v>83</v>
      </c>
      <c r="BK1375" s="228">
        <f>ROUND(I1375*H1375,2)</f>
        <v>0</v>
      </c>
      <c r="BL1375" s="19" t="s">
        <v>541</v>
      </c>
      <c r="BM1375" s="227" t="s">
        <v>2097</v>
      </c>
    </row>
    <row r="1376" s="2" customFormat="1">
      <c r="A1376" s="40"/>
      <c r="B1376" s="41"/>
      <c r="C1376" s="42"/>
      <c r="D1376" s="229" t="s">
        <v>339</v>
      </c>
      <c r="E1376" s="42"/>
      <c r="F1376" s="230" t="s">
        <v>2098</v>
      </c>
      <c r="G1376" s="42"/>
      <c r="H1376" s="42"/>
      <c r="I1376" s="231"/>
      <c r="J1376" s="42"/>
      <c r="K1376" s="42"/>
      <c r="L1376" s="46"/>
      <c r="M1376" s="232"/>
      <c r="N1376" s="23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339</v>
      </c>
      <c r="AU1376" s="19" t="s">
        <v>85</v>
      </c>
    </row>
    <row r="1377" s="13" customFormat="1">
      <c r="A1377" s="13"/>
      <c r="B1377" s="234"/>
      <c r="C1377" s="235"/>
      <c r="D1377" s="236" t="s">
        <v>341</v>
      </c>
      <c r="E1377" s="237" t="s">
        <v>19</v>
      </c>
      <c r="F1377" s="238" t="s">
        <v>1325</v>
      </c>
      <c r="G1377" s="235"/>
      <c r="H1377" s="237" t="s">
        <v>19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341</v>
      </c>
      <c r="AU1377" s="244" t="s">
        <v>85</v>
      </c>
      <c r="AV1377" s="13" t="s">
        <v>83</v>
      </c>
      <c r="AW1377" s="13" t="s">
        <v>35</v>
      </c>
      <c r="AX1377" s="13" t="s">
        <v>76</v>
      </c>
      <c r="AY1377" s="244" t="s">
        <v>331</v>
      </c>
    </row>
    <row r="1378" s="14" customFormat="1">
      <c r="A1378" s="14"/>
      <c r="B1378" s="245"/>
      <c r="C1378" s="246"/>
      <c r="D1378" s="236" t="s">
        <v>341</v>
      </c>
      <c r="E1378" s="247" t="s">
        <v>19</v>
      </c>
      <c r="F1378" s="248" t="s">
        <v>1326</v>
      </c>
      <c r="G1378" s="246"/>
      <c r="H1378" s="249">
        <v>19.449999999999999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341</v>
      </c>
      <c r="AU1378" s="255" t="s">
        <v>85</v>
      </c>
      <c r="AV1378" s="14" t="s">
        <v>85</v>
      </c>
      <c r="AW1378" s="14" t="s">
        <v>35</v>
      </c>
      <c r="AX1378" s="14" t="s">
        <v>76</v>
      </c>
      <c r="AY1378" s="255" t="s">
        <v>331</v>
      </c>
    </row>
    <row r="1379" s="13" customFormat="1">
      <c r="A1379" s="13"/>
      <c r="B1379" s="234"/>
      <c r="C1379" s="235"/>
      <c r="D1379" s="236" t="s">
        <v>341</v>
      </c>
      <c r="E1379" s="237" t="s">
        <v>19</v>
      </c>
      <c r="F1379" s="238" t="s">
        <v>1327</v>
      </c>
      <c r="G1379" s="235"/>
      <c r="H1379" s="237" t="s">
        <v>19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341</v>
      </c>
      <c r="AU1379" s="244" t="s">
        <v>85</v>
      </c>
      <c r="AV1379" s="13" t="s">
        <v>83</v>
      </c>
      <c r="AW1379" s="13" t="s">
        <v>35</v>
      </c>
      <c r="AX1379" s="13" t="s">
        <v>76</v>
      </c>
      <c r="AY1379" s="244" t="s">
        <v>331</v>
      </c>
    </row>
    <row r="1380" s="14" customFormat="1">
      <c r="A1380" s="14"/>
      <c r="B1380" s="245"/>
      <c r="C1380" s="246"/>
      <c r="D1380" s="236" t="s">
        <v>341</v>
      </c>
      <c r="E1380" s="247" t="s">
        <v>19</v>
      </c>
      <c r="F1380" s="248" t="s">
        <v>1328</v>
      </c>
      <c r="G1380" s="246"/>
      <c r="H1380" s="249">
        <v>66.200000000000003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341</v>
      </c>
      <c r="AU1380" s="255" t="s">
        <v>85</v>
      </c>
      <c r="AV1380" s="14" t="s">
        <v>85</v>
      </c>
      <c r="AW1380" s="14" t="s">
        <v>35</v>
      </c>
      <c r="AX1380" s="14" t="s">
        <v>76</v>
      </c>
      <c r="AY1380" s="255" t="s">
        <v>331</v>
      </c>
    </row>
    <row r="1381" s="13" customFormat="1">
      <c r="A1381" s="13"/>
      <c r="B1381" s="234"/>
      <c r="C1381" s="235"/>
      <c r="D1381" s="236" t="s">
        <v>341</v>
      </c>
      <c r="E1381" s="237" t="s">
        <v>19</v>
      </c>
      <c r="F1381" s="238" t="s">
        <v>1329</v>
      </c>
      <c r="G1381" s="235"/>
      <c r="H1381" s="237" t="s">
        <v>19</v>
      </c>
      <c r="I1381" s="239"/>
      <c r="J1381" s="235"/>
      <c r="K1381" s="235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341</v>
      </c>
      <c r="AU1381" s="244" t="s">
        <v>85</v>
      </c>
      <c r="AV1381" s="13" t="s">
        <v>83</v>
      </c>
      <c r="AW1381" s="13" t="s">
        <v>35</v>
      </c>
      <c r="AX1381" s="13" t="s">
        <v>76</v>
      </c>
      <c r="AY1381" s="244" t="s">
        <v>331</v>
      </c>
    </row>
    <row r="1382" s="14" customFormat="1">
      <c r="A1382" s="14"/>
      <c r="B1382" s="245"/>
      <c r="C1382" s="246"/>
      <c r="D1382" s="236" t="s">
        <v>341</v>
      </c>
      <c r="E1382" s="247" t="s">
        <v>19</v>
      </c>
      <c r="F1382" s="248" t="s">
        <v>1330</v>
      </c>
      <c r="G1382" s="246"/>
      <c r="H1382" s="249">
        <v>237.94999999999999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341</v>
      </c>
      <c r="AU1382" s="255" t="s">
        <v>85</v>
      </c>
      <c r="AV1382" s="14" t="s">
        <v>85</v>
      </c>
      <c r="AW1382" s="14" t="s">
        <v>35</v>
      </c>
      <c r="AX1382" s="14" t="s">
        <v>76</v>
      </c>
      <c r="AY1382" s="255" t="s">
        <v>331</v>
      </c>
    </row>
    <row r="1383" s="15" customFormat="1">
      <c r="A1383" s="15"/>
      <c r="B1383" s="256"/>
      <c r="C1383" s="257"/>
      <c r="D1383" s="236" t="s">
        <v>341</v>
      </c>
      <c r="E1383" s="258" t="s">
        <v>19</v>
      </c>
      <c r="F1383" s="259" t="s">
        <v>353</v>
      </c>
      <c r="G1383" s="257"/>
      <c r="H1383" s="260">
        <v>323.60000000000002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341</v>
      </c>
      <c r="AU1383" s="266" t="s">
        <v>85</v>
      </c>
      <c r="AV1383" s="15" t="s">
        <v>126</v>
      </c>
      <c r="AW1383" s="15" t="s">
        <v>35</v>
      </c>
      <c r="AX1383" s="15" t="s">
        <v>83</v>
      </c>
      <c r="AY1383" s="266" t="s">
        <v>331</v>
      </c>
    </row>
    <row r="1384" s="2" customFormat="1" ht="16.5" customHeight="1">
      <c r="A1384" s="40"/>
      <c r="B1384" s="41"/>
      <c r="C1384" s="284" t="s">
        <v>2099</v>
      </c>
      <c r="D1384" s="284" t="s">
        <v>968</v>
      </c>
      <c r="E1384" s="285" t="s">
        <v>2100</v>
      </c>
      <c r="F1384" s="286" t="s">
        <v>2101</v>
      </c>
      <c r="G1384" s="287" t="s">
        <v>429</v>
      </c>
      <c r="H1384" s="288">
        <v>54.366</v>
      </c>
      <c r="I1384" s="289"/>
      <c r="J1384" s="290">
        <f>ROUND(I1384*H1384,2)</f>
        <v>0</v>
      </c>
      <c r="K1384" s="286" t="s">
        <v>337</v>
      </c>
      <c r="L1384" s="291"/>
      <c r="M1384" s="292" t="s">
        <v>19</v>
      </c>
      <c r="N1384" s="293" t="s">
        <v>47</v>
      </c>
      <c r="O1384" s="86"/>
      <c r="P1384" s="225">
        <f>O1384*H1384</f>
        <v>0</v>
      </c>
      <c r="Q1384" s="225">
        <v>0.035000000000000003</v>
      </c>
      <c r="R1384" s="225">
        <f>Q1384*H1384</f>
        <v>1.9028100000000001</v>
      </c>
      <c r="S1384" s="225">
        <v>0</v>
      </c>
      <c r="T1384" s="226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7" t="s">
        <v>624</v>
      </c>
      <c r="AT1384" s="227" t="s">
        <v>968</v>
      </c>
      <c r="AU1384" s="227" t="s">
        <v>85</v>
      </c>
      <c r="AY1384" s="19" t="s">
        <v>331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9" t="s">
        <v>83</v>
      </c>
      <c r="BK1384" s="228">
        <f>ROUND(I1384*H1384,2)</f>
        <v>0</v>
      </c>
      <c r="BL1384" s="19" t="s">
        <v>541</v>
      </c>
      <c r="BM1384" s="227" t="s">
        <v>2102</v>
      </c>
    </row>
    <row r="1385" s="13" customFormat="1">
      <c r="A1385" s="13"/>
      <c r="B1385" s="234"/>
      <c r="C1385" s="235"/>
      <c r="D1385" s="236" t="s">
        <v>341</v>
      </c>
      <c r="E1385" s="237" t="s">
        <v>19</v>
      </c>
      <c r="F1385" s="238" t="s">
        <v>1325</v>
      </c>
      <c r="G1385" s="235"/>
      <c r="H1385" s="237" t="s">
        <v>19</v>
      </c>
      <c r="I1385" s="239"/>
      <c r="J1385" s="235"/>
      <c r="K1385" s="235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341</v>
      </c>
      <c r="AU1385" s="244" t="s">
        <v>85</v>
      </c>
      <c r="AV1385" s="13" t="s">
        <v>83</v>
      </c>
      <c r="AW1385" s="13" t="s">
        <v>35</v>
      </c>
      <c r="AX1385" s="13" t="s">
        <v>76</v>
      </c>
      <c r="AY1385" s="244" t="s">
        <v>331</v>
      </c>
    </row>
    <row r="1386" s="14" customFormat="1">
      <c r="A1386" s="14"/>
      <c r="B1386" s="245"/>
      <c r="C1386" s="246"/>
      <c r="D1386" s="236" t="s">
        <v>341</v>
      </c>
      <c r="E1386" s="247" t="s">
        <v>19</v>
      </c>
      <c r="F1386" s="248" t="s">
        <v>2103</v>
      </c>
      <c r="G1386" s="246"/>
      <c r="H1386" s="249">
        <v>3.2679999999999998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341</v>
      </c>
      <c r="AU1386" s="255" t="s">
        <v>85</v>
      </c>
      <c r="AV1386" s="14" t="s">
        <v>85</v>
      </c>
      <c r="AW1386" s="14" t="s">
        <v>35</v>
      </c>
      <c r="AX1386" s="14" t="s">
        <v>76</v>
      </c>
      <c r="AY1386" s="255" t="s">
        <v>331</v>
      </c>
    </row>
    <row r="1387" s="13" customFormat="1">
      <c r="A1387" s="13"/>
      <c r="B1387" s="234"/>
      <c r="C1387" s="235"/>
      <c r="D1387" s="236" t="s">
        <v>341</v>
      </c>
      <c r="E1387" s="237" t="s">
        <v>19</v>
      </c>
      <c r="F1387" s="238" t="s">
        <v>1327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341</v>
      </c>
      <c r="AU1387" s="244" t="s">
        <v>85</v>
      </c>
      <c r="AV1387" s="13" t="s">
        <v>83</v>
      </c>
      <c r="AW1387" s="13" t="s">
        <v>35</v>
      </c>
      <c r="AX1387" s="13" t="s">
        <v>76</v>
      </c>
      <c r="AY1387" s="244" t="s">
        <v>331</v>
      </c>
    </row>
    <row r="1388" s="14" customFormat="1">
      <c r="A1388" s="14"/>
      <c r="B1388" s="245"/>
      <c r="C1388" s="246"/>
      <c r="D1388" s="236" t="s">
        <v>341</v>
      </c>
      <c r="E1388" s="247" t="s">
        <v>19</v>
      </c>
      <c r="F1388" s="248" t="s">
        <v>2104</v>
      </c>
      <c r="G1388" s="246"/>
      <c r="H1388" s="249">
        <v>11.122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341</v>
      </c>
      <c r="AU1388" s="255" t="s">
        <v>85</v>
      </c>
      <c r="AV1388" s="14" t="s">
        <v>85</v>
      </c>
      <c r="AW1388" s="14" t="s">
        <v>35</v>
      </c>
      <c r="AX1388" s="14" t="s">
        <v>76</v>
      </c>
      <c r="AY1388" s="255" t="s">
        <v>331</v>
      </c>
    </row>
    <row r="1389" s="13" customFormat="1">
      <c r="A1389" s="13"/>
      <c r="B1389" s="234"/>
      <c r="C1389" s="235"/>
      <c r="D1389" s="236" t="s">
        <v>341</v>
      </c>
      <c r="E1389" s="237" t="s">
        <v>19</v>
      </c>
      <c r="F1389" s="238" t="s">
        <v>1329</v>
      </c>
      <c r="G1389" s="235"/>
      <c r="H1389" s="237" t="s">
        <v>19</v>
      </c>
      <c r="I1389" s="239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341</v>
      </c>
      <c r="AU1389" s="244" t="s">
        <v>85</v>
      </c>
      <c r="AV1389" s="13" t="s">
        <v>83</v>
      </c>
      <c r="AW1389" s="13" t="s">
        <v>35</v>
      </c>
      <c r="AX1389" s="13" t="s">
        <v>76</v>
      </c>
      <c r="AY1389" s="244" t="s">
        <v>331</v>
      </c>
    </row>
    <row r="1390" s="14" customFormat="1">
      <c r="A1390" s="14"/>
      <c r="B1390" s="245"/>
      <c r="C1390" s="246"/>
      <c r="D1390" s="236" t="s">
        <v>341</v>
      </c>
      <c r="E1390" s="247" t="s">
        <v>19</v>
      </c>
      <c r="F1390" s="248" t="s">
        <v>2105</v>
      </c>
      <c r="G1390" s="246"/>
      <c r="H1390" s="249">
        <v>39.975999999999999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341</v>
      </c>
      <c r="AU1390" s="255" t="s">
        <v>85</v>
      </c>
      <c r="AV1390" s="14" t="s">
        <v>85</v>
      </c>
      <c r="AW1390" s="14" t="s">
        <v>35</v>
      </c>
      <c r="AX1390" s="14" t="s">
        <v>76</v>
      </c>
      <c r="AY1390" s="255" t="s">
        <v>331</v>
      </c>
    </row>
    <row r="1391" s="15" customFormat="1">
      <c r="A1391" s="15"/>
      <c r="B1391" s="256"/>
      <c r="C1391" s="257"/>
      <c r="D1391" s="236" t="s">
        <v>341</v>
      </c>
      <c r="E1391" s="258" t="s">
        <v>19</v>
      </c>
      <c r="F1391" s="259" t="s">
        <v>353</v>
      </c>
      <c r="G1391" s="257"/>
      <c r="H1391" s="260">
        <v>54.366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341</v>
      </c>
      <c r="AU1391" s="266" t="s">
        <v>85</v>
      </c>
      <c r="AV1391" s="15" t="s">
        <v>126</v>
      </c>
      <c r="AW1391" s="15" t="s">
        <v>35</v>
      </c>
      <c r="AX1391" s="15" t="s">
        <v>83</v>
      </c>
      <c r="AY1391" s="266" t="s">
        <v>331</v>
      </c>
    </row>
    <row r="1392" s="2" customFormat="1" ht="24.15" customHeight="1">
      <c r="A1392" s="40"/>
      <c r="B1392" s="41"/>
      <c r="C1392" s="216" t="s">
        <v>2106</v>
      </c>
      <c r="D1392" s="216" t="s">
        <v>333</v>
      </c>
      <c r="E1392" s="217" t="s">
        <v>2107</v>
      </c>
      <c r="F1392" s="218" t="s">
        <v>2108</v>
      </c>
      <c r="G1392" s="219" t="s">
        <v>336</v>
      </c>
      <c r="H1392" s="220">
        <v>163.40000000000001</v>
      </c>
      <c r="I1392" s="221"/>
      <c r="J1392" s="222">
        <f>ROUND(I1392*H1392,2)</f>
        <v>0</v>
      </c>
      <c r="K1392" s="218" t="s">
        <v>337</v>
      </c>
      <c r="L1392" s="46"/>
      <c r="M1392" s="223" t="s">
        <v>19</v>
      </c>
      <c r="N1392" s="224" t="s">
        <v>47</v>
      </c>
      <c r="O1392" s="86"/>
      <c r="P1392" s="225">
        <f>O1392*H1392</f>
        <v>0</v>
      </c>
      <c r="Q1392" s="225">
        <v>0</v>
      </c>
      <c r="R1392" s="225">
        <f>Q1392*H1392</f>
        <v>0</v>
      </c>
      <c r="S1392" s="225">
        <v>0</v>
      </c>
      <c r="T1392" s="22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7" t="s">
        <v>541</v>
      </c>
      <c r="AT1392" s="227" t="s">
        <v>333</v>
      </c>
      <c r="AU1392" s="227" t="s">
        <v>85</v>
      </c>
      <c r="AY1392" s="19" t="s">
        <v>331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9" t="s">
        <v>83</v>
      </c>
      <c r="BK1392" s="228">
        <f>ROUND(I1392*H1392,2)</f>
        <v>0</v>
      </c>
      <c r="BL1392" s="19" t="s">
        <v>541</v>
      </c>
      <c r="BM1392" s="227" t="s">
        <v>2109</v>
      </c>
    </row>
    <row r="1393" s="2" customFormat="1">
      <c r="A1393" s="40"/>
      <c r="B1393" s="41"/>
      <c r="C1393" s="42"/>
      <c r="D1393" s="229" t="s">
        <v>339</v>
      </c>
      <c r="E1393" s="42"/>
      <c r="F1393" s="230" t="s">
        <v>2110</v>
      </c>
      <c r="G1393" s="42"/>
      <c r="H1393" s="42"/>
      <c r="I1393" s="231"/>
      <c r="J1393" s="42"/>
      <c r="K1393" s="42"/>
      <c r="L1393" s="46"/>
      <c r="M1393" s="232"/>
      <c r="N1393" s="23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339</v>
      </c>
      <c r="AU1393" s="19" t="s">
        <v>85</v>
      </c>
    </row>
    <row r="1394" s="13" customFormat="1">
      <c r="A1394" s="13"/>
      <c r="B1394" s="234"/>
      <c r="C1394" s="235"/>
      <c r="D1394" s="236" t="s">
        <v>341</v>
      </c>
      <c r="E1394" s="237" t="s">
        <v>19</v>
      </c>
      <c r="F1394" s="238" t="s">
        <v>1331</v>
      </c>
      <c r="G1394" s="235"/>
      <c r="H1394" s="237" t="s">
        <v>19</v>
      </c>
      <c r="I1394" s="239"/>
      <c r="J1394" s="235"/>
      <c r="K1394" s="235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341</v>
      </c>
      <c r="AU1394" s="244" t="s">
        <v>85</v>
      </c>
      <c r="AV1394" s="13" t="s">
        <v>83</v>
      </c>
      <c r="AW1394" s="13" t="s">
        <v>35</v>
      </c>
      <c r="AX1394" s="13" t="s">
        <v>76</v>
      </c>
      <c r="AY1394" s="244" t="s">
        <v>331</v>
      </c>
    </row>
    <row r="1395" s="14" customFormat="1">
      <c r="A1395" s="14"/>
      <c r="B1395" s="245"/>
      <c r="C1395" s="246"/>
      <c r="D1395" s="236" t="s">
        <v>341</v>
      </c>
      <c r="E1395" s="247" t="s">
        <v>19</v>
      </c>
      <c r="F1395" s="248" t="s">
        <v>1332</v>
      </c>
      <c r="G1395" s="246"/>
      <c r="H1395" s="249">
        <v>127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341</v>
      </c>
      <c r="AU1395" s="255" t="s">
        <v>85</v>
      </c>
      <c r="AV1395" s="14" t="s">
        <v>85</v>
      </c>
      <c r="AW1395" s="14" t="s">
        <v>35</v>
      </c>
      <c r="AX1395" s="14" t="s">
        <v>76</v>
      </c>
      <c r="AY1395" s="255" t="s">
        <v>331</v>
      </c>
    </row>
    <row r="1396" s="13" customFormat="1">
      <c r="A1396" s="13"/>
      <c r="B1396" s="234"/>
      <c r="C1396" s="235"/>
      <c r="D1396" s="236" t="s">
        <v>341</v>
      </c>
      <c r="E1396" s="237" t="s">
        <v>19</v>
      </c>
      <c r="F1396" s="238" t="s">
        <v>1333</v>
      </c>
      <c r="G1396" s="235"/>
      <c r="H1396" s="237" t="s">
        <v>19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341</v>
      </c>
      <c r="AU1396" s="244" t="s">
        <v>85</v>
      </c>
      <c r="AV1396" s="13" t="s">
        <v>83</v>
      </c>
      <c r="AW1396" s="13" t="s">
        <v>35</v>
      </c>
      <c r="AX1396" s="13" t="s">
        <v>76</v>
      </c>
      <c r="AY1396" s="244" t="s">
        <v>331</v>
      </c>
    </row>
    <row r="1397" s="14" customFormat="1">
      <c r="A1397" s="14"/>
      <c r="B1397" s="245"/>
      <c r="C1397" s="246"/>
      <c r="D1397" s="236" t="s">
        <v>341</v>
      </c>
      <c r="E1397" s="247" t="s">
        <v>19</v>
      </c>
      <c r="F1397" s="248" t="s">
        <v>1334</v>
      </c>
      <c r="G1397" s="246"/>
      <c r="H1397" s="249">
        <v>22.5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341</v>
      </c>
      <c r="AU1397" s="255" t="s">
        <v>85</v>
      </c>
      <c r="AV1397" s="14" t="s">
        <v>85</v>
      </c>
      <c r="AW1397" s="14" t="s">
        <v>35</v>
      </c>
      <c r="AX1397" s="14" t="s">
        <v>76</v>
      </c>
      <c r="AY1397" s="255" t="s">
        <v>331</v>
      </c>
    </row>
    <row r="1398" s="13" customFormat="1">
      <c r="A1398" s="13"/>
      <c r="B1398" s="234"/>
      <c r="C1398" s="235"/>
      <c r="D1398" s="236" t="s">
        <v>341</v>
      </c>
      <c r="E1398" s="237" t="s">
        <v>19</v>
      </c>
      <c r="F1398" s="238" t="s">
        <v>1335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341</v>
      </c>
      <c r="AU1398" s="244" t="s">
        <v>85</v>
      </c>
      <c r="AV1398" s="13" t="s">
        <v>83</v>
      </c>
      <c r="AW1398" s="13" t="s">
        <v>35</v>
      </c>
      <c r="AX1398" s="13" t="s">
        <v>76</v>
      </c>
      <c r="AY1398" s="244" t="s">
        <v>331</v>
      </c>
    </row>
    <row r="1399" s="14" customFormat="1">
      <c r="A1399" s="14"/>
      <c r="B1399" s="245"/>
      <c r="C1399" s="246"/>
      <c r="D1399" s="236" t="s">
        <v>341</v>
      </c>
      <c r="E1399" s="247" t="s">
        <v>19</v>
      </c>
      <c r="F1399" s="248" t="s">
        <v>1336</v>
      </c>
      <c r="G1399" s="246"/>
      <c r="H1399" s="249">
        <v>13.9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341</v>
      </c>
      <c r="AU1399" s="255" t="s">
        <v>85</v>
      </c>
      <c r="AV1399" s="14" t="s">
        <v>85</v>
      </c>
      <c r="AW1399" s="14" t="s">
        <v>35</v>
      </c>
      <c r="AX1399" s="14" t="s">
        <v>76</v>
      </c>
      <c r="AY1399" s="255" t="s">
        <v>331</v>
      </c>
    </row>
    <row r="1400" s="15" customFormat="1">
      <c r="A1400" s="15"/>
      <c r="B1400" s="256"/>
      <c r="C1400" s="257"/>
      <c r="D1400" s="236" t="s">
        <v>341</v>
      </c>
      <c r="E1400" s="258" t="s">
        <v>19</v>
      </c>
      <c r="F1400" s="259" t="s">
        <v>353</v>
      </c>
      <c r="G1400" s="257"/>
      <c r="H1400" s="260">
        <v>163.40000000000001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341</v>
      </c>
      <c r="AU1400" s="266" t="s">
        <v>85</v>
      </c>
      <c r="AV1400" s="15" t="s">
        <v>126</v>
      </c>
      <c r="AW1400" s="15" t="s">
        <v>35</v>
      </c>
      <c r="AX1400" s="15" t="s">
        <v>83</v>
      </c>
      <c r="AY1400" s="266" t="s">
        <v>331</v>
      </c>
    </row>
    <row r="1401" s="2" customFormat="1" ht="16.5" customHeight="1">
      <c r="A1401" s="40"/>
      <c r="B1401" s="41"/>
      <c r="C1401" s="284" t="s">
        <v>2111</v>
      </c>
      <c r="D1401" s="284" t="s">
        <v>968</v>
      </c>
      <c r="E1401" s="285" t="s">
        <v>2112</v>
      </c>
      <c r="F1401" s="286" t="s">
        <v>2113</v>
      </c>
      <c r="G1401" s="287" t="s">
        <v>429</v>
      </c>
      <c r="H1401" s="288">
        <v>10.295</v>
      </c>
      <c r="I1401" s="289"/>
      <c r="J1401" s="290">
        <f>ROUND(I1401*H1401,2)</f>
        <v>0</v>
      </c>
      <c r="K1401" s="286" t="s">
        <v>337</v>
      </c>
      <c r="L1401" s="291"/>
      <c r="M1401" s="292" t="s">
        <v>19</v>
      </c>
      <c r="N1401" s="293" t="s">
        <v>47</v>
      </c>
      <c r="O1401" s="86"/>
      <c r="P1401" s="225">
        <f>O1401*H1401</f>
        <v>0</v>
      </c>
      <c r="Q1401" s="225">
        <v>0.029999999999999999</v>
      </c>
      <c r="R1401" s="225">
        <f>Q1401*H1401</f>
        <v>0.30885000000000001</v>
      </c>
      <c r="S1401" s="225">
        <v>0</v>
      </c>
      <c r="T1401" s="22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7" t="s">
        <v>624</v>
      </c>
      <c r="AT1401" s="227" t="s">
        <v>968</v>
      </c>
      <c r="AU1401" s="227" t="s">
        <v>85</v>
      </c>
      <c r="AY1401" s="19" t="s">
        <v>331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19" t="s">
        <v>83</v>
      </c>
      <c r="BK1401" s="228">
        <f>ROUND(I1401*H1401,2)</f>
        <v>0</v>
      </c>
      <c r="BL1401" s="19" t="s">
        <v>541</v>
      </c>
      <c r="BM1401" s="227" t="s">
        <v>2114</v>
      </c>
    </row>
    <row r="1402" s="13" customFormat="1">
      <c r="A1402" s="13"/>
      <c r="B1402" s="234"/>
      <c r="C1402" s="235"/>
      <c r="D1402" s="236" t="s">
        <v>341</v>
      </c>
      <c r="E1402" s="237" t="s">
        <v>19</v>
      </c>
      <c r="F1402" s="238" t="s">
        <v>1331</v>
      </c>
      <c r="G1402" s="235"/>
      <c r="H1402" s="237" t="s">
        <v>19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341</v>
      </c>
      <c r="AU1402" s="244" t="s">
        <v>85</v>
      </c>
      <c r="AV1402" s="13" t="s">
        <v>83</v>
      </c>
      <c r="AW1402" s="13" t="s">
        <v>35</v>
      </c>
      <c r="AX1402" s="13" t="s">
        <v>76</v>
      </c>
      <c r="AY1402" s="244" t="s">
        <v>331</v>
      </c>
    </row>
    <row r="1403" s="14" customFormat="1">
      <c r="A1403" s="14"/>
      <c r="B1403" s="245"/>
      <c r="C1403" s="246"/>
      <c r="D1403" s="236" t="s">
        <v>341</v>
      </c>
      <c r="E1403" s="247" t="s">
        <v>19</v>
      </c>
      <c r="F1403" s="248" t="s">
        <v>2115</v>
      </c>
      <c r="G1403" s="246"/>
      <c r="H1403" s="249">
        <v>8.0009999999999994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341</v>
      </c>
      <c r="AU1403" s="255" t="s">
        <v>85</v>
      </c>
      <c r="AV1403" s="14" t="s">
        <v>85</v>
      </c>
      <c r="AW1403" s="14" t="s">
        <v>35</v>
      </c>
      <c r="AX1403" s="14" t="s">
        <v>76</v>
      </c>
      <c r="AY1403" s="255" t="s">
        <v>331</v>
      </c>
    </row>
    <row r="1404" s="13" customFormat="1">
      <c r="A1404" s="13"/>
      <c r="B1404" s="234"/>
      <c r="C1404" s="235"/>
      <c r="D1404" s="236" t="s">
        <v>341</v>
      </c>
      <c r="E1404" s="237" t="s">
        <v>19</v>
      </c>
      <c r="F1404" s="238" t="s">
        <v>1333</v>
      </c>
      <c r="G1404" s="235"/>
      <c r="H1404" s="237" t="s">
        <v>19</v>
      </c>
      <c r="I1404" s="239"/>
      <c r="J1404" s="235"/>
      <c r="K1404" s="235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341</v>
      </c>
      <c r="AU1404" s="244" t="s">
        <v>85</v>
      </c>
      <c r="AV1404" s="13" t="s">
        <v>83</v>
      </c>
      <c r="AW1404" s="13" t="s">
        <v>35</v>
      </c>
      <c r="AX1404" s="13" t="s">
        <v>76</v>
      </c>
      <c r="AY1404" s="244" t="s">
        <v>331</v>
      </c>
    </row>
    <row r="1405" s="14" customFormat="1">
      <c r="A1405" s="14"/>
      <c r="B1405" s="245"/>
      <c r="C1405" s="246"/>
      <c r="D1405" s="236" t="s">
        <v>341</v>
      </c>
      <c r="E1405" s="247" t="s">
        <v>19</v>
      </c>
      <c r="F1405" s="248" t="s">
        <v>2116</v>
      </c>
      <c r="G1405" s="246"/>
      <c r="H1405" s="249">
        <v>1.4179999999999999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341</v>
      </c>
      <c r="AU1405" s="255" t="s">
        <v>85</v>
      </c>
      <c r="AV1405" s="14" t="s">
        <v>85</v>
      </c>
      <c r="AW1405" s="14" t="s">
        <v>35</v>
      </c>
      <c r="AX1405" s="14" t="s">
        <v>76</v>
      </c>
      <c r="AY1405" s="255" t="s">
        <v>331</v>
      </c>
    </row>
    <row r="1406" s="13" customFormat="1">
      <c r="A1406" s="13"/>
      <c r="B1406" s="234"/>
      <c r="C1406" s="235"/>
      <c r="D1406" s="236" t="s">
        <v>341</v>
      </c>
      <c r="E1406" s="237" t="s">
        <v>19</v>
      </c>
      <c r="F1406" s="238" t="s">
        <v>1335</v>
      </c>
      <c r="G1406" s="235"/>
      <c r="H1406" s="237" t="s">
        <v>19</v>
      </c>
      <c r="I1406" s="239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341</v>
      </c>
      <c r="AU1406" s="244" t="s">
        <v>85</v>
      </c>
      <c r="AV1406" s="13" t="s">
        <v>83</v>
      </c>
      <c r="AW1406" s="13" t="s">
        <v>35</v>
      </c>
      <c r="AX1406" s="13" t="s">
        <v>76</v>
      </c>
      <c r="AY1406" s="244" t="s">
        <v>331</v>
      </c>
    </row>
    <row r="1407" s="14" customFormat="1">
      <c r="A1407" s="14"/>
      <c r="B1407" s="245"/>
      <c r="C1407" s="246"/>
      <c r="D1407" s="236" t="s">
        <v>341</v>
      </c>
      <c r="E1407" s="247" t="s">
        <v>19</v>
      </c>
      <c r="F1407" s="248" t="s">
        <v>2117</v>
      </c>
      <c r="G1407" s="246"/>
      <c r="H1407" s="249">
        <v>0.876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341</v>
      </c>
      <c r="AU1407" s="255" t="s">
        <v>85</v>
      </c>
      <c r="AV1407" s="14" t="s">
        <v>85</v>
      </c>
      <c r="AW1407" s="14" t="s">
        <v>35</v>
      </c>
      <c r="AX1407" s="14" t="s">
        <v>76</v>
      </c>
      <c r="AY1407" s="255" t="s">
        <v>331</v>
      </c>
    </row>
    <row r="1408" s="15" customFormat="1">
      <c r="A1408" s="15"/>
      <c r="B1408" s="256"/>
      <c r="C1408" s="257"/>
      <c r="D1408" s="236" t="s">
        <v>341</v>
      </c>
      <c r="E1408" s="258" t="s">
        <v>19</v>
      </c>
      <c r="F1408" s="259" t="s">
        <v>353</v>
      </c>
      <c r="G1408" s="257"/>
      <c r="H1408" s="260">
        <v>10.295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341</v>
      </c>
      <c r="AU1408" s="266" t="s">
        <v>85</v>
      </c>
      <c r="AV1408" s="15" t="s">
        <v>126</v>
      </c>
      <c r="AW1408" s="15" t="s">
        <v>35</v>
      </c>
      <c r="AX1408" s="15" t="s">
        <v>83</v>
      </c>
      <c r="AY1408" s="266" t="s">
        <v>331</v>
      </c>
    </row>
    <row r="1409" s="2" customFormat="1" ht="16.5" customHeight="1">
      <c r="A1409" s="40"/>
      <c r="B1409" s="41"/>
      <c r="C1409" s="284" t="s">
        <v>2118</v>
      </c>
      <c r="D1409" s="284" t="s">
        <v>968</v>
      </c>
      <c r="E1409" s="285" t="s">
        <v>2119</v>
      </c>
      <c r="F1409" s="286" t="s">
        <v>2120</v>
      </c>
      <c r="G1409" s="287" t="s">
        <v>336</v>
      </c>
      <c r="H1409" s="288">
        <v>171.56999999999999</v>
      </c>
      <c r="I1409" s="289"/>
      <c r="J1409" s="290">
        <f>ROUND(I1409*H1409,2)</f>
        <v>0</v>
      </c>
      <c r="K1409" s="286" t="s">
        <v>337</v>
      </c>
      <c r="L1409" s="291"/>
      <c r="M1409" s="292" t="s">
        <v>19</v>
      </c>
      <c r="N1409" s="293" t="s">
        <v>47</v>
      </c>
      <c r="O1409" s="86"/>
      <c r="P1409" s="225">
        <f>O1409*H1409</f>
        <v>0</v>
      </c>
      <c r="Q1409" s="225">
        <v>0.00025999999999999998</v>
      </c>
      <c r="R1409" s="225">
        <f>Q1409*H1409</f>
        <v>0.044608199999999994</v>
      </c>
      <c r="S1409" s="225">
        <v>0</v>
      </c>
      <c r="T1409" s="22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7" t="s">
        <v>624</v>
      </c>
      <c r="AT1409" s="227" t="s">
        <v>968</v>
      </c>
      <c r="AU1409" s="227" t="s">
        <v>85</v>
      </c>
      <c r="AY1409" s="19" t="s">
        <v>331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19" t="s">
        <v>83</v>
      </c>
      <c r="BK1409" s="228">
        <f>ROUND(I1409*H1409,2)</f>
        <v>0</v>
      </c>
      <c r="BL1409" s="19" t="s">
        <v>541</v>
      </c>
      <c r="BM1409" s="227" t="s">
        <v>2121</v>
      </c>
    </row>
    <row r="1410" s="13" customFormat="1">
      <c r="A1410" s="13"/>
      <c r="B1410" s="234"/>
      <c r="C1410" s="235"/>
      <c r="D1410" s="236" t="s">
        <v>341</v>
      </c>
      <c r="E1410" s="237" t="s">
        <v>19</v>
      </c>
      <c r="F1410" s="238" t="s">
        <v>1331</v>
      </c>
      <c r="G1410" s="235"/>
      <c r="H1410" s="237" t="s">
        <v>19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341</v>
      </c>
      <c r="AU1410" s="244" t="s">
        <v>85</v>
      </c>
      <c r="AV1410" s="13" t="s">
        <v>83</v>
      </c>
      <c r="AW1410" s="13" t="s">
        <v>35</v>
      </c>
      <c r="AX1410" s="13" t="s">
        <v>76</v>
      </c>
      <c r="AY1410" s="244" t="s">
        <v>331</v>
      </c>
    </row>
    <row r="1411" s="14" customFormat="1">
      <c r="A1411" s="14"/>
      <c r="B1411" s="245"/>
      <c r="C1411" s="246"/>
      <c r="D1411" s="236" t="s">
        <v>341</v>
      </c>
      <c r="E1411" s="247" t="s">
        <v>19</v>
      </c>
      <c r="F1411" s="248" t="s">
        <v>2122</v>
      </c>
      <c r="G1411" s="246"/>
      <c r="H1411" s="249">
        <v>133.34999999999999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341</v>
      </c>
      <c r="AU1411" s="255" t="s">
        <v>85</v>
      </c>
      <c r="AV1411" s="14" t="s">
        <v>85</v>
      </c>
      <c r="AW1411" s="14" t="s">
        <v>35</v>
      </c>
      <c r="AX1411" s="14" t="s">
        <v>76</v>
      </c>
      <c r="AY1411" s="255" t="s">
        <v>331</v>
      </c>
    </row>
    <row r="1412" s="13" customFormat="1">
      <c r="A1412" s="13"/>
      <c r="B1412" s="234"/>
      <c r="C1412" s="235"/>
      <c r="D1412" s="236" t="s">
        <v>341</v>
      </c>
      <c r="E1412" s="237" t="s">
        <v>19</v>
      </c>
      <c r="F1412" s="238" t="s">
        <v>1333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341</v>
      </c>
      <c r="AU1412" s="244" t="s">
        <v>85</v>
      </c>
      <c r="AV1412" s="13" t="s">
        <v>83</v>
      </c>
      <c r="AW1412" s="13" t="s">
        <v>35</v>
      </c>
      <c r="AX1412" s="13" t="s">
        <v>76</v>
      </c>
      <c r="AY1412" s="244" t="s">
        <v>331</v>
      </c>
    </row>
    <row r="1413" s="14" customFormat="1">
      <c r="A1413" s="14"/>
      <c r="B1413" s="245"/>
      <c r="C1413" s="246"/>
      <c r="D1413" s="236" t="s">
        <v>341</v>
      </c>
      <c r="E1413" s="247" t="s">
        <v>19</v>
      </c>
      <c r="F1413" s="248" t="s">
        <v>2123</v>
      </c>
      <c r="G1413" s="246"/>
      <c r="H1413" s="249">
        <v>23.625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341</v>
      </c>
      <c r="AU1413" s="255" t="s">
        <v>85</v>
      </c>
      <c r="AV1413" s="14" t="s">
        <v>85</v>
      </c>
      <c r="AW1413" s="14" t="s">
        <v>35</v>
      </c>
      <c r="AX1413" s="14" t="s">
        <v>76</v>
      </c>
      <c r="AY1413" s="255" t="s">
        <v>331</v>
      </c>
    </row>
    <row r="1414" s="13" customFormat="1">
      <c r="A1414" s="13"/>
      <c r="B1414" s="234"/>
      <c r="C1414" s="235"/>
      <c r="D1414" s="236" t="s">
        <v>341</v>
      </c>
      <c r="E1414" s="237" t="s">
        <v>19</v>
      </c>
      <c r="F1414" s="238" t="s">
        <v>1335</v>
      </c>
      <c r="G1414" s="235"/>
      <c r="H1414" s="237" t="s">
        <v>19</v>
      </c>
      <c r="I1414" s="239"/>
      <c r="J1414" s="235"/>
      <c r="K1414" s="235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341</v>
      </c>
      <c r="AU1414" s="244" t="s">
        <v>85</v>
      </c>
      <c r="AV1414" s="13" t="s">
        <v>83</v>
      </c>
      <c r="AW1414" s="13" t="s">
        <v>35</v>
      </c>
      <c r="AX1414" s="13" t="s">
        <v>76</v>
      </c>
      <c r="AY1414" s="244" t="s">
        <v>331</v>
      </c>
    </row>
    <row r="1415" s="14" customFormat="1">
      <c r="A1415" s="14"/>
      <c r="B1415" s="245"/>
      <c r="C1415" s="246"/>
      <c r="D1415" s="236" t="s">
        <v>341</v>
      </c>
      <c r="E1415" s="247" t="s">
        <v>19</v>
      </c>
      <c r="F1415" s="248" t="s">
        <v>2124</v>
      </c>
      <c r="G1415" s="246"/>
      <c r="H1415" s="249">
        <v>14.595000000000001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341</v>
      </c>
      <c r="AU1415" s="255" t="s">
        <v>85</v>
      </c>
      <c r="AV1415" s="14" t="s">
        <v>85</v>
      </c>
      <c r="AW1415" s="14" t="s">
        <v>35</v>
      </c>
      <c r="AX1415" s="14" t="s">
        <v>76</v>
      </c>
      <c r="AY1415" s="255" t="s">
        <v>331</v>
      </c>
    </row>
    <row r="1416" s="15" customFormat="1">
      <c r="A1416" s="15"/>
      <c r="B1416" s="256"/>
      <c r="C1416" s="257"/>
      <c r="D1416" s="236" t="s">
        <v>341</v>
      </c>
      <c r="E1416" s="258" t="s">
        <v>19</v>
      </c>
      <c r="F1416" s="259" t="s">
        <v>353</v>
      </c>
      <c r="G1416" s="257"/>
      <c r="H1416" s="260">
        <v>171.56999999999999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341</v>
      </c>
      <c r="AU1416" s="266" t="s">
        <v>85</v>
      </c>
      <c r="AV1416" s="15" t="s">
        <v>126</v>
      </c>
      <c r="AW1416" s="15" t="s">
        <v>35</v>
      </c>
      <c r="AX1416" s="15" t="s">
        <v>83</v>
      </c>
      <c r="AY1416" s="266" t="s">
        <v>331</v>
      </c>
    </row>
    <row r="1417" s="2" customFormat="1" ht="24.15" customHeight="1">
      <c r="A1417" s="40"/>
      <c r="B1417" s="41"/>
      <c r="C1417" s="216" t="s">
        <v>2125</v>
      </c>
      <c r="D1417" s="216" t="s">
        <v>333</v>
      </c>
      <c r="E1417" s="217" t="s">
        <v>2126</v>
      </c>
      <c r="F1417" s="218" t="s">
        <v>2127</v>
      </c>
      <c r="G1417" s="219" t="s">
        <v>336</v>
      </c>
      <c r="H1417" s="220">
        <v>120.437</v>
      </c>
      <c r="I1417" s="221"/>
      <c r="J1417" s="222">
        <f>ROUND(I1417*H1417,2)</f>
        <v>0</v>
      </c>
      <c r="K1417" s="218" t="s">
        <v>337</v>
      </c>
      <c r="L1417" s="46"/>
      <c r="M1417" s="223" t="s">
        <v>19</v>
      </c>
      <c r="N1417" s="224" t="s">
        <v>47</v>
      </c>
      <c r="O1417" s="86"/>
      <c r="P1417" s="225">
        <f>O1417*H1417</f>
        <v>0</v>
      </c>
      <c r="Q1417" s="225">
        <v>0.00029999999999999997</v>
      </c>
      <c r="R1417" s="225">
        <f>Q1417*H1417</f>
        <v>0.036131099999999999</v>
      </c>
      <c r="S1417" s="225">
        <v>0</v>
      </c>
      <c r="T1417" s="22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7" t="s">
        <v>541</v>
      </c>
      <c r="AT1417" s="227" t="s">
        <v>333</v>
      </c>
      <c r="AU1417" s="227" t="s">
        <v>85</v>
      </c>
      <c r="AY1417" s="19" t="s">
        <v>331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19" t="s">
        <v>83</v>
      </c>
      <c r="BK1417" s="228">
        <f>ROUND(I1417*H1417,2)</f>
        <v>0</v>
      </c>
      <c r="BL1417" s="19" t="s">
        <v>541</v>
      </c>
      <c r="BM1417" s="227" t="s">
        <v>2128</v>
      </c>
    </row>
    <row r="1418" s="2" customFormat="1">
      <c r="A1418" s="40"/>
      <c r="B1418" s="41"/>
      <c r="C1418" s="42"/>
      <c r="D1418" s="229" t="s">
        <v>339</v>
      </c>
      <c r="E1418" s="42"/>
      <c r="F1418" s="230" t="s">
        <v>2129</v>
      </c>
      <c r="G1418" s="42"/>
      <c r="H1418" s="42"/>
      <c r="I1418" s="231"/>
      <c r="J1418" s="42"/>
      <c r="K1418" s="42"/>
      <c r="L1418" s="46"/>
      <c r="M1418" s="232"/>
      <c r="N1418" s="23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339</v>
      </c>
      <c r="AU1418" s="19" t="s">
        <v>85</v>
      </c>
    </row>
    <row r="1419" s="13" customFormat="1">
      <c r="A1419" s="13"/>
      <c r="B1419" s="234"/>
      <c r="C1419" s="235"/>
      <c r="D1419" s="236" t="s">
        <v>341</v>
      </c>
      <c r="E1419" s="237" t="s">
        <v>19</v>
      </c>
      <c r="F1419" s="238" t="s">
        <v>2130</v>
      </c>
      <c r="G1419" s="235"/>
      <c r="H1419" s="237" t="s">
        <v>19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341</v>
      </c>
      <c r="AU1419" s="244" t="s">
        <v>85</v>
      </c>
      <c r="AV1419" s="13" t="s">
        <v>83</v>
      </c>
      <c r="AW1419" s="13" t="s">
        <v>35</v>
      </c>
      <c r="AX1419" s="13" t="s">
        <v>76</v>
      </c>
      <c r="AY1419" s="244" t="s">
        <v>331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2131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4" customFormat="1">
      <c r="A1421" s="14"/>
      <c r="B1421" s="245"/>
      <c r="C1421" s="246"/>
      <c r="D1421" s="236" t="s">
        <v>341</v>
      </c>
      <c r="E1421" s="247" t="s">
        <v>19</v>
      </c>
      <c r="F1421" s="248" t="s">
        <v>2132</v>
      </c>
      <c r="G1421" s="246"/>
      <c r="H1421" s="249">
        <v>32.985999999999997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341</v>
      </c>
      <c r="AU1421" s="255" t="s">
        <v>85</v>
      </c>
      <c r="AV1421" s="14" t="s">
        <v>85</v>
      </c>
      <c r="AW1421" s="14" t="s">
        <v>35</v>
      </c>
      <c r="AX1421" s="14" t="s">
        <v>76</v>
      </c>
      <c r="AY1421" s="255" t="s">
        <v>331</v>
      </c>
    </row>
    <row r="1422" s="13" customFormat="1">
      <c r="A1422" s="13"/>
      <c r="B1422" s="234"/>
      <c r="C1422" s="235"/>
      <c r="D1422" s="236" t="s">
        <v>341</v>
      </c>
      <c r="E1422" s="237" t="s">
        <v>19</v>
      </c>
      <c r="F1422" s="238" t="s">
        <v>2133</v>
      </c>
      <c r="G1422" s="235"/>
      <c r="H1422" s="237" t="s">
        <v>19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341</v>
      </c>
      <c r="AU1422" s="244" t="s">
        <v>85</v>
      </c>
      <c r="AV1422" s="13" t="s">
        <v>83</v>
      </c>
      <c r="AW1422" s="13" t="s">
        <v>35</v>
      </c>
      <c r="AX1422" s="13" t="s">
        <v>76</v>
      </c>
      <c r="AY1422" s="244" t="s">
        <v>331</v>
      </c>
    </row>
    <row r="1423" s="14" customFormat="1">
      <c r="A1423" s="14"/>
      <c r="B1423" s="245"/>
      <c r="C1423" s="246"/>
      <c r="D1423" s="236" t="s">
        <v>341</v>
      </c>
      <c r="E1423" s="247" t="s">
        <v>19</v>
      </c>
      <c r="F1423" s="248" t="s">
        <v>2134</v>
      </c>
      <c r="G1423" s="246"/>
      <c r="H1423" s="249">
        <v>33.366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341</v>
      </c>
      <c r="AU1423" s="255" t="s">
        <v>85</v>
      </c>
      <c r="AV1423" s="14" t="s">
        <v>85</v>
      </c>
      <c r="AW1423" s="14" t="s">
        <v>35</v>
      </c>
      <c r="AX1423" s="14" t="s">
        <v>76</v>
      </c>
      <c r="AY1423" s="255" t="s">
        <v>331</v>
      </c>
    </row>
    <row r="1424" s="13" customFormat="1">
      <c r="A1424" s="13"/>
      <c r="B1424" s="234"/>
      <c r="C1424" s="235"/>
      <c r="D1424" s="236" t="s">
        <v>341</v>
      </c>
      <c r="E1424" s="237" t="s">
        <v>19</v>
      </c>
      <c r="F1424" s="238" t="s">
        <v>2135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341</v>
      </c>
      <c r="AU1424" s="244" t="s">
        <v>85</v>
      </c>
      <c r="AV1424" s="13" t="s">
        <v>83</v>
      </c>
      <c r="AW1424" s="13" t="s">
        <v>35</v>
      </c>
      <c r="AX1424" s="13" t="s">
        <v>76</v>
      </c>
      <c r="AY1424" s="244" t="s">
        <v>331</v>
      </c>
    </row>
    <row r="1425" s="14" customFormat="1">
      <c r="A1425" s="14"/>
      <c r="B1425" s="245"/>
      <c r="C1425" s="246"/>
      <c r="D1425" s="236" t="s">
        <v>341</v>
      </c>
      <c r="E1425" s="247" t="s">
        <v>19</v>
      </c>
      <c r="F1425" s="248" t="s">
        <v>2136</v>
      </c>
      <c r="G1425" s="246"/>
      <c r="H1425" s="249">
        <v>15.6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341</v>
      </c>
      <c r="AU1425" s="255" t="s">
        <v>85</v>
      </c>
      <c r="AV1425" s="14" t="s">
        <v>85</v>
      </c>
      <c r="AW1425" s="14" t="s">
        <v>35</v>
      </c>
      <c r="AX1425" s="14" t="s">
        <v>76</v>
      </c>
      <c r="AY1425" s="255" t="s">
        <v>331</v>
      </c>
    </row>
    <row r="1426" s="13" customFormat="1">
      <c r="A1426" s="13"/>
      <c r="B1426" s="234"/>
      <c r="C1426" s="235"/>
      <c r="D1426" s="236" t="s">
        <v>341</v>
      </c>
      <c r="E1426" s="237" t="s">
        <v>19</v>
      </c>
      <c r="F1426" s="238" t="s">
        <v>2137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341</v>
      </c>
      <c r="AU1426" s="244" t="s">
        <v>85</v>
      </c>
      <c r="AV1426" s="13" t="s">
        <v>83</v>
      </c>
      <c r="AW1426" s="13" t="s">
        <v>35</v>
      </c>
      <c r="AX1426" s="13" t="s">
        <v>76</v>
      </c>
      <c r="AY1426" s="244" t="s">
        <v>331</v>
      </c>
    </row>
    <row r="1427" s="14" customFormat="1">
      <c r="A1427" s="14"/>
      <c r="B1427" s="245"/>
      <c r="C1427" s="246"/>
      <c r="D1427" s="236" t="s">
        <v>341</v>
      </c>
      <c r="E1427" s="247" t="s">
        <v>19</v>
      </c>
      <c r="F1427" s="248" t="s">
        <v>2138</v>
      </c>
      <c r="G1427" s="246"/>
      <c r="H1427" s="249">
        <v>34.689999999999998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341</v>
      </c>
      <c r="AU1427" s="255" t="s">
        <v>85</v>
      </c>
      <c r="AV1427" s="14" t="s">
        <v>85</v>
      </c>
      <c r="AW1427" s="14" t="s">
        <v>35</v>
      </c>
      <c r="AX1427" s="14" t="s">
        <v>76</v>
      </c>
      <c r="AY1427" s="255" t="s">
        <v>331</v>
      </c>
    </row>
    <row r="1428" s="13" customFormat="1">
      <c r="A1428" s="13"/>
      <c r="B1428" s="234"/>
      <c r="C1428" s="235"/>
      <c r="D1428" s="236" t="s">
        <v>341</v>
      </c>
      <c r="E1428" s="237" t="s">
        <v>19</v>
      </c>
      <c r="F1428" s="238" t="s">
        <v>2139</v>
      </c>
      <c r="G1428" s="235"/>
      <c r="H1428" s="237" t="s">
        <v>19</v>
      </c>
      <c r="I1428" s="239"/>
      <c r="J1428" s="235"/>
      <c r="K1428" s="235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341</v>
      </c>
      <c r="AU1428" s="244" t="s">
        <v>85</v>
      </c>
      <c r="AV1428" s="13" t="s">
        <v>83</v>
      </c>
      <c r="AW1428" s="13" t="s">
        <v>35</v>
      </c>
      <c r="AX1428" s="13" t="s">
        <v>76</v>
      </c>
      <c r="AY1428" s="244" t="s">
        <v>331</v>
      </c>
    </row>
    <row r="1429" s="14" customFormat="1">
      <c r="A1429" s="14"/>
      <c r="B1429" s="245"/>
      <c r="C1429" s="246"/>
      <c r="D1429" s="236" t="s">
        <v>341</v>
      </c>
      <c r="E1429" s="247" t="s">
        <v>19</v>
      </c>
      <c r="F1429" s="248" t="s">
        <v>2140</v>
      </c>
      <c r="G1429" s="246"/>
      <c r="H1429" s="249">
        <v>3.7949999999999999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341</v>
      </c>
      <c r="AU1429" s="255" t="s">
        <v>85</v>
      </c>
      <c r="AV1429" s="14" t="s">
        <v>85</v>
      </c>
      <c r="AW1429" s="14" t="s">
        <v>35</v>
      </c>
      <c r="AX1429" s="14" t="s">
        <v>76</v>
      </c>
      <c r="AY1429" s="255" t="s">
        <v>331</v>
      </c>
    </row>
    <row r="1430" s="15" customFormat="1">
      <c r="A1430" s="15"/>
      <c r="B1430" s="256"/>
      <c r="C1430" s="257"/>
      <c r="D1430" s="236" t="s">
        <v>341</v>
      </c>
      <c r="E1430" s="258" t="s">
        <v>19</v>
      </c>
      <c r="F1430" s="259" t="s">
        <v>353</v>
      </c>
      <c r="G1430" s="257"/>
      <c r="H1430" s="260">
        <v>120.437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6" t="s">
        <v>341</v>
      </c>
      <c r="AU1430" s="266" t="s">
        <v>85</v>
      </c>
      <c r="AV1430" s="15" t="s">
        <v>126</v>
      </c>
      <c r="AW1430" s="15" t="s">
        <v>35</v>
      </c>
      <c r="AX1430" s="15" t="s">
        <v>83</v>
      </c>
      <c r="AY1430" s="266" t="s">
        <v>331</v>
      </c>
    </row>
    <row r="1431" s="2" customFormat="1" ht="16.5" customHeight="1">
      <c r="A1431" s="40"/>
      <c r="B1431" s="41"/>
      <c r="C1431" s="284" t="s">
        <v>2141</v>
      </c>
      <c r="D1431" s="284" t="s">
        <v>968</v>
      </c>
      <c r="E1431" s="285" t="s">
        <v>2142</v>
      </c>
      <c r="F1431" s="286" t="s">
        <v>2143</v>
      </c>
      <c r="G1431" s="287" t="s">
        <v>336</v>
      </c>
      <c r="H1431" s="288">
        <v>69.671000000000006</v>
      </c>
      <c r="I1431" s="289"/>
      <c r="J1431" s="290">
        <f>ROUND(I1431*H1431,2)</f>
        <v>0</v>
      </c>
      <c r="K1431" s="286" t="s">
        <v>337</v>
      </c>
      <c r="L1431" s="291"/>
      <c r="M1431" s="292" t="s">
        <v>19</v>
      </c>
      <c r="N1431" s="293" t="s">
        <v>47</v>
      </c>
      <c r="O1431" s="86"/>
      <c r="P1431" s="225">
        <f>O1431*H1431</f>
        <v>0</v>
      </c>
      <c r="Q1431" s="225">
        <v>0.0047999999999999996</v>
      </c>
      <c r="R1431" s="225">
        <f>Q1431*H1431</f>
        <v>0.33442080000000002</v>
      </c>
      <c r="S1431" s="225">
        <v>0</v>
      </c>
      <c r="T1431" s="226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7" t="s">
        <v>624</v>
      </c>
      <c r="AT1431" s="227" t="s">
        <v>968</v>
      </c>
      <c r="AU1431" s="227" t="s">
        <v>85</v>
      </c>
      <c r="AY1431" s="19" t="s">
        <v>331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9" t="s">
        <v>83</v>
      </c>
      <c r="BK1431" s="228">
        <f>ROUND(I1431*H1431,2)</f>
        <v>0</v>
      </c>
      <c r="BL1431" s="19" t="s">
        <v>541</v>
      </c>
      <c r="BM1431" s="227" t="s">
        <v>2144</v>
      </c>
    </row>
    <row r="1432" s="13" customFormat="1">
      <c r="A1432" s="13"/>
      <c r="B1432" s="234"/>
      <c r="C1432" s="235"/>
      <c r="D1432" s="236" t="s">
        <v>341</v>
      </c>
      <c r="E1432" s="237" t="s">
        <v>19</v>
      </c>
      <c r="F1432" s="238" t="s">
        <v>2130</v>
      </c>
      <c r="G1432" s="235"/>
      <c r="H1432" s="237" t="s">
        <v>19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341</v>
      </c>
      <c r="AU1432" s="244" t="s">
        <v>85</v>
      </c>
      <c r="AV1432" s="13" t="s">
        <v>83</v>
      </c>
      <c r="AW1432" s="13" t="s">
        <v>35</v>
      </c>
      <c r="AX1432" s="13" t="s">
        <v>76</v>
      </c>
      <c r="AY1432" s="244" t="s">
        <v>331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2131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4" customFormat="1">
      <c r="A1434" s="14"/>
      <c r="B1434" s="245"/>
      <c r="C1434" s="246"/>
      <c r="D1434" s="236" t="s">
        <v>341</v>
      </c>
      <c r="E1434" s="247" t="s">
        <v>19</v>
      </c>
      <c r="F1434" s="248" t="s">
        <v>2145</v>
      </c>
      <c r="G1434" s="246"/>
      <c r="H1434" s="249">
        <v>34.636000000000003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341</v>
      </c>
      <c r="AU1434" s="255" t="s">
        <v>85</v>
      </c>
      <c r="AV1434" s="14" t="s">
        <v>85</v>
      </c>
      <c r="AW1434" s="14" t="s">
        <v>35</v>
      </c>
      <c r="AX1434" s="14" t="s">
        <v>76</v>
      </c>
      <c r="AY1434" s="255" t="s">
        <v>331</v>
      </c>
    </row>
    <row r="1435" s="13" customFormat="1">
      <c r="A1435" s="13"/>
      <c r="B1435" s="234"/>
      <c r="C1435" s="235"/>
      <c r="D1435" s="236" t="s">
        <v>341</v>
      </c>
      <c r="E1435" s="237" t="s">
        <v>19</v>
      </c>
      <c r="F1435" s="238" t="s">
        <v>2133</v>
      </c>
      <c r="G1435" s="235"/>
      <c r="H1435" s="237" t="s">
        <v>19</v>
      </c>
      <c r="I1435" s="239"/>
      <c r="J1435" s="235"/>
      <c r="K1435" s="235"/>
      <c r="L1435" s="240"/>
      <c r="M1435" s="241"/>
      <c r="N1435" s="242"/>
      <c r="O1435" s="242"/>
      <c r="P1435" s="242"/>
      <c r="Q1435" s="242"/>
      <c r="R1435" s="242"/>
      <c r="S1435" s="242"/>
      <c r="T1435" s="24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4" t="s">
        <v>341</v>
      </c>
      <c r="AU1435" s="244" t="s">
        <v>85</v>
      </c>
      <c r="AV1435" s="13" t="s">
        <v>83</v>
      </c>
      <c r="AW1435" s="13" t="s">
        <v>35</v>
      </c>
      <c r="AX1435" s="13" t="s">
        <v>76</v>
      </c>
      <c r="AY1435" s="244" t="s">
        <v>331</v>
      </c>
    </row>
    <row r="1436" s="14" customFormat="1">
      <c r="A1436" s="14"/>
      <c r="B1436" s="245"/>
      <c r="C1436" s="246"/>
      <c r="D1436" s="236" t="s">
        <v>341</v>
      </c>
      <c r="E1436" s="247" t="s">
        <v>19</v>
      </c>
      <c r="F1436" s="248" t="s">
        <v>2146</v>
      </c>
      <c r="G1436" s="246"/>
      <c r="H1436" s="249">
        <v>35.034999999999997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341</v>
      </c>
      <c r="AU1436" s="255" t="s">
        <v>85</v>
      </c>
      <c r="AV1436" s="14" t="s">
        <v>85</v>
      </c>
      <c r="AW1436" s="14" t="s">
        <v>35</v>
      </c>
      <c r="AX1436" s="14" t="s">
        <v>76</v>
      </c>
      <c r="AY1436" s="255" t="s">
        <v>331</v>
      </c>
    </row>
    <row r="1437" s="15" customFormat="1">
      <c r="A1437" s="15"/>
      <c r="B1437" s="256"/>
      <c r="C1437" s="257"/>
      <c r="D1437" s="236" t="s">
        <v>341</v>
      </c>
      <c r="E1437" s="258" t="s">
        <v>19</v>
      </c>
      <c r="F1437" s="259" t="s">
        <v>353</v>
      </c>
      <c r="G1437" s="257"/>
      <c r="H1437" s="260">
        <v>69.671000000000006</v>
      </c>
      <c r="I1437" s="261"/>
      <c r="J1437" s="257"/>
      <c r="K1437" s="257"/>
      <c r="L1437" s="262"/>
      <c r="M1437" s="263"/>
      <c r="N1437" s="264"/>
      <c r="O1437" s="264"/>
      <c r="P1437" s="264"/>
      <c r="Q1437" s="264"/>
      <c r="R1437" s="264"/>
      <c r="S1437" s="264"/>
      <c r="T1437" s="26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6" t="s">
        <v>341</v>
      </c>
      <c r="AU1437" s="266" t="s">
        <v>85</v>
      </c>
      <c r="AV1437" s="15" t="s">
        <v>126</v>
      </c>
      <c r="AW1437" s="15" t="s">
        <v>35</v>
      </c>
      <c r="AX1437" s="15" t="s">
        <v>83</v>
      </c>
      <c r="AY1437" s="266" t="s">
        <v>331</v>
      </c>
    </row>
    <row r="1438" s="2" customFormat="1" ht="16.5" customHeight="1">
      <c r="A1438" s="40"/>
      <c r="B1438" s="41"/>
      <c r="C1438" s="284" t="s">
        <v>2147</v>
      </c>
      <c r="D1438" s="284" t="s">
        <v>968</v>
      </c>
      <c r="E1438" s="285" t="s">
        <v>2148</v>
      </c>
      <c r="F1438" s="286" t="s">
        <v>2149</v>
      </c>
      <c r="G1438" s="287" t="s">
        <v>336</v>
      </c>
      <c r="H1438" s="288">
        <v>20.364999999999998</v>
      </c>
      <c r="I1438" s="289"/>
      <c r="J1438" s="290">
        <f>ROUND(I1438*H1438,2)</f>
        <v>0</v>
      </c>
      <c r="K1438" s="286" t="s">
        <v>337</v>
      </c>
      <c r="L1438" s="291"/>
      <c r="M1438" s="292" t="s">
        <v>19</v>
      </c>
      <c r="N1438" s="293" t="s">
        <v>47</v>
      </c>
      <c r="O1438" s="86"/>
      <c r="P1438" s="225">
        <f>O1438*H1438</f>
        <v>0</v>
      </c>
      <c r="Q1438" s="225">
        <v>0.0060000000000000001</v>
      </c>
      <c r="R1438" s="225">
        <f>Q1438*H1438</f>
        <v>0.12218999999999999</v>
      </c>
      <c r="S1438" s="225">
        <v>0</v>
      </c>
      <c r="T1438" s="22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7" t="s">
        <v>624</v>
      </c>
      <c r="AT1438" s="227" t="s">
        <v>968</v>
      </c>
      <c r="AU1438" s="227" t="s">
        <v>85</v>
      </c>
      <c r="AY1438" s="19" t="s">
        <v>331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19" t="s">
        <v>83</v>
      </c>
      <c r="BK1438" s="228">
        <f>ROUND(I1438*H1438,2)</f>
        <v>0</v>
      </c>
      <c r="BL1438" s="19" t="s">
        <v>541</v>
      </c>
      <c r="BM1438" s="227" t="s">
        <v>2150</v>
      </c>
    </row>
    <row r="1439" s="13" customFormat="1">
      <c r="A1439" s="13"/>
      <c r="B1439" s="234"/>
      <c r="C1439" s="235"/>
      <c r="D1439" s="236" t="s">
        <v>341</v>
      </c>
      <c r="E1439" s="237" t="s">
        <v>19</v>
      </c>
      <c r="F1439" s="238" t="s">
        <v>2135</v>
      </c>
      <c r="G1439" s="235"/>
      <c r="H1439" s="237" t="s">
        <v>19</v>
      </c>
      <c r="I1439" s="239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341</v>
      </c>
      <c r="AU1439" s="244" t="s">
        <v>85</v>
      </c>
      <c r="AV1439" s="13" t="s">
        <v>83</v>
      </c>
      <c r="AW1439" s="13" t="s">
        <v>35</v>
      </c>
      <c r="AX1439" s="13" t="s">
        <v>76</v>
      </c>
      <c r="AY1439" s="244" t="s">
        <v>331</v>
      </c>
    </row>
    <row r="1440" s="14" customFormat="1">
      <c r="A1440" s="14"/>
      <c r="B1440" s="245"/>
      <c r="C1440" s="246"/>
      <c r="D1440" s="236" t="s">
        <v>341</v>
      </c>
      <c r="E1440" s="247" t="s">
        <v>19</v>
      </c>
      <c r="F1440" s="248" t="s">
        <v>2151</v>
      </c>
      <c r="G1440" s="246"/>
      <c r="H1440" s="249">
        <v>16.379999999999999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341</v>
      </c>
      <c r="AU1440" s="255" t="s">
        <v>85</v>
      </c>
      <c r="AV1440" s="14" t="s">
        <v>85</v>
      </c>
      <c r="AW1440" s="14" t="s">
        <v>35</v>
      </c>
      <c r="AX1440" s="14" t="s">
        <v>76</v>
      </c>
      <c r="AY1440" s="255" t="s">
        <v>331</v>
      </c>
    </row>
    <row r="1441" s="13" customFormat="1">
      <c r="A1441" s="13"/>
      <c r="B1441" s="234"/>
      <c r="C1441" s="235"/>
      <c r="D1441" s="236" t="s">
        <v>341</v>
      </c>
      <c r="E1441" s="237" t="s">
        <v>19</v>
      </c>
      <c r="F1441" s="238" t="s">
        <v>2139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341</v>
      </c>
      <c r="AU1441" s="244" t="s">
        <v>85</v>
      </c>
      <c r="AV1441" s="13" t="s">
        <v>83</v>
      </c>
      <c r="AW1441" s="13" t="s">
        <v>35</v>
      </c>
      <c r="AX1441" s="13" t="s">
        <v>76</v>
      </c>
      <c r="AY1441" s="244" t="s">
        <v>331</v>
      </c>
    </row>
    <row r="1442" s="14" customFormat="1">
      <c r="A1442" s="14"/>
      <c r="B1442" s="245"/>
      <c r="C1442" s="246"/>
      <c r="D1442" s="236" t="s">
        <v>341</v>
      </c>
      <c r="E1442" s="247" t="s">
        <v>19</v>
      </c>
      <c r="F1442" s="248" t="s">
        <v>2152</v>
      </c>
      <c r="G1442" s="246"/>
      <c r="H1442" s="249">
        <v>3.9849999999999999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341</v>
      </c>
      <c r="AU1442" s="255" t="s">
        <v>85</v>
      </c>
      <c r="AV1442" s="14" t="s">
        <v>85</v>
      </c>
      <c r="AW1442" s="14" t="s">
        <v>35</v>
      </c>
      <c r="AX1442" s="14" t="s">
        <v>76</v>
      </c>
      <c r="AY1442" s="255" t="s">
        <v>331</v>
      </c>
    </row>
    <row r="1443" s="15" customFormat="1">
      <c r="A1443" s="15"/>
      <c r="B1443" s="256"/>
      <c r="C1443" s="257"/>
      <c r="D1443" s="236" t="s">
        <v>341</v>
      </c>
      <c r="E1443" s="258" t="s">
        <v>19</v>
      </c>
      <c r="F1443" s="259" t="s">
        <v>353</v>
      </c>
      <c r="G1443" s="257"/>
      <c r="H1443" s="260">
        <v>20.364999999999998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341</v>
      </c>
      <c r="AU1443" s="266" t="s">
        <v>85</v>
      </c>
      <c r="AV1443" s="15" t="s">
        <v>126</v>
      </c>
      <c r="AW1443" s="15" t="s">
        <v>35</v>
      </c>
      <c r="AX1443" s="15" t="s">
        <v>83</v>
      </c>
      <c r="AY1443" s="266" t="s">
        <v>331</v>
      </c>
    </row>
    <row r="1444" s="2" customFormat="1" ht="16.5" customHeight="1">
      <c r="A1444" s="40"/>
      <c r="B1444" s="41"/>
      <c r="C1444" s="284" t="s">
        <v>2153</v>
      </c>
      <c r="D1444" s="284" t="s">
        <v>968</v>
      </c>
      <c r="E1444" s="285" t="s">
        <v>2154</v>
      </c>
      <c r="F1444" s="286" t="s">
        <v>2155</v>
      </c>
      <c r="G1444" s="287" t="s">
        <v>336</v>
      </c>
      <c r="H1444" s="288">
        <v>18.212</v>
      </c>
      <c r="I1444" s="289"/>
      <c r="J1444" s="290">
        <f>ROUND(I1444*H1444,2)</f>
        <v>0</v>
      </c>
      <c r="K1444" s="286" t="s">
        <v>337</v>
      </c>
      <c r="L1444" s="291"/>
      <c r="M1444" s="292" t="s">
        <v>19</v>
      </c>
      <c r="N1444" s="293" t="s">
        <v>47</v>
      </c>
      <c r="O1444" s="86"/>
      <c r="P1444" s="225">
        <f>O1444*H1444</f>
        <v>0</v>
      </c>
      <c r="Q1444" s="225">
        <v>0.011780000000000001</v>
      </c>
      <c r="R1444" s="225">
        <f>Q1444*H1444</f>
        <v>0.21453736000000001</v>
      </c>
      <c r="S1444" s="225">
        <v>0</v>
      </c>
      <c r="T1444" s="226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7" t="s">
        <v>624</v>
      </c>
      <c r="AT1444" s="227" t="s">
        <v>968</v>
      </c>
      <c r="AU1444" s="227" t="s">
        <v>85</v>
      </c>
      <c r="AY1444" s="19" t="s">
        <v>331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19" t="s">
        <v>83</v>
      </c>
      <c r="BK1444" s="228">
        <f>ROUND(I1444*H1444,2)</f>
        <v>0</v>
      </c>
      <c r="BL1444" s="19" t="s">
        <v>541</v>
      </c>
      <c r="BM1444" s="227" t="s">
        <v>2156</v>
      </c>
    </row>
    <row r="1445" s="13" customFormat="1">
      <c r="A1445" s="13"/>
      <c r="B1445" s="234"/>
      <c r="C1445" s="235"/>
      <c r="D1445" s="236" t="s">
        <v>341</v>
      </c>
      <c r="E1445" s="237" t="s">
        <v>19</v>
      </c>
      <c r="F1445" s="238" t="s">
        <v>2137</v>
      </c>
      <c r="G1445" s="235"/>
      <c r="H1445" s="237" t="s">
        <v>19</v>
      </c>
      <c r="I1445" s="239"/>
      <c r="J1445" s="235"/>
      <c r="K1445" s="235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341</v>
      </c>
      <c r="AU1445" s="244" t="s">
        <v>85</v>
      </c>
      <c r="AV1445" s="13" t="s">
        <v>83</v>
      </c>
      <c r="AW1445" s="13" t="s">
        <v>35</v>
      </c>
      <c r="AX1445" s="13" t="s">
        <v>76</v>
      </c>
      <c r="AY1445" s="244" t="s">
        <v>331</v>
      </c>
    </row>
    <row r="1446" s="14" customFormat="1">
      <c r="A1446" s="14"/>
      <c r="B1446" s="245"/>
      <c r="C1446" s="246"/>
      <c r="D1446" s="236" t="s">
        <v>341</v>
      </c>
      <c r="E1446" s="247" t="s">
        <v>19</v>
      </c>
      <c r="F1446" s="248" t="s">
        <v>2157</v>
      </c>
      <c r="G1446" s="246"/>
      <c r="H1446" s="249">
        <v>18.212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341</v>
      </c>
      <c r="AU1446" s="255" t="s">
        <v>85</v>
      </c>
      <c r="AV1446" s="14" t="s">
        <v>85</v>
      </c>
      <c r="AW1446" s="14" t="s">
        <v>35</v>
      </c>
      <c r="AX1446" s="14" t="s">
        <v>83</v>
      </c>
      <c r="AY1446" s="255" t="s">
        <v>331</v>
      </c>
    </row>
    <row r="1447" s="2" customFormat="1" ht="16.5" customHeight="1">
      <c r="A1447" s="40"/>
      <c r="B1447" s="41"/>
      <c r="C1447" s="284" t="s">
        <v>2158</v>
      </c>
      <c r="D1447" s="284" t="s">
        <v>968</v>
      </c>
      <c r="E1447" s="285" t="s">
        <v>2159</v>
      </c>
      <c r="F1447" s="286" t="s">
        <v>2160</v>
      </c>
      <c r="G1447" s="287" t="s">
        <v>336</v>
      </c>
      <c r="H1447" s="288">
        <v>18.212</v>
      </c>
      <c r="I1447" s="289"/>
      <c r="J1447" s="290">
        <f>ROUND(I1447*H1447,2)</f>
        <v>0</v>
      </c>
      <c r="K1447" s="286" t="s">
        <v>19</v>
      </c>
      <c r="L1447" s="291"/>
      <c r="M1447" s="292" t="s">
        <v>19</v>
      </c>
      <c r="N1447" s="293" t="s">
        <v>47</v>
      </c>
      <c r="O1447" s="86"/>
      <c r="P1447" s="225">
        <f>O1447*H1447</f>
        <v>0</v>
      </c>
      <c r="Q1447" s="225">
        <v>0.012</v>
      </c>
      <c r="R1447" s="225">
        <f>Q1447*H1447</f>
        <v>0.21854399999999999</v>
      </c>
      <c r="S1447" s="225">
        <v>0</v>
      </c>
      <c r="T1447" s="22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7" t="s">
        <v>624</v>
      </c>
      <c r="AT1447" s="227" t="s">
        <v>968</v>
      </c>
      <c r="AU1447" s="227" t="s">
        <v>85</v>
      </c>
      <c r="AY1447" s="19" t="s">
        <v>331</v>
      </c>
      <c r="BE1447" s="228">
        <f>IF(N1447="základní",J1447,0)</f>
        <v>0</v>
      </c>
      <c r="BF1447" s="228">
        <f>IF(N1447="snížená",J1447,0)</f>
        <v>0</v>
      </c>
      <c r="BG1447" s="228">
        <f>IF(N1447="zákl. přenesená",J1447,0)</f>
        <v>0</v>
      </c>
      <c r="BH1447" s="228">
        <f>IF(N1447="sníž. přenesená",J1447,0)</f>
        <v>0</v>
      </c>
      <c r="BI1447" s="228">
        <f>IF(N1447="nulová",J1447,0)</f>
        <v>0</v>
      </c>
      <c r="BJ1447" s="19" t="s">
        <v>83</v>
      </c>
      <c r="BK1447" s="228">
        <f>ROUND(I1447*H1447,2)</f>
        <v>0</v>
      </c>
      <c r="BL1447" s="19" t="s">
        <v>541</v>
      </c>
      <c r="BM1447" s="227" t="s">
        <v>2161</v>
      </c>
    </row>
    <row r="1448" s="13" customFormat="1">
      <c r="A1448" s="13"/>
      <c r="B1448" s="234"/>
      <c r="C1448" s="235"/>
      <c r="D1448" s="236" t="s">
        <v>341</v>
      </c>
      <c r="E1448" s="237" t="s">
        <v>19</v>
      </c>
      <c r="F1448" s="238" t="s">
        <v>2137</v>
      </c>
      <c r="G1448" s="235"/>
      <c r="H1448" s="237" t="s">
        <v>19</v>
      </c>
      <c r="I1448" s="239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341</v>
      </c>
      <c r="AU1448" s="244" t="s">
        <v>85</v>
      </c>
      <c r="AV1448" s="13" t="s">
        <v>83</v>
      </c>
      <c r="AW1448" s="13" t="s">
        <v>35</v>
      </c>
      <c r="AX1448" s="13" t="s">
        <v>76</v>
      </c>
      <c r="AY1448" s="244" t="s">
        <v>331</v>
      </c>
    </row>
    <row r="1449" s="14" customFormat="1">
      <c r="A1449" s="14"/>
      <c r="B1449" s="245"/>
      <c r="C1449" s="246"/>
      <c r="D1449" s="236" t="s">
        <v>341</v>
      </c>
      <c r="E1449" s="247" t="s">
        <v>19</v>
      </c>
      <c r="F1449" s="248" t="s">
        <v>2157</v>
      </c>
      <c r="G1449" s="246"/>
      <c r="H1449" s="249">
        <v>18.212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341</v>
      </c>
      <c r="AU1449" s="255" t="s">
        <v>85</v>
      </c>
      <c r="AV1449" s="14" t="s">
        <v>85</v>
      </c>
      <c r="AW1449" s="14" t="s">
        <v>35</v>
      </c>
      <c r="AX1449" s="14" t="s">
        <v>83</v>
      </c>
      <c r="AY1449" s="255" t="s">
        <v>331</v>
      </c>
    </row>
    <row r="1450" s="2" customFormat="1" ht="24.15" customHeight="1">
      <c r="A1450" s="40"/>
      <c r="B1450" s="41"/>
      <c r="C1450" s="216" t="s">
        <v>2162</v>
      </c>
      <c r="D1450" s="216" t="s">
        <v>333</v>
      </c>
      <c r="E1450" s="217" t="s">
        <v>2163</v>
      </c>
      <c r="F1450" s="218" t="s">
        <v>2164</v>
      </c>
      <c r="G1450" s="219" t="s">
        <v>336</v>
      </c>
      <c r="H1450" s="220">
        <v>11.815</v>
      </c>
      <c r="I1450" s="221"/>
      <c r="J1450" s="222">
        <f>ROUND(I1450*H1450,2)</f>
        <v>0</v>
      </c>
      <c r="K1450" s="218" t="s">
        <v>337</v>
      </c>
      <c r="L1450" s="46"/>
      <c r="M1450" s="223" t="s">
        <v>19</v>
      </c>
      <c r="N1450" s="224" t="s">
        <v>47</v>
      </c>
      <c r="O1450" s="86"/>
      <c r="P1450" s="225">
        <f>O1450*H1450</f>
        <v>0</v>
      </c>
      <c r="Q1450" s="225">
        <v>0.0060600000000000003</v>
      </c>
      <c r="R1450" s="225">
        <f>Q1450*H1450</f>
        <v>0.071598900000000007</v>
      </c>
      <c r="S1450" s="225">
        <v>0</v>
      </c>
      <c r="T1450" s="22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7" t="s">
        <v>541</v>
      </c>
      <c r="AT1450" s="227" t="s">
        <v>333</v>
      </c>
      <c r="AU1450" s="227" t="s">
        <v>85</v>
      </c>
      <c r="AY1450" s="19" t="s">
        <v>331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19" t="s">
        <v>83</v>
      </c>
      <c r="BK1450" s="228">
        <f>ROUND(I1450*H1450,2)</f>
        <v>0</v>
      </c>
      <c r="BL1450" s="19" t="s">
        <v>541</v>
      </c>
      <c r="BM1450" s="227" t="s">
        <v>2165</v>
      </c>
    </row>
    <row r="1451" s="2" customFormat="1">
      <c r="A1451" s="40"/>
      <c r="B1451" s="41"/>
      <c r="C1451" s="42"/>
      <c r="D1451" s="229" t="s">
        <v>339</v>
      </c>
      <c r="E1451" s="42"/>
      <c r="F1451" s="230" t="s">
        <v>2166</v>
      </c>
      <c r="G1451" s="42"/>
      <c r="H1451" s="42"/>
      <c r="I1451" s="231"/>
      <c r="J1451" s="42"/>
      <c r="K1451" s="42"/>
      <c r="L1451" s="46"/>
      <c r="M1451" s="232"/>
      <c r="N1451" s="23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339</v>
      </c>
      <c r="AU1451" s="19" t="s">
        <v>85</v>
      </c>
    </row>
    <row r="1452" s="13" customFormat="1">
      <c r="A1452" s="13"/>
      <c r="B1452" s="234"/>
      <c r="C1452" s="235"/>
      <c r="D1452" s="236" t="s">
        <v>341</v>
      </c>
      <c r="E1452" s="237" t="s">
        <v>19</v>
      </c>
      <c r="F1452" s="238" t="s">
        <v>2139</v>
      </c>
      <c r="G1452" s="235"/>
      <c r="H1452" s="237" t="s">
        <v>19</v>
      </c>
      <c r="I1452" s="239"/>
      <c r="J1452" s="235"/>
      <c r="K1452" s="235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341</v>
      </c>
      <c r="AU1452" s="244" t="s">
        <v>85</v>
      </c>
      <c r="AV1452" s="13" t="s">
        <v>83</v>
      </c>
      <c r="AW1452" s="13" t="s">
        <v>35</v>
      </c>
      <c r="AX1452" s="13" t="s">
        <v>76</v>
      </c>
      <c r="AY1452" s="244" t="s">
        <v>331</v>
      </c>
    </row>
    <row r="1453" s="14" customFormat="1">
      <c r="A1453" s="14"/>
      <c r="B1453" s="245"/>
      <c r="C1453" s="246"/>
      <c r="D1453" s="236" t="s">
        <v>341</v>
      </c>
      <c r="E1453" s="247" t="s">
        <v>19</v>
      </c>
      <c r="F1453" s="248" t="s">
        <v>2140</v>
      </c>
      <c r="G1453" s="246"/>
      <c r="H1453" s="249">
        <v>3.7949999999999999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341</v>
      </c>
      <c r="AU1453" s="255" t="s">
        <v>85</v>
      </c>
      <c r="AV1453" s="14" t="s">
        <v>85</v>
      </c>
      <c r="AW1453" s="14" t="s">
        <v>35</v>
      </c>
      <c r="AX1453" s="14" t="s">
        <v>76</v>
      </c>
      <c r="AY1453" s="255" t="s">
        <v>331</v>
      </c>
    </row>
    <row r="1454" s="13" customFormat="1">
      <c r="A1454" s="13"/>
      <c r="B1454" s="234"/>
      <c r="C1454" s="235"/>
      <c r="D1454" s="236" t="s">
        <v>341</v>
      </c>
      <c r="E1454" s="237" t="s">
        <v>19</v>
      </c>
      <c r="F1454" s="238" t="s">
        <v>2167</v>
      </c>
      <c r="G1454" s="235"/>
      <c r="H1454" s="237" t="s">
        <v>19</v>
      </c>
      <c r="I1454" s="239"/>
      <c r="J1454" s="235"/>
      <c r="K1454" s="235"/>
      <c r="L1454" s="240"/>
      <c r="M1454" s="241"/>
      <c r="N1454" s="242"/>
      <c r="O1454" s="242"/>
      <c r="P1454" s="242"/>
      <c r="Q1454" s="242"/>
      <c r="R1454" s="242"/>
      <c r="S1454" s="242"/>
      <c r="T1454" s="24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4" t="s">
        <v>341</v>
      </c>
      <c r="AU1454" s="244" t="s">
        <v>85</v>
      </c>
      <c r="AV1454" s="13" t="s">
        <v>83</v>
      </c>
      <c r="AW1454" s="13" t="s">
        <v>35</v>
      </c>
      <c r="AX1454" s="13" t="s">
        <v>76</v>
      </c>
      <c r="AY1454" s="244" t="s">
        <v>331</v>
      </c>
    </row>
    <row r="1455" s="14" customFormat="1">
      <c r="A1455" s="14"/>
      <c r="B1455" s="245"/>
      <c r="C1455" s="246"/>
      <c r="D1455" s="236" t="s">
        <v>341</v>
      </c>
      <c r="E1455" s="247" t="s">
        <v>19</v>
      </c>
      <c r="F1455" s="248" t="s">
        <v>2168</v>
      </c>
      <c r="G1455" s="246"/>
      <c r="H1455" s="249">
        <v>8.0199999999999996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341</v>
      </c>
      <c r="AU1455" s="255" t="s">
        <v>85</v>
      </c>
      <c r="AV1455" s="14" t="s">
        <v>85</v>
      </c>
      <c r="AW1455" s="14" t="s">
        <v>35</v>
      </c>
      <c r="AX1455" s="14" t="s">
        <v>76</v>
      </c>
      <c r="AY1455" s="255" t="s">
        <v>331</v>
      </c>
    </row>
    <row r="1456" s="15" customFormat="1">
      <c r="A1456" s="15"/>
      <c r="B1456" s="256"/>
      <c r="C1456" s="257"/>
      <c r="D1456" s="236" t="s">
        <v>341</v>
      </c>
      <c r="E1456" s="258" t="s">
        <v>19</v>
      </c>
      <c r="F1456" s="259" t="s">
        <v>353</v>
      </c>
      <c r="G1456" s="257"/>
      <c r="H1456" s="260">
        <v>11.815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66" t="s">
        <v>341</v>
      </c>
      <c r="AU1456" s="266" t="s">
        <v>85</v>
      </c>
      <c r="AV1456" s="15" t="s">
        <v>126</v>
      </c>
      <c r="AW1456" s="15" t="s">
        <v>35</v>
      </c>
      <c r="AX1456" s="15" t="s">
        <v>83</v>
      </c>
      <c r="AY1456" s="266" t="s">
        <v>331</v>
      </c>
    </row>
    <row r="1457" s="2" customFormat="1" ht="16.5" customHeight="1">
      <c r="A1457" s="40"/>
      <c r="B1457" s="41"/>
      <c r="C1457" s="284" t="s">
        <v>2169</v>
      </c>
      <c r="D1457" s="284" t="s">
        <v>968</v>
      </c>
      <c r="E1457" s="285" t="s">
        <v>2170</v>
      </c>
      <c r="F1457" s="286" t="s">
        <v>2171</v>
      </c>
      <c r="G1457" s="287" t="s">
        <v>336</v>
      </c>
      <c r="H1457" s="288">
        <v>8.4209999999999994</v>
      </c>
      <c r="I1457" s="289"/>
      <c r="J1457" s="290">
        <f>ROUND(I1457*H1457,2)</f>
        <v>0</v>
      </c>
      <c r="K1457" s="286" t="s">
        <v>337</v>
      </c>
      <c r="L1457" s="291"/>
      <c r="M1457" s="292" t="s">
        <v>19</v>
      </c>
      <c r="N1457" s="293" t="s">
        <v>47</v>
      </c>
      <c r="O1457" s="86"/>
      <c r="P1457" s="225">
        <f>O1457*H1457</f>
        <v>0</v>
      </c>
      <c r="Q1457" s="225">
        <v>0.00115</v>
      </c>
      <c r="R1457" s="225">
        <f>Q1457*H1457</f>
        <v>0.009684149999999999</v>
      </c>
      <c r="S1457" s="225">
        <v>0</v>
      </c>
      <c r="T1457" s="22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7" t="s">
        <v>624</v>
      </c>
      <c r="AT1457" s="227" t="s">
        <v>968</v>
      </c>
      <c r="AU1457" s="227" t="s">
        <v>85</v>
      </c>
      <c r="AY1457" s="19" t="s">
        <v>331</v>
      </c>
      <c r="BE1457" s="228">
        <f>IF(N1457="základní",J1457,0)</f>
        <v>0</v>
      </c>
      <c r="BF1457" s="228">
        <f>IF(N1457="snížená",J1457,0)</f>
        <v>0</v>
      </c>
      <c r="BG1457" s="228">
        <f>IF(N1457="zákl. přenesená",J1457,0)</f>
        <v>0</v>
      </c>
      <c r="BH1457" s="228">
        <f>IF(N1457="sníž. přenesená",J1457,0)</f>
        <v>0</v>
      </c>
      <c r="BI1457" s="228">
        <f>IF(N1457="nulová",J1457,0)</f>
        <v>0</v>
      </c>
      <c r="BJ1457" s="19" t="s">
        <v>83</v>
      </c>
      <c r="BK1457" s="228">
        <f>ROUND(I1457*H1457,2)</f>
        <v>0</v>
      </c>
      <c r="BL1457" s="19" t="s">
        <v>541</v>
      </c>
      <c r="BM1457" s="227" t="s">
        <v>2172</v>
      </c>
    </row>
    <row r="1458" s="13" customFormat="1">
      <c r="A1458" s="13"/>
      <c r="B1458" s="234"/>
      <c r="C1458" s="235"/>
      <c r="D1458" s="236" t="s">
        <v>341</v>
      </c>
      <c r="E1458" s="237" t="s">
        <v>19</v>
      </c>
      <c r="F1458" s="238" t="s">
        <v>2167</v>
      </c>
      <c r="G1458" s="235"/>
      <c r="H1458" s="237" t="s">
        <v>19</v>
      </c>
      <c r="I1458" s="239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341</v>
      </c>
      <c r="AU1458" s="244" t="s">
        <v>85</v>
      </c>
      <c r="AV1458" s="13" t="s">
        <v>83</v>
      </c>
      <c r="AW1458" s="13" t="s">
        <v>35</v>
      </c>
      <c r="AX1458" s="13" t="s">
        <v>76</v>
      </c>
      <c r="AY1458" s="244" t="s">
        <v>331</v>
      </c>
    </row>
    <row r="1459" s="14" customFormat="1">
      <c r="A1459" s="14"/>
      <c r="B1459" s="245"/>
      <c r="C1459" s="246"/>
      <c r="D1459" s="236" t="s">
        <v>341</v>
      </c>
      <c r="E1459" s="247" t="s">
        <v>19</v>
      </c>
      <c r="F1459" s="248" t="s">
        <v>2173</v>
      </c>
      <c r="G1459" s="246"/>
      <c r="H1459" s="249">
        <v>8.4209999999999994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341</v>
      </c>
      <c r="AU1459" s="255" t="s">
        <v>85</v>
      </c>
      <c r="AV1459" s="14" t="s">
        <v>85</v>
      </c>
      <c r="AW1459" s="14" t="s">
        <v>35</v>
      </c>
      <c r="AX1459" s="14" t="s">
        <v>76</v>
      </c>
      <c r="AY1459" s="255" t="s">
        <v>331</v>
      </c>
    </row>
    <row r="1460" s="15" customFormat="1">
      <c r="A1460" s="15"/>
      <c r="B1460" s="256"/>
      <c r="C1460" s="257"/>
      <c r="D1460" s="236" t="s">
        <v>341</v>
      </c>
      <c r="E1460" s="258" t="s">
        <v>19</v>
      </c>
      <c r="F1460" s="259" t="s">
        <v>353</v>
      </c>
      <c r="G1460" s="257"/>
      <c r="H1460" s="260">
        <v>8.4209999999999994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6" t="s">
        <v>341</v>
      </c>
      <c r="AU1460" s="266" t="s">
        <v>85</v>
      </c>
      <c r="AV1460" s="15" t="s">
        <v>126</v>
      </c>
      <c r="AW1460" s="15" t="s">
        <v>35</v>
      </c>
      <c r="AX1460" s="15" t="s">
        <v>83</v>
      </c>
      <c r="AY1460" s="266" t="s">
        <v>331</v>
      </c>
    </row>
    <row r="1461" s="2" customFormat="1" ht="16.5" customHeight="1">
      <c r="A1461" s="40"/>
      <c r="B1461" s="41"/>
      <c r="C1461" s="284" t="s">
        <v>2174</v>
      </c>
      <c r="D1461" s="284" t="s">
        <v>968</v>
      </c>
      <c r="E1461" s="285" t="s">
        <v>2175</v>
      </c>
      <c r="F1461" s="286" t="s">
        <v>2176</v>
      </c>
      <c r="G1461" s="287" t="s">
        <v>336</v>
      </c>
      <c r="H1461" s="288">
        <v>3.9849999999999999</v>
      </c>
      <c r="I1461" s="289"/>
      <c r="J1461" s="290">
        <f>ROUND(I1461*H1461,2)</f>
        <v>0</v>
      </c>
      <c r="K1461" s="286" t="s">
        <v>337</v>
      </c>
      <c r="L1461" s="291"/>
      <c r="M1461" s="292" t="s">
        <v>19</v>
      </c>
      <c r="N1461" s="293" t="s">
        <v>47</v>
      </c>
      <c r="O1461" s="86"/>
      <c r="P1461" s="225">
        <f>O1461*H1461</f>
        <v>0</v>
      </c>
      <c r="Q1461" s="225">
        <v>0.0023</v>
      </c>
      <c r="R1461" s="225">
        <f>Q1461*H1461</f>
        <v>0.0091655</v>
      </c>
      <c r="S1461" s="225">
        <v>0</v>
      </c>
      <c r="T1461" s="226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7" t="s">
        <v>624</v>
      </c>
      <c r="AT1461" s="227" t="s">
        <v>968</v>
      </c>
      <c r="AU1461" s="227" t="s">
        <v>85</v>
      </c>
      <c r="AY1461" s="19" t="s">
        <v>331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19" t="s">
        <v>83</v>
      </c>
      <c r="BK1461" s="228">
        <f>ROUND(I1461*H1461,2)</f>
        <v>0</v>
      </c>
      <c r="BL1461" s="19" t="s">
        <v>541</v>
      </c>
      <c r="BM1461" s="227" t="s">
        <v>2177</v>
      </c>
    </row>
    <row r="1462" s="13" customFormat="1">
      <c r="A1462" s="13"/>
      <c r="B1462" s="234"/>
      <c r="C1462" s="235"/>
      <c r="D1462" s="236" t="s">
        <v>341</v>
      </c>
      <c r="E1462" s="237" t="s">
        <v>19</v>
      </c>
      <c r="F1462" s="238" t="s">
        <v>2139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341</v>
      </c>
      <c r="AU1462" s="244" t="s">
        <v>85</v>
      </c>
      <c r="AV1462" s="13" t="s">
        <v>83</v>
      </c>
      <c r="AW1462" s="13" t="s">
        <v>35</v>
      </c>
      <c r="AX1462" s="13" t="s">
        <v>76</v>
      </c>
      <c r="AY1462" s="244" t="s">
        <v>331</v>
      </c>
    </row>
    <row r="1463" s="14" customFormat="1">
      <c r="A1463" s="14"/>
      <c r="B1463" s="245"/>
      <c r="C1463" s="246"/>
      <c r="D1463" s="236" t="s">
        <v>341</v>
      </c>
      <c r="E1463" s="247" t="s">
        <v>19</v>
      </c>
      <c r="F1463" s="248" t="s">
        <v>2152</v>
      </c>
      <c r="G1463" s="246"/>
      <c r="H1463" s="249">
        <v>3.9849999999999999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341</v>
      </c>
      <c r="AU1463" s="255" t="s">
        <v>85</v>
      </c>
      <c r="AV1463" s="14" t="s">
        <v>85</v>
      </c>
      <c r="AW1463" s="14" t="s">
        <v>35</v>
      </c>
      <c r="AX1463" s="14" t="s">
        <v>76</v>
      </c>
      <c r="AY1463" s="255" t="s">
        <v>331</v>
      </c>
    </row>
    <row r="1464" s="15" customFormat="1">
      <c r="A1464" s="15"/>
      <c r="B1464" s="256"/>
      <c r="C1464" s="257"/>
      <c r="D1464" s="236" t="s">
        <v>341</v>
      </c>
      <c r="E1464" s="258" t="s">
        <v>19</v>
      </c>
      <c r="F1464" s="259" t="s">
        <v>353</v>
      </c>
      <c r="G1464" s="257"/>
      <c r="H1464" s="260">
        <v>3.9849999999999999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341</v>
      </c>
      <c r="AU1464" s="266" t="s">
        <v>85</v>
      </c>
      <c r="AV1464" s="15" t="s">
        <v>126</v>
      </c>
      <c r="AW1464" s="15" t="s">
        <v>35</v>
      </c>
      <c r="AX1464" s="15" t="s">
        <v>83</v>
      </c>
      <c r="AY1464" s="266" t="s">
        <v>331</v>
      </c>
    </row>
    <row r="1465" s="2" customFormat="1" ht="24.15" customHeight="1">
      <c r="A1465" s="40"/>
      <c r="B1465" s="41"/>
      <c r="C1465" s="216" t="s">
        <v>2178</v>
      </c>
      <c r="D1465" s="216" t="s">
        <v>333</v>
      </c>
      <c r="E1465" s="217" t="s">
        <v>2179</v>
      </c>
      <c r="F1465" s="218" t="s">
        <v>2180</v>
      </c>
      <c r="G1465" s="219" t="s">
        <v>336</v>
      </c>
      <c r="H1465" s="220">
        <v>89.230000000000004</v>
      </c>
      <c r="I1465" s="221"/>
      <c r="J1465" s="222">
        <f>ROUND(I1465*H1465,2)</f>
        <v>0</v>
      </c>
      <c r="K1465" s="218" t="s">
        <v>337</v>
      </c>
      <c r="L1465" s="46"/>
      <c r="M1465" s="223" t="s">
        <v>19</v>
      </c>
      <c r="N1465" s="224" t="s">
        <v>47</v>
      </c>
      <c r="O1465" s="86"/>
      <c r="P1465" s="225">
        <f>O1465*H1465</f>
        <v>0</v>
      </c>
      <c r="Q1465" s="225">
        <v>0.0011590000000000001</v>
      </c>
      <c r="R1465" s="225">
        <f>Q1465*H1465</f>
        <v>0.10341757000000001</v>
      </c>
      <c r="S1465" s="225">
        <v>0</v>
      </c>
      <c r="T1465" s="22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7" t="s">
        <v>541</v>
      </c>
      <c r="AT1465" s="227" t="s">
        <v>333</v>
      </c>
      <c r="AU1465" s="227" t="s">
        <v>85</v>
      </c>
      <c r="AY1465" s="19" t="s">
        <v>331</v>
      </c>
      <c r="BE1465" s="228">
        <f>IF(N1465="základní",J1465,0)</f>
        <v>0</v>
      </c>
      <c r="BF1465" s="228">
        <f>IF(N1465="snížená",J1465,0)</f>
        <v>0</v>
      </c>
      <c r="BG1465" s="228">
        <f>IF(N1465="zákl. přenesená",J1465,0)</f>
        <v>0</v>
      </c>
      <c r="BH1465" s="228">
        <f>IF(N1465="sníž. přenesená",J1465,0)</f>
        <v>0</v>
      </c>
      <c r="BI1465" s="228">
        <f>IF(N1465="nulová",J1465,0)</f>
        <v>0</v>
      </c>
      <c r="BJ1465" s="19" t="s">
        <v>83</v>
      </c>
      <c r="BK1465" s="228">
        <f>ROUND(I1465*H1465,2)</f>
        <v>0</v>
      </c>
      <c r="BL1465" s="19" t="s">
        <v>541</v>
      </c>
      <c r="BM1465" s="227" t="s">
        <v>2181</v>
      </c>
    </row>
    <row r="1466" s="2" customFormat="1">
      <c r="A1466" s="40"/>
      <c r="B1466" s="41"/>
      <c r="C1466" s="42"/>
      <c r="D1466" s="229" t="s">
        <v>339</v>
      </c>
      <c r="E1466" s="42"/>
      <c r="F1466" s="230" t="s">
        <v>2182</v>
      </c>
      <c r="G1466" s="42"/>
      <c r="H1466" s="42"/>
      <c r="I1466" s="231"/>
      <c r="J1466" s="42"/>
      <c r="K1466" s="42"/>
      <c r="L1466" s="46"/>
      <c r="M1466" s="232"/>
      <c r="N1466" s="23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339</v>
      </c>
      <c r="AU1466" s="19" t="s">
        <v>85</v>
      </c>
    </row>
    <row r="1467" s="13" customFormat="1">
      <c r="A1467" s="13"/>
      <c r="B1467" s="234"/>
      <c r="C1467" s="235"/>
      <c r="D1467" s="236" t="s">
        <v>341</v>
      </c>
      <c r="E1467" s="237" t="s">
        <v>19</v>
      </c>
      <c r="F1467" s="238" t="s">
        <v>1951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341</v>
      </c>
      <c r="AU1467" s="244" t="s">
        <v>85</v>
      </c>
      <c r="AV1467" s="13" t="s">
        <v>83</v>
      </c>
      <c r="AW1467" s="13" t="s">
        <v>35</v>
      </c>
      <c r="AX1467" s="13" t="s">
        <v>76</v>
      </c>
      <c r="AY1467" s="244" t="s">
        <v>331</v>
      </c>
    </row>
    <row r="1468" s="14" customFormat="1">
      <c r="A1468" s="14"/>
      <c r="B1468" s="245"/>
      <c r="C1468" s="246"/>
      <c r="D1468" s="236" t="s">
        <v>341</v>
      </c>
      <c r="E1468" s="247" t="s">
        <v>19</v>
      </c>
      <c r="F1468" s="248" t="s">
        <v>2183</v>
      </c>
      <c r="G1468" s="246"/>
      <c r="H1468" s="249">
        <v>89.230000000000004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341</v>
      </c>
      <c r="AU1468" s="255" t="s">
        <v>85</v>
      </c>
      <c r="AV1468" s="14" t="s">
        <v>85</v>
      </c>
      <c r="AW1468" s="14" t="s">
        <v>35</v>
      </c>
      <c r="AX1468" s="14" t="s">
        <v>83</v>
      </c>
      <c r="AY1468" s="255" t="s">
        <v>331</v>
      </c>
    </row>
    <row r="1469" s="2" customFormat="1" ht="16.5" customHeight="1">
      <c r="A1469" s="40"/>
      <c r="B1469" s="41"/>
      <c r="C1469" s="284" t="s">
        <v>2184</v>
      </c>
      <c r="D1469" s="284" t="s">
        <v>968</v>
      </c>
      <c r="E1469" s="285" t="s">
        <v>2185</v>
      </c>
      <c r="F1469" s="286" t="s">
        <v>2186</v>
      </c>
      <c r="G1469" s="287" t="s">
        <v>429</v>
      </c>
      <c r="H1469" s="288">
        <v>6.0899999999999999</v>
      </c>
      <c r="I1469" s="289"/>
      <c r="J1469" s="290">
        <f>ROUND(I1469*H1469,2)</f>
        <v>0</v>
      </c>
      <c r="K1469" s="286" t="s">
        <v>19</v>
      </c>
      <c r="L1469" s="291"/>
      <c r="M1469" s="292" t="s">
        <v>19</v>
      </c>
      <c r="N1469" s="293" t="s">
        <v>47</v>
      </c>
      <c r="O1469" s="86"/>
      <c r="P1469" s="225">
        <f>O1469*H1469</f>
        <v>0</v>
      </c>
      <c r="Q1469" s="225">
        <v>0.029999999999999999</v>
      </c>
      <c r="R1469" s="225">
        <f>Q1469*H1469</f>
        <v>0.1827</v>
      </c>
      <c r="S1469" s="225">
        <v>0</v>
      </c>
      <c r="T1469" s="22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7" t="s">
        <v>624</v>
      </c>
      <c r="AT1469" s="227" t="s">
        <v>968</v>
      </c>
      <c r="AU1469" s="227" t="s">
        <v>85</v>
      </c>
      <c r="AY1469" s="19" t="s">
        <v>331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9" t="s">
        <v>83</v>
      </c>
      <c r="BK1469" s="228">
        <f>ROUND(I1469*H1469,2)</f>
        <v>0</v>
      </c>
      <c r="BL1469" s="19" t="s">
        <v>541</v>
      </c>
      <c r="BM1469" s="227" t="s">
        <v>2187</v>
      </c>
    </row>
    <row r="1470" s="2" customFormat="1">
      <c r="A1470" s="40"/>
      <c r="B1470" s="41"/>
      <c r="C1470" s="42"/>
      <c r="D1470" s="236" t="s">
        <v>972</v>
      </c>
      <c r="E1470" s="42"/>
      <c r="F1470" s="294" t="s">
        <v>2188</v>
      </c>
      <c r="G1470" s="42"/>
      <c r="H1470" s="42"/>
      <c r="I1470" s="231"/>
      <c r="J1470" s="42"/>
      <c r="K1470" s="42"/>
      <c r="L1470" s="46"/>
      <c r="M1470" s="232"/>
      <c r="N1470" s="23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972</v>
      </c>
      <c r="AU1470" s="19" t="s">
        <v>85</v>
      </c>
    </row>
    <row r="1471" s="13" customFormat="1">
      <c r="A1471" s="13"/>
      <c r="B1471" s="234"/>
      <c r="C1471" s="235"/>
      <c r="D1471" s="236" t="s">
        <v>341</v>
      </c>
      <c r="E1471" s="237" t="s">
        <v>19</v>
      </c>
      <c r="F1471" s="238" t="s">
        <v>1951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341</v>
      </c>
      <c r="AU1471" s="244" t="s">
        <v>85</v>
      </c>
      <c r="AV1471" s="13" t="s">
        <v>83</v>
      </c>
      <c r="AW1471" s="13" t="s">
        <v>35</v>
      </c>
      <c r="AX1471" s="13" t="s">
        <v>76</v>
      </c>
      <c r="AY1471" s="244" t="s">
        <v>331</v>
      </c>
    </row>
    <row r="1472" s="14" customFormat="1">
      <c r="A1472" s="14"/>
      <c r="B1472" s="245"/>
      <c r="C1472" s="246"/>
      <c r="D1472" s="236" t="s">
        <v>341</v>
      </c>
      <c r="E1472" s="247" t="s">
        <v>19</v>
      </c>
      <c r="F1472" s="248" t="s">
        <v>2189</v>
      </c>
      <c r="G1472" s="246"/>
      <c r="H1472" s="249">
        <v>6.0899999999999999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341</v>
      </c>
      <c r="AU1472" s="255" t="s">
        <v>85</v>
      </c>
      <c r="AV1472" s="14" t="s">
        <v>85</v>
      </c>
      <c r="AW1472" s="14" t="s">
        <v>35</v>
      </c>
      <c r="AX1472" s="14" t="s">
        <v>83</v>
      </c>
      <c r="AY1472" s="255" t="s">
        <v>331</v>
      </c>
    </row>
    <row r="1473" s="2" customFormat="1" ht="24.15" customHeight="1">
      <c r="A1473" s="40"/>
      <c r="B1473" s="41"/>
      <c r="C1473" s="216" t="s">
        <v>2190</v>
      </c>
      <c r="D1473" s="216" t="s">
        <v>333</v>
      </c>
      <c r="E1473" s="217" t="s">
        <v>2191</v>
      </c>
      <c r="F1473" s="218" t="s">
        <v>2192</v>
      </c>
      <c r="G1473" s="219" t="s">
        <v>336</v>
      </c>
      <c r="H1473" s="220">
        <v>89.230000000000004</v>
      </c>
      <c r="I1473" s="221"/>
      <c r="J1473" s="222">
        <f>ROUND(I1473*H1473,2)</f>
        <v>0</v>
      </c>
      <c r="K1473" s="218" t="s">
        <v>337</v>
      </c>
      <c r="L1473" s="46"/>
      <c r="M1473" s="223" t="s">
        <v>19</v>
      </c>
      <c r="N1473" s="224" t="s">
        <v>47</v>
      </c>
      <c r="O1473" s="86"/>
      <c r="P1473" s="225">
        <f>O1473*H1473</f>
        <v>0</v>
      </c>
      <c r="Q1473" s="225">
        <v>0</v>
      </c>
      <c r="R1473" s="225">
        <f>Q1473*H1473</f>
        <v>0</v>
      </c>
      <c r="S1473" s="225">
        <v>0</v>
      </c>
      <c r="T1473" s="22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7" t="s">
        <v>541</v>
      </c>
      <c r="AT1473" s="227" t="s">
        <v>333</v>
      </c>
      <c r="AU1473" s="227" t="s">
        <v>85</v>
      </c>
      <c r="AY1473" s="19" t="s">
        <v>331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19" t="s">
        <v>83</v>
      </c>
      <c r="BK1473" s="228">
        <f>ROUND(I1473*H1473,2)</f>
        <v>0</v>
      </c>
      <c r="BL1473" s="19" t="s">
        <v>541</v>
      </c>
      <c r="BM1473" s="227" t="s">
        <v>2193</v>
      </c>
    </row>
    <row r="1474" s="2" customFormat="1">
      <c r="A1474" s="40"/>
      <c r="B1474" s="41"/>
      <c r="C1474" s="42"/>
      <c r="D1474" s="229" t="s">
        <v>339</v>
      </c>
      <c r="E1474" s="42"/>
      <c r="F1474" s="230" t="s">
        <v>2194</v>
      </c>
      <c r="G1474" s="42"/>
      <c r="H1474" s="42"/>
      <c r="I1474" s="231"/>
      <c r="J1474" s="42"/>
      <c r="K1474" s="42"/>
      <c r="L1474" s="46"/>
      <c r="M1474" s="232"/>
      <c r="N1474" s="233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339</v>
      </c>
      <c r="AU1474" s="19" t="s">
        <v>85</v>
      </c>
    </row>
    <row r="1475" s="13" customFormat="1">
      <c r="A1475" s="13"/>
      <c r="B1475" s="234"/>
      <c r="C1475" s="235"/>
      <c r="D1475" s="236" t="s">
        <v>341</v>
      </c>
      <c r="E1475" s="237" t="s">
        <v>19</v>
      </c>
      <c r="F1475" s="238" t="s">
        <v>1951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341</v>
      </c>
      <c r="AU1475" s="244" t="s">
        <v>85</v>
      </c>
      <c r="AV1475" s="13" t="s">
        <v>83</v>
      </c>
      <c r="AW1475" s="13" t="s">
        <v>35</v>
      </c>
      <c r="AX1475" s="13" t="s">
        <v>76</v>
      </c>
      <c r="AY1475" s="244" t="s">
        <v>331</v>
      </c>
    </row>
    <row r="1476" s="14" customFormat="1">
      <c r="A1476" s="14"/>
      <c r="B1476" s="245"/>
      <c r="C1476" s="246"/>
      <c r="D1476" s="236" t="s">
        <v>341</v>
      </c>
      <c r="E1476" s="247" t="s">
        <v>19</v>
      </c>
      <c r="F1476" s="248" t="s">
        <v>1953</v>
      </c>
      <c r="G1476" s="246"/>
      <c r="H1476" s="249">
        <v>89.230000000000004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341</v>
      </c>
      <c r="AU1476" s="255" t="s">
        <v>85</v>
      </c>
      <c r="AV1476" s="14" t="s">
        <v>85</v>
      </c>
      <c r="AW1476" s="14" t="s">
        <v>35</v>
      </c>
      <c r="AX1476" s="14" t="s">
        <v>83</v>
      </c>
      <c r="AY1476" s="255" t="s">
        <v>331</v>
      </c>
    </row>
    <row r="1477" s="2" customFormat="1" ht="21.75" customHeight="1">
      <c r="A1477" s="40"/>
      <c r="B1477" s="41"/>
      <c r="C1477" s="284" t="s">
        <v>2195</v>
      </c>
      <c r="D1477" s="284" t="s">
        <v>968</v>
      </c>
      <c r="E1477" s="285" t="s">
        <v>2196</v>
      </c>
      <c r="F1477" s="286" t="s">
        <v>2197</v>
      </c>
      <c r="G1477" s="287" t="s">
        <v>336</v>
      </c>
      <c r="H1477" s="288">
        <v>93.691999999999993</v>
      </c>
      <c r="I1477" s="289"/>
      <c r="J1477" s="290">
        <f>ROUND(I1477*H1477,2)</f>
        <v>0</v>
      </c>
      <c r="K1477" s="286" t="s">
        <v>337</v>
      </c>
      <c r="L1477" s="291"/>
      <c r="M1477" s="292" t="s">
        <v>19</v>
      </c>
      <c r="N1477" s="293" t="s">
        <v>47</v>
      </c>
      <c r="O1477" s="86"/>
      <c r="P1477" s="225">
        <f>O1477*H1477</f>
        <v>0</v>
      </c>
      <c r="Q1477" s="225">
        <v>0.0047999999999999996</v>
      </c>
      <c r="R1477" s="225">
        <f>Q1477*H1477</f>
        <v>0.44972159999999994</v>
      </c>
      <c r="S1477" s="225">
        <v>0</v>
      </c>
      <c r="T1477" s="226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7" t="s">
        <v>624</v>
      </c>
      <c r="AT1477" s="227" t="s">
        <v>968</v>
      </c>
      <c r="AU1477" s="227" t="s">
        <v>85</v>
      </c>
      <c r="AY1477" s="19" t="s">
        <v>331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9" t="s">
        <v>83</v>
      </c>
      <c r="BK1477" s="228">
        <f>ROUND(I1477*H1477,2)</f>
        <v>0</v>
      </c>
      <c r="BL1477" s="19" t="s">
        <v>541</v>
      </c>
      <c r="BM1477" s="227" t="s">
        <v>2198</v>
      </c>
    </row>
    <row r="1478" s="14" customFormat="1">
      <c r="A1478" s="14"/>
      <c r="B1478" s="245"/>
      <c r="C1478" s="246"/>
      <c r="D1478" s="236" t="s">
        <v>341</v>
      </c>
      <c r="E1478" s="247" t="s">
        <v>19</v>
      </c>
      <c r="F1478" s="248" t="s">
        <v>2199</v>
      </c>
      <c r="G1478" s="246"/>
      <c r="H1478" s="249">
        <v>93.691999999999993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341</v>
      </c>
      <c r="AU1478" s="255" t="s">
        <v>85</v>
      </c>
      <c r="AV1478" s="14" t="s">
        <v>85</v>
      </c>
      <c r="AW1478" s="14" t="s">
        <v>35</v>
      </c>
      <c r="AX1478" s="14" t="s">
        <v>83</v>
      </c>
      <c r="AY1478" s="255" t="s">
        <v>331</v>
      </c>
    </row>
    <row r="1479" s="2" customFormat="1" ht="24.15" customHeight="1">
      <c r="A1479" s="40"/>
      <c r="B1479" s="41"/>
      <c r="C1479" s="216" t="s">
        <v>2200</v>
      </c>
      <c r="D1479" s="216" t="s">
        <v>333</v>
      </c>
      <c r="E1479" s="217" t="s">
        <v>2201</v>
      </c>
      <c r="F1479" s="218" t="s">
        <v>2202</v>
      </c>
      <c r="G1479" s="219" t="s">
        <v>336</v>
      </c>
      <c r="H1479" s="220">
        <v>487</v>
      </c>
      <c r="I1479" s="221"/>
      <c r="J1479" s="222">
        <f>ROUND(I1479*H1479,2)</f>
        <v>0</v>
      </c>
      <c r="K1479" s="218" t="s">
        <v>337</v>
      </c>
      <c r="L1479" s="46"/>
      <c r="M1479" s="223" t="s">
        <v>19</v>
      </c>
      <c r="N1479" s="224" t="s">
        <v>47</v>
      </c>
      <c r="O1479" s="86"/>
      <c r="P1479" s="225">
        <f>O1479*H1479</f>
        <v>0</v>
      </c>
      <c r="Q1479" s="225">
        <v>0</v>
      </c>
      <c r="R1479" s="225">
        <f>Q1479*H1479</f>
        <v>0</v>
      </c>
      <c r="S1479" s="225">
        <v>0</v>
      </c>
      <c r="T1479" s="22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7" t="s">
        <v>541</v>
      </c>
      <c r="AT1479" s="227" t="s">
        <v>333</v>
      </c>
      <c r="AU1479" s="227" t="s">
        <v>85</v>
      </c>
      <c r="AY1479" s="19" t="s">
        <v>331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9" t="s">
        <v>83</v>
      </c>
      <c r="BK1479" s="228">
        <f>ROUND(I1479*H1479,2)</f>
        <v>0</v>
      </c>
      <c r="BL1479" s="19" t="s">
        <v>541</v>
      </c>
      <c r="BM1479" s="227" t="s">
        <v>2203</v>
      </c>
    </row>
    <row r="1480" s="2" customFormat="1">
      <c r="A1480" s="40"/>
      <c r="B1480" s="41"/>
      <c r="C1480" s="42"/>
      <c r="D1480" s="229" t="s">
        <v>339</v>
      </c>
      <c r="E1480" s="42"/>
      <c r="F1480" s="230" t="s">
        <v>2204</v>
      </c>
      <c r="G1480" s="42"/>
      <c r="H1480" s="42"/>
      <c r="I1480" s="231"/>
      <c r="J1480" s="42"/>
      <c r="K1480" s="42"/>
      <c r="L1480" s="46"/>
      <c r="M1480" s="232"/>
      <c r="N1480" s="23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339</v>
      </c>
      <c r="AU1480" s="19" t="s">
        <v>85</v>
      </c>
    </row>
    <row r="1481" s="13" customFormat="1">
      <c r="A1481" s="13"/>
      <c r="B1481" s="234"/>
      <c r="C1481" s="235"/>
      <c r="D1481" s="236" t="s">
        <v>341</v>
      </c>
      <c r="E1481" s="237" t="s">
        <v>19</v>
      </c>
      <c r="F1481" s="238" t="s">
        <v>1325</v>
      </c>
      <c r="G1481" s="235"/>
      <c r="H1481" s="237" t="s">
        <v>19</v>
      </c>
      <c r="I1481" s="239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341</v>
      </c>
      <c r="AU1481" s="244" t="s">
        <v>85</v>
      </c>
      <c r="AV1481" s="13" t="s">
        <v>83</v>
      </c>
      <c r="AW1481" s="13" t="s">
        <v>35</v>
      </c>
      <c r="AX1481" s="13" t="s">
        <v>76</v>
      </c>
      <c r="AY1481" s="244" t="s">
        <v>331</v>
      </c>
    </row>
    <row r="1482" s="14" customFormat="1">
      <c r="A1482" s="14"/>
      <c r="B1482" s="245"/>
      <c r="C1482" s="246"/>
      <c r="D1482" s="236" t="s">
        <v>341</v>
      </c>
      <c r="E1482" s="247" t="s">
        <v>19</v>
      </c>
      <c r="F1482" s="248" t="s">
        <v>1326</v>
      </c>
      <c r="G1482" s="246"/>
      <c r="H1482" s="249">
        <v>19.449999999999999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341</v>
      </c>
      <c r="AU1482" s="255" t="s">
        <v>85</v>
      </c>
      <c r="AV1482" s="14" t="s">
        <v>85</v>
      </c>
      <c r="AW1482" s="14" t="s">
        <v>35</v>
      </c>
      <c r="AX1482" s="14" t="s">
        <v>76</v>
      </c>
      <c r="AY1482" s="255" t="s">
        <v>331</v>
      </c>
    </row>
    <row r="1483" s="13" customFormat="1">
      <c r="A1483" s="13"/>
      <c r="B1483" s="234"/>
      <c r="C1483" s="235"/>
      <c r="D1483" s="236" t="s">
        <v>341</v>
      </c>
      <c r="E1483" s="237" t="s">
        <v>19</v>
      </c>
      <c r="F1483" s="238" t="s">
        <v>1327</v>
      </c>
      <c r="G1483" s="235"/>
      <c r="H1483" s="237" t="s">
        <v>19</v>
      </c>
      <c r="I1483" s="239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341</v>
      </c>
      <c r="AU1483" s="244" t="s">
        <v>85</v>
      </c>
      <c r="AV1483" s="13" t="s">
        <v>83</v>
      </c>
      <c r="AW1483" s="13" t="s">
        <v>35</v>
      </c>
      <c r="AX1483" s="13" t="s">
        <v>76</v>
      </c>
      <c r="AY1483" s="244" t="s">
        <v>331</v>
      </c>
    </row>
    <row r="1484" s="14" customFormat="1">
      <c r="A1484" s="14"/>
      <c r="B1484" s="245"/>
      <c r="C1484" s="246"/>
      <c r="D1484" s="236" t="s">
        <v>341</v>
      </c>
      <c r="E1484" s="247" t="s">
        <v>19</v>
      </c>
      <c r="F1484" s="248" t="s">
        <v>1328</v>
      </c>
      <c r="G1484" s="246"/>
      <c r="H1484" s="249">
        <v>66.200000000000003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341</v>
      </c>
      <c r="AU1484" s="255" t="s">
        <v>85</v>
      </c>
      <c r="AV1484" s="14" t="s">
        <v>85</v>
      </c>
      <c r="AW1484" s="14" t="s">
        <v>35</v>
      </c>
      <c r="AX1484" s="14" t="s">
        <v>76</v>
      </c>
      <c r="AY1484" s="255" t="s">
        <v>331</v>
      </c>
    </row>
    <row r="1485" s="13" customFormat="1">
      <c r="A1485" s="13"/>
      <c r="B1485" s="234"/>
      <c r="C1485" s="235"/>
      <c r="D1485" s="236" t="s">
        <v>341</v>
      </c>
      <c r="E1485" s="237" t="s">
        <v>19</v>
      </c>
      <c r="F1485" s="238" t="s">
        <v>1329</v>
      </c>
      <c r="G1485" s="235"/>
      <c r="H1485" s="237" t="s">
        <v>19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341</v>
      </c>
      <c r="AU1485" s="244" t="s">
        <v>85</v>
      </c>
      <c r="AV1485" s="13" t="s">
        <v>83</v>
      </c>
      <c r="AW1485" s="13" t="s">
        <v>35</v>
      </c>
      <c r="AX1485" s="13" t="s">
        <v>76</v>
      </c>
      <c r="AY1485" s="244" t="s">
        <v>331</v>
      </c>
    </row>
    <row r="1486" s="14" customFormat="1">
      <c r="A1486" s="14"/>
      <c r="B1486" s="245"/>
      <c r="C1486" s="246"/>
      <c r="D1486" s="236" t="s">
        <v>341</v>
      </c>
      <c r="E1486" s="247" t="s">
        <v>19</v>
      </c>
      <c r="F1486" s="248" t="s">
        <v>1330</v>
      </c>
      <c r="G1486" s="246"/>
      <c r="H1486" s="249">
        <v>237.94999999999999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341</v>
      </c>
      <c r="AU1486" s="255" t="s">
        <v>85</v>
      </c>
      <c r="AV1486" s="14" t="s">
        <v>85</v>
      </c>
      <c r="AW1486" s="14" t="s">
        <v>35</v>
      </c>
      <c r="AX1486" s="14" t="s">
        <v>76</v>
      </c>
      <c r="AY1486" s="255" t="s">
        <v>331</v>
      </c>
    </row>
    <row r="1487" s="13" customFormat="1">
      <c r="A1487" s="13"/>
      <c r="B1487" s="234"/>
      <c r="C1487" s="235"/>
      <c r="D1487" s="236" t="s">
        <v>341</v>
      </c>
      <c r="E1487" s="237" t="s">
        <v>19</v>
      </c>
      <c r="F1487" s="238" t="s">
        <v>1331</v>
      </c>
      <c r="G1487" s="235"/>
      <c r="H1487" s="237" t="s">
        <v>19</v>
      </c>
      <c r="I1487" s="239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341</v>
      </c>
      <c r="AU1487" s="244" t="s">
        <v>85</v>
      </c>
      <c r="AV1487" s="13" t="s">
        <v>83</v>
      </c>
      <c r="AW1487" s="13" t="s">
        <v>35</v>
      </c>
      <c r="AX1487" s="13" t="s">
        <v>76</v>
      </c>
      <c r="AY1487" s="244" t="s">
        <v>331</v>
      </c>
    </row>
    <row r="1488" s="14" customFormat="1">
      <c r="A1488" s="14"/>
      <c r="B1488" s="245"/>
      <c r="C1488" s="246"/>
      <c r="D1488" s="236" t="s">
        <v>341</v>
      </c>
      <c r="E1488" s="247" t="s">
        <v>19</v>
      </c>
      <c r="F1488" s="248" t="s">
        <v>1332</v>
      </c>
      <c r="G1488" s="246"/>
      <c r="H1488" s="249">
        <v>127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341</v>
      </c>
      <c r="AU1488" s="255" t="s">
        <v>85</v>
      </c>
      <c r="AV1488" s="14" t="s">
        <v>85</v>
      </c>
      <c r="AW1488" s="14" t="s">
        <v>35</v>
      </c>
      <c r="AX1488" s="14" t="s">
        <v>76</v>
      </c>
      <c r="AY1488" s="255" t="s">
        <v>331</v>
      </c>
    </row>
    <row r="1489" s="13" customFormat="1">
      <c r="A1489" s="13"/>
      <c r="B1489" s="234"/>
      <c r="C1489" s="235"/>
      <c r="D1489" s="236" t="s">
        <v>341</v>
      </c>
      <c r="E1489" s="237" t="s">
        <v>19</v>
      </c>
      <c r="F1489" s="238" t="s">
        <v>1333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341</v>
      </c>
      <c r="AU1489" s="244" t="s">
        <v>85</v>
      </c>
      <c r="AV1489" s="13" t="s">
        <v>83</v>
      </c>
      <c r="AW1489" s="13" t="s">
        <v>35</v>
      </c>
      <c r="AX1489" s="13" t="s">
        <v>76</v>
      </c>
      <c r="AY1489" s="244" t="s">
        <v>331</v>
      </c>
    </row>
    <row r="1490" s="14" customFormat="1">
      <c r="A1490" s="14"/>
      <c r="B1490" s="245"/>
      <c r="C1490" s="246"/>
      <c r="D1490" s="236" t="s">
        <v>341</v>
      </c>
      <c r="E1490" s="247" t="s">
        <v>19</v>
      </c>
      <c r="F1490" s="248" t="s">
        <v>1334</v>
      </c>
      <c r="G1490" s="246"/>
      <c r="H1490" s="249">
        <v>22.5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341</v>
      </c>
      <c r="AU1490" s="255" t="s">
        <v>85</v>
      </c>
      <c r="AV1490" s="14" t="s">
        <v>85</v>
      </c>
      <c r="AW1490" s="14" t="s">
        <v>35</v>
      </c>
      <c r="AX1490" s="14" t="s">
        <v>76</v>
      </c>
      <c r="AY1490" s="255" t="s">
        <v>331</v>
      </c>
    </row>
    <row r="1491" s="13" customFormat="1">
      <c r="A1491" s="13"/>
      <c r="B1491" s="234"/>
      <c r="C1491" s="235"/>
      <c r="D1491" s="236" t="s">
        <v>341</v>
      </c>
      <c r="E1491" s="237" t="s">
        <v>19</v>
      </c>
      <c r="F1491" s="238" t="s">
        <v>1335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341</v>
      </c>
      <c r="AU1491" s="244" t="s">
        <v>85</v>
      </c>
      <c r="AV1491" s="13" t="s">
        <v>83</v>
      </c>
      <c r="AW1491" s="13" t="s">
        <v>35</v>
      </c>
      <c r="AX1491" s="13" t="s">
        <v>76</v>
      </c>
      <c r="AY1491" s="244" t="s">
        <v>331</v>
      </c>
    </row>
    <row r="1492" s="14" customFormat="1">
      <c r="A1492" s="14"/>
      <c r="B1492" s="245"/>
      <c r="C1492" s="246"/>
      <c r="D1492" s="236" t="s">
        <v>341</v>
      </c>
      <c r="E1492" s="247" t="s">
        <v>19</v>
      </c>
      <c r="F1492" s="248" t="s">
        <v>1336</v>
      </c>
      <c r="G1492" s="246"/>
      <c r="H1492" s="249">
        <v>13.9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341</v>
      </c>
      <c r="AU1492" s="255" t="s">
        <v>85</v>
      </c>
      <c r="AV1492" s="14" t="s">
        <v>85</v>
      </c>
      <c r="AW1492" s="14" t="s">
        <v>35</v>
      </c>
      <c r="AX1492" s="14" t="s">
        <v>76</v>
      </c>
      <c r="AY1492" s="255" t="s">
        <v>331</v>
      </c>
    </row>
    <row r="1493" s="15" customFormat="1">
      <c r="A1493" s="15"/>
      <c r="B1493" s="256"/>
      <c r="C1493" s="257"/>
      <c r="D1493" s="236" t="s">
        <v>341</v>
      </c>
      <c r="E1493" s="258" t="s">
        <v>19</v>
      </c>
      <c r="F1493" s="259" t="s">
        <v>353</v>
      </c>
      <c r="G1493" s="257"/>
      <c r="H1493" s="260">
        <v>487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6" t="s">
        <v>341</v>
      </c>
      <c r="AU1493" s="266" t="s">
        <v>85</v>
      </c>
      <c r="AV1493" s="15" t="s">
        <v>126</v>
      </c>
      <c r="AW1493" s="15" t="s">
        <v>35</v>
      </c>
      <c r="AX1493" s="15" t="s">
        <v>83</v>
      </c>
      <c r="AY1493" s="266" t="s">
        <v>331</v>
      </c>
    </row>
    <row r="1494" s="2" customFormat="1" ht="16.5" customHeight="1">
      <c r="A1494" s="40"/>
      <c r="B1494" s="41"/>
      <c r="C1494" s="284" t="s">
        <v>2205</v>
      </c>
      <c r="D1494" s="284" t="s">
        <v>968</v>
      </c>
      <c r="E1494" s="285" t="s">
        <v>2206</v>
      </c>
      <c r="F1494" s="286" t="s">
        <v>2207</v>
      </c>
      <c r="G1494" s="287" t="s">
        <v>336</v>
      </c>
      <c r="H1494" s="288">
        <v>560.04999999999995</v>
      </c>
      <c r="I1494" s="289"/>
      <c r="J1494" s="290">
        <f>ROUND(I1494*H1494,2)</f>
        <v>0</v>
      </c>
      <c r="K1494" s="286" t="s">
        <v>337</v>
      </c>
      <c r="L1494" s="291"/>
      <c r="M1494" s="292" t="s">
        <v>19</v>
      </c>
      <c r="N1494" s="293" t="s">
        <v>47</v>
      </c>
      <c r="O1494" s="86"/>
      <c r="P1494" s="225">
        <f>O1494*H1494</f>
        <v>0</v>
      </c>
      <c r="Q1494" s="225">
        <v>0.00040000000000000002</v>
      </c>
      <c r="R1494" s="225">
        <f>Q1494*H1494</f>
        <v>0.22402</v>
      </c>
      <c r="S1494" s="225">
        <v>0</v>
      </c>
      <c r="T1494" s="22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7" t="s">
        <v>624</v>
      </c>
      <c r="AT1494" s="227" t="s">
        <v>968</v>
      </c>
      <c r="AU1494" s="227" t="s">
        <v>85</v>
      </c>
      <c r="AY1494" s="19" t="s">
        <v>331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9" t="s">
        <v>83</v>
      </c>
      <c r="BK1494" s="228">
        <f>ROUND(I1494*H1494,2)</f>
        <v>0</v>
      </c>
      <c r="BL1494" s="19" t="s">
        <v>541</v>
      </c>
      <c r="BM1494" s="227" t="s">
        <v>2208</v>
      </c>
    </row>
    <row r="1495" s="14" customFormat="1">
      <c r="A1495" s="14"/>
      <c r="B1495" s="245"/>
      <c r="C1495" s="246"/>
      <c r="D1495" s="236" t="s">
        <v>341</v>
      </c>
      <c r="E1495" s="247" t="s">
        <v>19</v>
      </c>
      <c r="F1495" s="248" t="s">
        <v>2209</v>
      </c>
      <c r="G1495" s="246"/>
      <c r="H1495" s="249">
        <v>560.04999999999995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341</v>
      </c>
      <c r="AU1495" s="255" t="s">
        <v>85</v>
      </c>
      <c r="AV1495" s="14" t="s">
        <v>85</v>
      </c>
      <c r="AW1495" s="14" t="s">
        <v>35</v>
      </c>
      <c r="AX1495" s="14" t="s">
        <v>83</v>
      </c>
      <c r="AY1495" s="255" t="s">
        <v>331</v>
      </c>
    </row>
    <row r="1496" s="2" customFormat="1" ht="24.15" customHeight="1">
      <c r="A1496" s="40"/>
      <c r="B1496" s="41"/>
      <c r="C1496" s="216" t="s">
        <v>2210</v>
      </c>
      <c r="D1496" s="216" t="s">
        <v>333</v>
      </c>
      <c r="E1496" s="217" t="s">
        <v>2211</v>
      </c>
      <c r="F1496" s="218" t="s">
        <v>2212</v>
      </c>
      <c r="G1496" s="219" t="s">
        <v>336</v>
      </c>
      <c r="H1496" s="220">
        <v>80.099999999999994</v>
      </c>
      <c r="I1496" s="221"/>
      <c r="J1496" s="222">
        <f>ROUND(I1496*H1496,2)</f>
        <v>0</v>
      </c>
      <c r="K1496" s="218" t="s">
        <v>337</v>
      </c>
      <c r="L1496" s="46"/>
      <c r="M1496" s="223" t="s">
        <v>19</v>
      </c>
      <c r="N1496" s="224" t="s">
        <v>47</v>
      </c>
      <c r="O1496" s="86"/>
      <c r="P1496" s="225">
        <f>O1496*H1496</f>
        <v>0</v>
      </c>
      <c r="Q1496" s="225">
        <v>0</v>
      </c>
      <c r="R1496" s="225">
        <f>Q1496*H1496</f>
        <v>0</v>
      </c>
      <c r="S1496" s="225">
        <v>0</v>
      </c>
      <c r="T1496" s="226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7" t="s">
        <v>541</v>
      </c>
      <c r="AT1496" s="227" t="s">
        <v>333</v>
      </c>
      <c r="AU1496" s="227" t="s">
        <v>85</v>
      </c>
      <c r="AY1496" s="19" t="s">
        <v>331</v>
      </c>
      <c r="BE1496" s="228">
        <f>IF(N1496="základní",J1496,0)</f>
        <v>0</v>
      </c>
      <c r="BF1496" s="228">
        <f>IF(N1496="snížená",J1496,0)</f>
        <v>0</v>
      </c>
      <c r="BG1496" s="228">
        <f>IF(N1496="zákl. přenesená",J1496,0)</f>
        <v>0</v>
      </c>
      <c r="BH1496" s="228">
        <f>IF(N1496="sníž. přenesená",J1496,0)</f>
        <v>0</v>
      </c>
      <c r="BI1496" s="228">
        <f>IF(N1496="nulová",J1496,0)</f>
        <v>0</v>
      </c>
      <c r="BJ1496" s="19" t="s">
        <v>83</v>
      </c>
      <c r="BK1496" s="228">
        <f>ROUND(I1496*H1496,2)</f>
        <v>0</v>
      </c>
      <c r="BL1496" s="19" t="s">
        <v>541</v>
      </c>
      <c r="BM1496" s="227" t="s">
        <v>2213</v>
      </c>
    </row>
    <row r="1497" s="2" customFormat="1">
      <c r="A1497" s="40"/>
      <c r="B1497" s="41"/>
      <c r="C1497" s="42"/>
      <c r="D1497" s="229" t="s">
        <v>339</v>
      </c>
      <c r="E1497" s="42"/>
      <c r="F1497" s="230" t="s">
        <v>2214</v>
      </c>
      <c r="G1497" s="42"/>
      <c r="H1497" s="42"/>
      <c r="I1497" s="231"/>
      <c r="J1497" s="42"/>
      <c r="K1497" s="42"/>
      <c r="L1497" s="46"/>
      <c r="M1497" s="232"/>
      <c r="N1497" s="23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339</v>
      </c>
      <c r="AU1497" s="19" t="s">
        <v>85</v>
      </c>
    </row>
    <row r="1498" s="13" customFormat="1">
      <c r="A1498" s="13"/>
      <c r="B1498" s="234"/>
      <c r="C1498" s="235"/>
      <c r="D1498" s="236" t="s">
        <v>341</v>
      </c>
      <c r="E1498" s="237" t="s">
        <v>19</v>
      </c>
      <c r="F1498" s="238" t="s">
        <v>2064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341</v>
      </c>
      <c r="AU1498" s="244" t="s">
        <v>85</v>
      </c>
      <c r="AV1498" s="13" t="s">
        <v>83</v>
      </c>
      <c r="AW1498" s="13" t="s">
        <v>35</v>
      </c>
      <c r="AX1498" s="13" t="s">
        <v>76</v>
      </c>
      <c r="AY1498" s="244" t="s">
        <v>331</v>
      </c>
    </row>
    <row r="1499" s="14" customFormat="1">
      <c r="A1499" s="14"/>
      <c r="B1499" s="245"/>
      <c r="C1499" s="246"/>
      <c r="D1499" s="236" t="s">
        <v>341</v>
      </c>
      <c r="E1499" s="247" t="s">
        <v>19</v>
      </c>
      <c r="F1499" s="248" t="s">
        <v>2065</v>
      </c>
      <c r="G1499" s="246"/>
      <c r="H1499" s="249">
        <v>80.099999999999994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341</v>
      </c>
      <c r="AU1499" s="255" t="s">
        <v>85</v>
      </c>
      <c r="AV1499" s="14" t="s">
        <v>85</v>
      </c>
      <c r="AW1499" s="14" t="s">
        <v>35</v>
      </c>
      <c r="AX1499" s="14" t="s">
        <v>83</v>
      </c>
      <c r="AY1499" s="255" t="s">
        <v>331</v>
      </c>
    </row>
    <row r="1500" s="2" customFormat="1" ht="16.5" customHeight="1">
      <c r="A1500" s="40"/>
      <c r="B1500" s="41"/>
      <c r="C1500" s="284" t="s">
        <v>2215</v>
      </c>
      <c r="D1500" s="284" t="s">
        <v>968</v>
      </c>
      <c r="E1500" s="285" t="s">
        <v>2216</v>
      </c>
      <c r="F1500" s="286" t="s">
        <v>2217</v>
      </c>
      <c r="G1500" s="287" t="s">
        <v>336</v>
      </c>
      <c r="H1500" s="288">
        <v>92.114999999999995</v>
      </c>
      <c r="I1500" s="289"/>
      <c r="J1500" s="290">
        <f>ROUND(I1500*H1500,2)</f>
        <v>0</v>
      </c>
      <c r="K1500" s="286" t="s">
        <v>19</v>
      </c>
      <c r="L1500" s="291"/>
      <c r="M1500" s="292" t="s">
        <v>19</v>
      </c>
      <c r="N1500" s="293" t="s">
        <v>47</v>
      </c>
      <c r="O1500" s="86"/>
      <c r="P1500" s="225">
        <f>O1500*H1500</f>
        <v>0</v>
      </c>
      <c r="Q1500" s="225">
        <v>0.00060999999999999997</v>
      </c>
      <c r="R1500" s="225">
        <f>Q1500*H1500</f>
        <v>0.056190149999999994</v>
      </c>
      <c r="S1500" s="225">
        <v>0</v>
      </c>
      <c r="T1500" s="22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7" t="s">
        <v>624</v>
      </c>
      <c r="AT1500" s="227" t="s">
        <v>968</v>
      </c>
      <c r="AU1500" s="227" t="s">
        <v>85</v>
      </c>
      <c r="AY1500" s="19" t="s">
        <v>331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9" t="s">
        <v>83</v>
      </c>
      <c r="BK1500" s="228">
        <f>ROUND(I1500*H1500,2)</f>
        <v>0</v>
      </c>
      <c r="BL1500" s="19" t="s">
        <v>541</v>
      </c>
      <c r="BM1500" s="227" t="s">
        <v>2218</v>
      </c>
    </row>
    <row r="1501" s="13" customFormat="1">
      <c r="A1501" s="13"/>
      <c r="B1501" s="234"/>
      <c r="C1501" s="235"/>
      <c r="D1501" s="236" t="s">
        <v>341</v>
      </c>
      <c r="E1501" s="237" t="s">
        <v>19</v>
      </c>
      <c r="F1501" s="238" t="s">
        <v>2064</v>
      </c>
      <c r="G1501" s="235"/>
      <c r="H1501" s="237" t="s">
        <v>19</v>
      </c>
      <c r="I1501" s="239"/>
      <c r="J1501" s="235"/>
      <c r="K1501" s="235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341</v>
      </c>
      <c r="AU1501" s="244" t="s">
        <v>85</v>
      </c>
      <c r="AV1501" s="13" t="s">
        <v>83</v>
      </c>
      <c r="AW1501" s="13" t="s">
        <v>35</v>
      </c>
      <c r="AX1501" s="13" t="s">
        <v>76</v>
      </c>
      <c r="AY1501" s="244" t="s">
        <v>331</v>
      </c>
    </row>
    <row r="1502" s="14" customFormat="1">
      <c r="A1502" s="14"/>
      <c r="B1502" s="245"/>
      <c r="C1502" s="246"/>
      <c r="D1502" s="236" t="s">
        <v>341</v>
      </c>
      <c r="E1502" s="247" t="s">
        <v>19</v>
      </c>
      <c r="F1502" s="248" t="s">
        <v>2219</v>
      </c>
      <c r="G1502" s="246"/>
      <c r="H1502" s="249">
        <v>92.114999999999995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341</v>
      </c>
      <c r="AU1502" s="255" t="s">
        <v>85</v>
      </c>
      <c r="AV1502" s="14" t="s">
        <v>85</v>
      </c>
      <c r="AW1502" s="14" t="s">
        <v>35</v>
      </c>
      <c r="AX1502" s="14" t="s">
        <v>83</v>
      </c>
      <c r="AY1502" s="255" t="s">
        <v>331</v>
      </c>
    </row>
    <row r="1503" s="2" customFormat="1" ht="24.15" customHeight="1">
      <c r="A1503" s="40"/>
      <c r="B1503" s="41"/>
      <c r="C1503" s="216" t="s">
        <v>2220</v>
      </c>
      <c r="D1503" s="216" t="s">
        <v>333</v>
      </c>
      <c r="E1503" s="217" t="s">
        <v>2221</v>
      </c>
      <c r="F1503" s="218" t="s">
        <v>2222</v>
      </c>
      <c r="G1503" s="219" t="s">
        <v>384</v>
      </c>
      <c r="H1503" s="220">
        <v>5.8310000000000004</v>
      </c>
      <c r="I1503" s="221"/>
      <c r="J1503" s="222">
        <f>ROUND(I1503*H1503,2)</f>
        <v>0</v>
      </c>
      <c r="K1503" s="218" t="s">
        <v>337</v>
      </c>
      <c r="L1503" s="46"/>
      <c r="M1503" s="223" t="s">
        <v>19</v>
      </c>
      <c r="N1503" s="224" t="s">
        <v>47</v>
      </c>
      <c r="O1503" s="86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7" t="s">
        <v>541</v>
      </c>
      <c r="AT1503" s="227" t="s">
        <v>333</v>
      </c>
      <c r="AU1503" s="227" t="s">
        <v>85</v>
      </c>
      <c r="AY1503" s="19" t="s">
        <v>331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19" t="s">
        <v>83</v>
      </c>
      <c r="BK1503" s="228">
        <f>ROUND(I1503*H1503,2)</f>
        <v>0</v>
      </c>
      <c r="BL1503" s="19" t="s">
        <v>541</v>
      </c>
      <c r="BM1503" s="227" t="s">
        <v>2223</v>
      </c>
    </row>
    <row r="1504" s="2" customFormat="1">
      <c r="A1504" s="40"/>
      <c r="B1504" s="41"/>
      <c r="C1504" s="42"/>
      <c r="D1504" s="229" t="s">
        <v>339</v>
      </c>
      <c r="E1504" s="42"/>
      <c r="F1504" s="230" t="s">
        <v>2224</v>
      </c>
      <c r="G1504" s="42"/>
      <c r="H1504" s="42"/>
      <c r="I1504" s="231"/>
      <c r="J1504" s="42"/>
      <c r="K1504" s="42"/>
      <c r="L1504" s="46"/>
      <c r="M1504" s="232"/>
      <c r="N1504" s="23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339</v>
      </c>
      <c r="AU1504" s="19" t="s">
        <v>85</v>
      </c>
    </row>
    <row r="1505" s="12" customFormat="1" ht="22.8" customHeight="1">
      <c r="A1505" s="12"/>
      <c r="B1505" s="200"/>
      <c r="C1505" s="201"/>
      <c r="D1505" s="202" t="s">
        <v>75</v>
      </c>
      <c r="E1505" s="214" t="s">
        <v>2225</v>
      </c>
      <c r="F1505" s="214" t="s">
        <v>2226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SUM(P1506:P1512)</f>
        <v>0</v>
      </c>
      <c r="Q1505" s="208"/>
      <c r="R1505" s="209">
        <f>SUM(R1506:R1512)</f>
        <v>0.09992448000000001</v>
      </c>
      <c r="S1505" s="208"/>
      <c r="T1505" s="210">
        <f>SUM(T1506:T1512)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1" t="s">
        <v>85</v>
      </c>
      <c r="AT1505" s="212" t="s">
        <v>75</v>
      </c>
      <c r="AU1505" s="212" t="s">
        <v>83</v>
      </c>
      <c r="AY1505" s="211" t="s">
        <v>331</v>
      </c>
      <c r="BK1505" s="213">
        <f>SUM(BK1506:BK1512)</f>
        <v>0</v>
      </c>
    </row>
    <row r="1506" s="2" customFormat="1" ht="21.75" customHeight="1">
      <c r="A1506" s="40"/>
      <c r="B1506" s="41"/>
      <c r="C1506" s="216" t="s">
        <v>2227</v>
      </c>
      <c r="D1506" s="216" t="s">
        <v>333</v>
      </c>
      <c r="E1506" s="217" t="s">
        <v>2228</v>
      </c>
      <c r="F1506" s="218" t="s">
        <v>2229</v>
      </c>
      <c r="G1506" s="219" t="s">
        <v>336</v>
      </c>
      <c r="H1506" s="220">
        <v>23.039999999999999</v>
      </c>
      <c r="I1506" s="221"/>
      <c r="J1506" s="222">
        <f>ROUND(I1506*H1506,2)</f>
        <v>0</v>
      </c>
      <c r="K1506" s="218" t="s">
        <v>692</v>
      </c>
      <c r="L1506" s="46"/>
      <c r="M1506" s="223" t="s">
        <v>19</v>
      </c>
      <c r="N1506" s="224" t="s">
        <v>47</v>
      </c>
      <c r="O1506" s="86"/>
      <c r="P1506" s="225">
        <f>O1506*H1506</f>
        <v>0</v>
      </c>
      <c r="Q1506" s="225">
        <v>0.0011800000000000001</v>
      </c>
      <c r="R1506" s="225">
        <f>Q1506*H1506</f>
        <v>0.027187200000000002</v>
      </c>
      <c r="S1506" s="225">
        <v>0</v>
      </c>
      <c r="T1506" s="226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7" t="s">
        <v>541</v>
      </c>
      <c r="AT1506" s="227" t="s">
        <v>333</v>
      </c>
      <c r="AU1506" s="227" t="s">
        <v>85</v>
      </c>
      <c r="AY1506" s="19" t="s">
        <v>331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9" t="s">
        <v>83</v>
      </c>
      <c r="BK1506" s="228">
        <f>ROUND(I1506*H1506,2)</f>
        <v>0</v>
      </c>
      <c r="BL1506" s="19" t="s">
        <v>541</v>
      </c>
      <c r="BM1506" s="227" t="s">
        <v>2230</v>
      </c>
    </row>
    <row r="1507" s="2" customFormat="1">
      <c r="A1507" s="40"/>
      <c r="B1507" s="41"/>
      <c r="C1507" s="42"/>
      <c r="D1507" s="229" t="s">
        <v>339</v>
      </c>
      <c r="E1507" s="42"/>
      <c r="F1507" s="230" t="s">
        <v>2231</v>
      </c>
      <c r="G1507" s="42"/>
      <c r="H1507" s="42"/>
      <c r="I1507" s="231"/>
      <c r="J1507" s="42"/>
      <c r="K1507" s="42"/>
      <c r="L1507" s="46"/>
      <c r="M1507" s="232"/>
      <c r="N1507" s="233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339</v>
      </c>
      <c r="AU1507" s="19" t="s">
        <v>85</v>
      </c>
    </row>
    <row r="1508" s="14" customFormat="1">
      <c r="A1508" s="14"/>
      <c r="B1508" s="245"/>
      <c r="C1508" s="246"/>
      <c r="D1508" s="236" t="s">
        <v>341</v>
      </c>
      <c r="E1508" s="247" t="s">
        <v>19</v>
      </c>
      <c r="F1508" s="248" t="s">
        <v>2232</v>
      </c>
      <c r="G1508" s="246"/>
      <c r="H1508" s="249">
        <v>23.039999999999999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341</v>
      </c>
      <c r="AU1508" s="255" t="s">
        <v>85</v>
      </c>
      <c r="AV1508" s="14" t="s">
        <v>85</v>
      </c>
      <c r="AW1508" s="14" t="s">
        <v>35</v>
      </c>
      <c r="AX1508" s="14" t="s">
        <v>83</v>
      </c>
      <c r="AY1508" s="255" t="s">
        <v>331</v>
      </c>
    </row>
    <row r="1509" s="2" customFormat="1" ht="16.5" customHeight="1">
      <c r="A1509" s="40"/>
      <c r="B1509" s="41"/>
      <c r="C1509" s="284" t="s">
        <v>2233</v>
      </c>
      <c r="D1509" s="284" t="s">
        <v>968</v>
      </c>
      <c r="E1509" s="285" t="s">
        <v>2234</v>
      </c>
      <c r="F1509" s="286" t="s">
        <v>2235</v>
      </c>
      <c r="G1509" s="287" t="s">
        <v>336</v>
      </c>
      <c r="H1509" s="288">
        <v>25.344000000000001</v>
      </c>
      <c r="I1509" s="289"/>
      <c r="J1509" s="290">
        <f>ROUND(I1509*H1509,2)</f>
        <v>0</v>
      </c>
      <c r="K1509" s="286" t="s">
        <v>692</v>
      </c>
      <c r="L1509" s="291"/>
      <c r="M1509" s="292" t="s">
        <v>19</v>
      </c>
      <c r="N1509" s="293" t="s">
        <v>47</v>
      </c>
      <c r="O1509" s="86"/>
      <c r="P1509" s="225">
        <f>O1509*H1509</f>
        <v>0</v>
      </c>
      <c r="Q1509" s="225">
        <v>0.0028700000000000002</v>
      </c>
      <c r="R1509" s="225">
        <f>Q1509*H1509</f>
        <v>0.072737280000000001</v>
      </c>
      <c r="S1509" s="225">
        <v>0</v>
      </c>
      <c r="T1509" s="226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7" t="s">
        <v>624</v>
      </c>
      <c r="AT1509" s="227" t="s">
        <v>968</v>
      </c>
      <c r="AU1509" s="227" t="s">
        <v>85</v>
      </c>
      <c r="AY1509" s="19" t="s">
        <v>331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19" t="s">
        <v>83</v>
      </c>
      <c r="BK1509" s="228">
        <f>ROUND(I1509*H1509,2)</f>
        <v>0</v>
      </c>
      <c r="BL1509" s="19" t="s">
        <v>541</v>
      </c>
      <c r="BM1509" s="227" t="s">
        <v>2236</v>
      </c>
    </row>
    <row r="1510" s="14" customFormat="1">
      <c r="A1510" s="14"/>
      <c r="B1510" s="245"/>
      <c r="C1510" s="246"/>
      <c r="D1510" s="236" t="s">
        <v>341</v>
      </c>
      <c r="E1510" s="247" t="s">
        <v>19</v>
      </c>
      <c r="F1510" s="248" t="s">
        <v>2237</v>
      </c>
      <c r="G1510" s="246"/>
      <c r="H1510" s="249">
        <v>25.344000000000001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341</v>
      </c>
      <c r="AU1510" s="255" t="s">
        <v>85</v>
      </c>
      <c r="AV1510" s="14" t="s">
        <v>85</v>
      </c>
      <c r="AW1510" s="14" t="s">
        <v>35</v>
      </c>
      <c r="AX1510" s="14" t="s">
        <v>83</v>
      </c>
      <c r="AY1510" s="255" t="s">
        <v>331</v>
      </c>
    </row>
    <row r="1511" s="2" customFormat="1" ht="24.15" customHeight="1">
      <c r="A1511" s="40"/>
      <c r="B1511" s="41"/>
      <c r="C1511" s="216" t="s">
        <v>2238</v>
      </c>
      <c r="D1511" s="216" t="s">
        <v>333</v>
      </c>
      <c r="E1511" s="217" t="s">
        <v>2239</v>
      </c>
      <c r="F1511" s="218" t="s">
        <v>2240</v>
      </c>
      <c r="G1511" s="219" t="s">
        <v>384</v>
      </c>
      <c r="H1511" s="220">
        <v>0.10000000000000001</v>
      </c>
      <c r="I1511" s="221"/>
      <c r="J1511" s="222">
        <f>ROUND(I1511*H1511,2)</f>
        <v>0</v>
      </c>
      <c r="K1511" s="218" t="s">
        <v>692</v>
      </c>
      <c r="L1511" s="46"/>
      <c r="M1511" s="223" t="s">
        <v>19</v>
      </c>
      <c r="N1511" s="224" t="s">
        <v>47</v>
      </c>
      <c r="O1511" s="86"/>
      <c r="P1511" s="225">
        <f>O1511*H1511</f>
        <v>0</v>
      </c>
      <c r="Q1511" s="225">
        <v>0</v>
      </c>
      <c r="R1511" s="225">
        <f>Q1511*H1511</f>
        <v>0</v>
      </c>
      <c r="S1511" s="225">
        <v>0</v>
      </c>
      <c r="T1511" s="22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27" t="s">
        <v>541</v>
      </c>
      <c r="AT1511" s="227" t="s">
        <v>333</v>
      </c>
      <c r="AU1511" s="227" t="s">
        <v>85</v>
      </c>
      <c r="AY1511" s="19" t="s">
        <v>331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19" t="s">
        <v>83</v>
      </c>
      <c r="BK1511" s="228">
        <f>ROUND(I1511*H1511,2)</f>
        <v>0</v>
      </c>
      <c r="BL1511" s="19" t="s">
        <v>541</v>
      </c>
      <c r="BM1511" s="227" t="s">
        <v>2241</v>
      </c>
    </row>
    <row r="1512" s="2" customFormat="1">
      <c r="A1512" s="40"/>
      <c r="B1512" s="41"/>
      <c r="C1512" s="42"/>
      <c r="D1512" s="229" t="s">
        <v>339</v>
      </c>
      <c r="E1512" s="42"/>
      <c r="F1512" s="230" t="s">
        <v>2242</v>
      </c>
      <c r="G1512" s="42"/>
      <c r="H1512" s="42"/>
      <c r="I1512" s="231"/>
      <c r="J1512" s="42"/>
      <c r="K1512" s="42"/>
      <c r="L1512" s="46"/>
      <c r="M1512" s="232"/>
      <c r="N1512" s="23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339</v>
      </c>
      <c r="AU1512" s="19" t="s">
        <v>85</v>
      </c>
    </row>
    <row r="1513" s="12" customFormat="1" ht="22.8" customHeight="1">
      <c r="A1513" s="12"/>
      <c r="B1513" s="200"/>
      <c r="C1513" s="201"/>
      <c r="D1513" s="202" t="s">
        <v>75</v>
      </c>
      <c r="E1513" s="214" t="s">
        <v>664</v>
      </c>
      <c r="F1513" s="214" t="s">
        <v>665</v>
      </c>
      <c r="G1513" s="201"/>
      <c r="H1513" s="201"/>
      <c r="I1513" s="204"/>
      <c r="J1513" s="215">
        <f>BK1513</f>
        <v>0</v>
      </c>
      <c r="K1513" s="201"/>
      <c r="L1513" s="206"/>
      <c r="M1513" s="207"/>
      <c r="N1513" s="208"/>
      <c r="O1513" s="208"/>
      <c r="P1513" s="209">
        <f>SUM(P1514:P1711)</f>
        <v>0</v>
      </c>
      <c r="Q1513" s="208"/>
      <c r="R1513" s="209">
        <f>SUM(R1514:R1711)</f>
        <v>21.257709967140002</v>
      </c>
      <c r="S1513" s="208"/>
      <c r="T1513" s="210">
        <f>SUM(T1514:T1711)</f>
        <v>64.734004999999996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11" t="s">
        <v>85</v>
      </c>
      <c r="AT1513" s="212" t="s">
        <v>75</v>
      </c>
      <c r="AU1513" s="212" t="s">
        <v>83</v>
      </c>
      <c r="AY1513" s="211" t="s">
        <v>331</v>
      </c>
      <c r="BK1513" s="213">
        <f>SUM(BK1514:BK1711)</f>
        <v>0</v>
      </c>
    </row>
    <row r="1514" s="2" customFormat="1" ht="21.75" customHeight="1">
      <c r="A1514" s="40"/>
      <c r="B1514" s="41"/>
      <c r="C1514" s="216" t="s">
        <v>2243</v>
      </c>
      <c r="D1514" s="216" t="s">
        <v>333</v>
      </c>
      <c r="E1514" s="217" t="s">
        <v>2244</v>
      </c>
      <c r="F1514" s="218" t="s">
        <v>2245</v>
      </c>
      <c r="G1514" s="219" t="s">
        <v>429</v>
      </c>
      <c r="H1514" s="220">
        <v>30.154</v>
      </c>
      <c r="I1514" s="221"/>
      <c r="J1514" s="222">
        <f>ROUND(I1514*H1514,2)</f>
        <v>0</v>
      </c>
      <c r="K1514" s="218" t="s">
        <v>337</v>
      </c>
      <c r="L1514" s="46"/>
      <c r="M1514" s="223" t="s">
        <v>19</v>
      </c>
      <c r="N1514" s="224" t="s">
        <v>47</v>
      </c>
      <c r="O1514" s="86"/>
      <c r="P1514" s="225">
        <f>O1514*H1514</f>
        <v>0</v>
      </c>
      <c r="Q1514" s="225">
        <v>0.0012149999999999999</v>
      </c>
      <c r="R1514" s="225">
        <f>Q1514*H1514</f>
        <v>0.036637110000000001</v>
      </c>
      <c r="S1514" s="225">
        <v>0</v>
      </c>
      <c r="T1514" s="22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7" t="s">
        <v>541</v>
      </c>
      <c r="AT1514" s="227" t="s">
        <v>333</v>
      </c>
      <c r="AU1514" s="227" t="s">
        <v>85</v>
      </c>
      <c r="AY1514" s="19" t="s">
        <v>331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19" t="s">
        <v>83</v>
      </c>
      <c r="BK1514" s="228">
        <f>ROUND(I1514*H1514,2)</f>
        <v>0</v>
      </c>
      <c r="BL1514" s="19" t="s">
        <v>541</v>
      </c>
      <c r="BM1514" s="227" t="s">
        <v>2246</v>
      </c>
    </row>
    <row r="1515" s="2" customFormat="1">
      <c r="A1515" s="40"/>
      <c r="B1515" s="41"/>
      <c r="C1515" s="42"/>
      <c r="D1515" s="229" t="s">
        <v>339</v>
      </c>
      <c r="E1515" s="42"/>
      <c r="F1515" s="230" t="s">
        <v>2247</v>
      </c>
      <c r="G1515" s="42"/>
      <c r="H1515" s="42"/>
      <c r="I1515" s="231"/>
      <c r="J1515" s="42"/>
      <c r="K1515" s="42"/>
      <c r="L1515" s="46"/>
      <c r="M1515" s="232"/>
      <c r="N1515" s="233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339</v>
      </c>
      <c r="AU1515" s="19" t="s">
        <v>85</v>
      </c>
    </row>
    <row r="1516" s="13" customFormat="1">
      <c r="A1516" s="13"/>
      <c r="B1516" s="234"/>
      <c r="C1516" s="235"/>
      <c r="D1516" s="236" t="s">
        <v>341</v>
      </c>
      <c r="E1516" s="237" t="s">
        <v>19</v>
      </c>
      <c r="F1516" s="238" t="s">
        <v>2248</v>
      </c>
      <c r="G1516" s="235"/>
      <c r="H1516" s="237" t="s">
        <v>19</v>
      </c>
      <c r="I1516" s="239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341</v>
      </c>
      <c r="AU1516" s="244" t="s">
        <v>85</v>
      </c>
      <c r="AV1516" s="13" t="s">
        <v>83</v>
      </c>
      <c r="AW1516" s="13" t="s">
        <v>35</v>
      </c>
      <c r="AX1516" s="13" t="s">
        <v>76</v>
      </c>
      <c r="AY1516" s="244" t="s">
        <v>331</v>
      </c>
    </row>
    <row r="1517" s="14" customFormat="1">
      <c r="A1517" s="14"/>
      <c r="B1517" s="245"/>
      <c r="C1517" s="246"/>
      <c r="D1517" s="236" t="s">
        <v>341</v>
      </c>
      <c r="E1517" s="247" t="s">
        <v>19</v>
      </c>
      <c r="F1517" s="248" t="s">
        <v>2249</v>
      </c>
      <c r="G1517" s="246"/>
      <c r="H1517" s="249">
        <v>3.8769999999999998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341</v>
      </c>
      <c r="AU1517" s="255" t="s">
        <v>85</v>
      </c>
      <c r="AV1517" s="14" t="s">
        <v>85</v>
      </c>
      <c r="AW1517" s="14" t="s">
        <v>35</v>
      </c>
      <c r="AX1517" s="14" t="s">
        <v>76</v>
      </c>
      <c r="AY1517" s="255" t="s">
        <v>331</v>
      </c>
    </row>
    <row r="1518" s="13" customFormat="1">
      <c r="A1518" s="13"/>
      <c r="B1518" s="234"/>
      <c r="C1518" s="235"/>
      <c r="D1518" s="236" t="s">
        <v>341</v>
      </c>
      <c r="E1518" s="237" t="s">
        <v>19</v>
      </c>
      <c r="F1518" s="238" t="s">
        <v>2250</v>
      </c>
      <c r="G1518" s="235"/>
      <c r="H1518" s="237" t="s">
        <v>19</v>
      </c>
      <c r="I1518" s="239"/>
      <c r="J1518" s="235"/>
      <c r="K1518" s="235"/>
      <c r="L1518" s="240"/>
      <c r="M1518" s="241"/>
      <c r="N1518" s="242"/>
      <c r="O1518" s="242"/>
      <c r="P1518" s="242"/>
      <c r="Q1518" s="242"/>
      <c r="R1518" s="242"/>
      <c r="S1518" s="242"/>
      <c r="T1518" s="24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4" t="s">
        <v>341</v>
      </c>
      <c r="AU1518" s="244" t="s">
        <v>85</v>
      </c>
      <c r="AV1518" s="13" t="s">
        <v>83</v>
      </c>
      <c r="AW1518" s="13" t="s">
        <v>35</v>
      </c>
      <c r="AX1518" s="13" t="s">
        <v>76</v>
      </c>
      <c r="AY1518" s="244" t="s">
        <v>331</v>
      </c>
    </row>
    <row r="1519" s="14" customFormat="1">
      <c r="A1519" s="14"/>
      <c r="B1519" s="245"/>
      <c r="C1519" s="246"/>
      <c r="D1519" s="236" t="s">
        <v>341</v>
      </c>
      <c r="E1519" s="247" t="s">
        <v>19</v>
      </c>
      <c r="F1519" s="248" t="s">
        <v>2251</v>
      </c>
      <c r="G1519" s="246"/>
      <c r="H1519" s="249">
        <v>21.741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341</v>
      </c>
      <c r="AU1519" s="255" t="s">
        <v>85</v>
      </c>
      <c r="AV1519" s="14" t="s">
        <v>85</v>
      </c>
      <c r="AW1519" s="14" t="s">
        <v>35</v>
      </c>
      <c r="AX1519" s="14" t="s">
        <v>76</v>
      </c>
      <c r="AY1519" s="255" t="s">
        <v>331</v>
      </c>
    </row>
    <row r="1520" s="13" customFormat="1">
      <c r="A1520" s="13"/>
      <c r="B1520" s="234"/>
      <c r="C1520" s="235"/>
      <c r="D1520" s="236" t="s">
        <v>341</v>
      </c>
      <c r="E1520" s="237" t="s">
        <v>19</v>
      </c>
      <c r="F1520" s="238" t="s">
        <v>2252</v>
      </c>
      <c r="G1520" s="235"/>
      <c r="H1520" s="237" t="s">
        <v>19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341</v>
      </c>
      <c r="AU1520" s="244" t="s">
        <v>85</v>
      </c>
      <c r="AV1520" s="13" t="s">
        <v>83</v>
      </c>
      <c r="AW1520" s="13" t="s">
        <v>35</v>
      </c>
      <c r="AX1520" s="13" t="s">
        <v>76</v>
      </c>
      <c r="AY1520" s="244" t="s">
        <v>331</v>
      </c>
    </row>
    <row r="1521" s="14" customFormat="1">
      <c r="A1521" s="14"/>
      <c r="B1521" s="245"/>
      <c r="C1521" s="246"/>
      <c r="D1521" s="236" t="s">
        <v>341</v>
      </c>
      <c r="E1521" s="247" t="s">
        <v>19</v>
      </c>
      <c r="F1521" s="248" t="s">
        <v>2253</v>
      </c>
      <c r="G1521" s="246"/>
      <c r="H1521" s="249">
        <v>0.32900000000000001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341</v>
      </c>
      <c r="AU1521" s="255" t="s">
        <v>85</v>
      </c>
      <c r="AV1521" s="14" t="s">
        <v>85</v>
      </c>
      <c r="AW1521" s="14" t="s">
        <v>35</v>
      </c>
      <c r="AX1521" s="14" t="s">
        <v>76</v>
      </c>
      <c r="AY1521" s="255" t="s">
        <v>331</v>
      </c>
    </row>
    <row r="1522" s="13" customFormat="1">
      <c r="A1522" s="13"/>
      <c r="B1522" s="234"/>
      <c r="C1522" s="235"/>
      <c r="D1522" s="236" t="s">
        <v>341</v>
      </c>
      <c r="E1522" s="237" t="s">
        <v>19</v>
      </c>
      <c r="F1522" s="238" t="s">
        <v>2254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341</v>
      </c>
      <c r="AU1522" s="244" t="s">
        <v>85</v>
      </c>
      <c r="AV1522" s="13" t="s">
        <v>83</v>
      </c>
      <c r="AW1522" s="13" t="s">
        <v>35</v>
      </c>
      <c r="AX1522" s="13" t="s">
        <v>76</v>
      </c>
      <c r="AY1522" s="244" t="s">
        <v>331</v>
      </c>
    </row>
    <row r="1523" s="14" customFormat="1">
      <c r="A1523" s="14"/>
      <c r="B1523" s="245"/>
      <c r="C1523" s="246"/>
      <c r="D1523" s="236" t="s">
        <v>341</v>
      </c>
      <c r="E1523" s="247" t="s">
        <v>19</v>
      </c>
      <c r="F1523" s="248" t="s">
        <v>2255</v>
      </c>
      <c r="G1523" s="246"/>
      <c r="H1523" s="249">
        <v>4.2069999999999999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341</v>
      </c>
      <c r="AU1523" s="255" t="s">
        <v>85</v>
      </c>
      <c r="AV1523" s="14" t="s">
        <v>85</v>
      </c>
      <c r="AW1523" s="14" t="s">
        <v>35</v>
      </c>
      <c r="AX1523" s="14" t="s">
        <v>76</v>
      </c>
      <c r="AY1523" s="255" t="s">
        <v>331</v>
      </c>
    </row>
    <row r="1524" s="15" customFormat="1">
      <c r="A1524" s="15"/>
      <c r="B1524" s="256"/>
      <c r="C1524" s="257"/>
      <c r="D1524" s="236" t="s">
        <v>341</v>
      </c>
      <c r="E1524" s="258" t="s">
        <v>19</v>
      </c>
      <c r="F1524" s="259" t="s">
        <v>353</v>
      </c>
      <c r="G1524" s="257"/>
      <c r="H1524" s="260">
        <v>30.154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6" t="s">
        <v>341</v>
      </c>
      <c r="AU1524" s="266" t="s">
        <v>85</v>
      </c>
      <c r="AV1524" s="15" t="s">
        <v>126</v>
      </c>
      <c r="AW1524" s="15" t="s">
        <v>35</v>
      </c>
      <c r="AX1524" s="15" t="s">
        <v>83</v>
      </c>
      <c r="AY1524" s="266" t="s">
        <v>331</v>
      </c>
    </row>
    <row r="1525" s="2" customFormat="1" ht="24.15" customHeight="1">
      <c r="A1525" s="40"/>
      <c r="B1525" s="41"/>
      <c r="C1525" s="216" t="s">
        <v>2256</v>
      </c>
      <c r="D1525" s="216" t="s">
        <v>333</v>
      </c>
      <c r="E1525" s="217" t="s">
        <v>2257</v>
      </c>
      <c r="F1525" s="218" t="s">
        <v>2258</v>
      </c>
      <c r="G1525" s="219" t="s">
        <v>376</v>
      </c>
      <c r="H1525" s="220">
        <v>40</v>
      </c>
      <c r="I1525" s="221"/>
      <c r="J1525" s="222">
        <f>ROUND(I1525*H1525,2)</f>
        <v>0</v>
      </c>
      <c r="K1525" s="218" t="s">
        <v>337</v>
      </c>
      <c r="L1525" s="46"/>
      <c r="M1525" s="223" t="s">
        <v>19</v>
      </c>
      <c r="N1525" s="224" t="s">
        <v>47</v>
      </c>
      <c r="O1525" s="86"/>
      <c r="P1525" s="225">
        <f>O1525*H1525</f>
        <v>0</v>
      </c>
      <c r="Q1525" s="225">
        <v>0</v>
      </c>
      <c r="R1525" s="225">
        <f>Q1525*H1525</f>
        <v>0</v>
      </c>
      <c r="S1525" s="225">
        <v>0.014</v>
      </c>
      <c r="T1525" s="226">
        <f>S1525*H1525</f>
        <v>0.56000000000000005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7" t="s">
        <v>541</v>
      </c>
      <c r="AT1525" s="227" t="s">
        <v>333</v>
      </c>
      <c r="AU1525" s="227" t="s">
        <v>85</v>
      </c>
      <c r="AY1525" s="19" t="s">
        <v>331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19" t="s">
        <v>83</v>
      </c>
      <c r="BK1525" s="228">
        <f>ROUND(I1525*H1525,2)</f>
        <v>0</v>
      </c>
      <c r="BL1525" s="19" t="s">
        <v>541</v>
      </c>
      <c r="BM1525" s="227" t="s">
        <v>2259</v>
      </c>
    </row>
    <row r="1526" s="2" customFormat="1">
      <c r="A1526" s="40"/>
      <c r="B1526" s="41"/>
      <c r="C1526" s="42"/>
      <c r="D1526" s="229" t="s">
        <v>339</v>
      </c>
      <c r="E1526" s="42"/>
      <c r="F1526" s="230" t="s">
        <v>2260</v>
      </c>
      <c r="G1526" s="42"/>
      <c r="H1526" s="42"/>
      <c r="I1526" s="231"/>
      <c r="J1526" s="42"/>
      <c r="K1526" s="42"/>
      <c r="L1526" s="46"/>
      <c r="M1526" s="232"/>
      <c r="N1526" s="23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339</v>
      </c>
      <c r="AU1526" s="19" t="s">
        <v>85</v>
      </c>
    </row>
    <row r="1527" s="2" customFormat="1" ht="24.15" customHeight="1">
      <c r="A1527" s="40"/>
      <c r="B1527" s="41"/>
      <c r="C1527" s="216" t="s">
        <v>2261</v>
      </c>
      <c r="D1527" s="216" t="s">
        <v>333</v>
      </c>
      <c r="E1527" s="217" t="s">
        <v>2262</v>
      </c>
      <c r="F1527" s="218" t="s">
        <v>2263</v>
      </c>
      <c r="G1527" s="219" t="s">
        <v>376</v>
      </c>
      <c r="H1527" s="220">
        <v>70</v>
      </c>
      <c r="I1527" s="221"/>
      <c r="J1527" s="222">
        <f>ROUND(I1527*H1527,2)</f>
        <v>0</v>
      </c>
      <c r="K1527" s="218" t="s">
        <v>337</v>
      </c>
      <c r="L1527" s="46"/>
      <c r="M1527" s="223" t="s">
        <v>19</v>
      </c>
      <c r="N1527" s="224" t="s">
        <v>47</v>
      </c>
      <c r="O1527" s="86"/>
      <c r="P1527" s="225">
        <f>O1527*H1527</f>
        <v>0</v>
      </c>
      <c r="Q1527" s="225">
        <v>0</v>
      </c>
      <c r="R1527" s="225">
        <f>Q1527*H1527</f>
        <v>0</v>
      </c>
      <c r="S1527" s="225">
        <v>0.024</v>
      </c>
      <c r="T1527" s="226">
        <f>S1527*H1527</f>
        <v>1.6799999999999999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7" t="s">
        <v>541</v>
      </c>
      <c r="AT1527" s="227" t="s">
        <v>333</v>
      </c>
      <c r="AU1527" s="227" t="s">
        <v>85</v>
      </c>
      <c r="AY1527" s="19" t="s">
        <v>331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19" t="s">
        <v>83</v>
      </c>
      <c r="BK1527" s="228">
        <f>ROUND(I1527*H1527,2)</f>
        <v>0</v>
      </c>
      <c r="BL1527" s="19" t="s">
        <v>541</v>
      </c>
      <c r="BM1527" s="227" t="s">
        <v>2264</v>
      </c>
    </row>
    <row r="1528" s="2" customFormat="1">
      <c r="A1528" s="40"/>
      <c r="B1528" s="41"/>
      <c r="C1528" s="42"/>
      <c r="D1528" s="229" t="s">
        <v>339</v>
      </c>
      <c r="E1528" s="42"/>
      <c r="F1528" s="230" t="s">
        <v>2265</v>
      </c>
      <c r="G1528" s="42"/>
      <c r="H1528" s="42"/>
      <c r="I1528" s="231"/>
      <c r="J1528" s="42"/>
      <c r="K1528" s="42"/>
      <c r="L1528" s="46"/>
      <c r="M1528" s="232"/>
      <c r="N1528" s="23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339</v>
      </c>
      <c r="AU1528" s="19" t="s">
        <v>85</v>
      </c>
    </row>
    <row r="1529" s="2" customFormat="1" ht="24.15" customHeight="1">
      <c r="A1529" s="40"/>
      <c r="B1529" s="41"/>
      <c r="C1529" s="216" t="s">
        <v>2266</v>
      </c>
      <c r="D1529" s="216" t="s">
        <v>333</v>
      </c>
      <c r="E1529" s="217" t="s">
        <v>2267</v>
      </c>
      <c r="F1529" s="218" t="s">
        <v>2268</v>
      </c>
      <c r="G1529" s="219" t="s">
        <v>376</v>
      </c>
      <c r="H1529" s="220">
        <v>688.79999999999995</v>
      </c>
      <c r="I1529" s="221"/>
      <c r="J1529" s="222">
        <f>ROUND(I1529*H1529,2)</f>
        <v>0</v>
      </c>
      <c r="K1529" s="218" t="s">
        <v>337</v>
      </c>
      <c r="L1529" s="46"/>
      <c r="M1529" s="223" t="s">
        <v>19</v>
      </c>
      <c r="N1529" s="224" t="s">
        <v>47</v>
      </c>
      <c r="O1529" s="86"/>
      <c r="P1529" s="225">
        <f>O1529*H1529</f>
        <v>0</v>
      </c>
      <c r="Q1529" s="225">
        <v>0</v>
      </c>
      <c r="R1529" s="225">
        <f>Q1529*H1529</f>
        <v>0</v>
      </c>
      <c r="S1529" s="225">
        <v>0.032000000000000001</v>
      </c>
      <c r="T1529" s="226">
        <f>S1529*H1529</f>
        <v>22.041599999999999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7" t="s">
        <v>541</v>
      </c>
      <c r="AT1529" s="227" t="s">
        <v>333</v>
      </c>
      <c r="AU1529" s="227" t="s">
        <v>85</v>
      </c>
      <c r="AY1529" s="19" t="s">
        <v>331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19" t="s">
        <v>83</v>
      </c>
      <c r="BK1529" s="228">
        <f>ROUND(I1529*H1529,2)</f>
        <v>0</v>
      </c>
      <c r="BL1529" s="19" t="s">
        <v>541</v>
      </c>
      <c r="BM1529" s="227" t="s">
        <v>2269</v>
      </c>
    </row>
    <row r="1530" s="2" customFormat="1">
      <c r="A1530" s="40"/>
      <c r="B1530" s="41"/>
      <c r="C1530" s="42"/>
      <c r="D1530" s="229" t="s">
        <v>339</v>
      </c>
      <c r="E1530" s="42"/>
      <c r="F1530" s="230" t="s">
        <v>2270</v>
      </c>
      <c r="G1530" s="42"/>
      <c r="H1530" s="42"/>
      <c r="I1530" s="231"/>
      <c r="J1530" s="42"/>
      <c r="K1530" s="42"/>
      <c r="L1530" s="46"/>
      <c r="M1530" s="232"/>
      <c r="N1530" s="233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339</v>
      </c>
      <c r="AU1530" s="19" t="s">
        <v>85</v>
      </c>
    </row>
    <row r="1531" s="2" customFormat="1" ht="24.15" customHeight="1">
      <c r="A1531" s="40"/>
      <c r="B1531" s="41"/>
      <c r="C1531" s="216" t="s">
        <v>2271</v>
      </c>
      <c r="D1531" s="216" t="s">
        <v>333</v>
      </c>
      <c r="E1531" s="217" t="s">
        <v>2272</v>
      </c>
      <c r="F1531" s="218" t="s">
        <v>2273</v>
      </c>
      <c r="G1531" s="219" t="s">
        <v>376</v>
      </c>
      <c r="H1531" s="220">
        <v>86.120000000000005</v>
      </c>
      <c r="I1531" s="221"/>
      <c r="J1531" s="222">
        <f>ROUND(I1531*H1531,2)</f>
        <v>0</v>
      </c>
      <c r="K1531" s="218" t="s">
        <v>337</v>
      </c>
      <c r="L1531" s="46"/>
      <c r="M1531" s="223" t="s">
        <v>19</v>
      </c>
      <c r="N1531" s="224" t="s">
        <v>47</v>
      </c>
      <c r="O1531" s="86"/>
      <c r="P1531" s="225">
        <f>O1531*H1531</f>
        <v>0</v>
      </c>
      <c r="Q1531" s="225">
        <v>0</v>
      </c>
      <c r="R1531" s="225">
        <f>Q1531*H1531</f>
        <v>0</v>
      </c>
      <c r="S1531" s="225">
        <v>0</v>
      </c>
      <c r="T1531" s="22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7" t="s">
        <v>541</v>
      </c>
      <c r="AT1531" s="227" t="s">
        <v>333</v>
      </c>
      <c r="AU1531" s="227" t="s">
        <v>85</v>
      </c>
      <c r="AY1531" s="19" t="s">
        <v>331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19" t="s">
        <v>83</v>
      </c>
      <c r="BK1531" s="228">
        <f>ROUND(I1531*H1531,2)</f>
        <v>0</v>
      </c>
      <c r="BL1531" s="19" t="s">
        <v>541</v>
      </c>
      <c r="BM1531" s="227" t="s">
        <v>2274</v>
      </c>
    </row>
    <row r="1532" s="2" customFormat="1">
      <c r="A1532" s="40"/>
      <c r="B1532" s="41"/>
      <c r="C1532" s="42"/>
      <c r="D1532" s="229" t="s">
        <v>339</v>
      </c>
      <c r="E1532" s="42"/>
      <c r="F1532" s="230" t="s">
        <v>2275</v>
      </c>
      <c r="G1532" s="42"/>
      <c r="H1532" s="42"/>
      <c r="I1532" s="231"/>
      <c r="J1532" s="42"/>
      <c r="K1532" s="42"/>
      <c r="L1532" s="46"/>
      <c r="M1532" s="232"/>
      <c r="N1532" s="23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339</v>
      </c>
      <c r="AU1532" s="19" t="s">
        <v>85</v>
      </c>
    </row>
    <row r="1533" s="13" customFormat="1">
      <c r="A1533" s="13"/>
      <c r="B1533" s="234"/>
      <c r="C1533" s="235"/>
      <c r="D1533" s="236" t="s">
        <v>341</v>
      </c>
      <c r="E1533" s="237" t="s">
        <v>19</v>
      </c>
      <c r="F1533" s="238" t="s">
        <v>2276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341</v>
      </c>
      <c r="AU1533" s="244" t="s">
        <v>85</v>
      </c>
      <c r="AV1533" s="13" t="s">
        <v>83</v>
      </c>
      <c r="AW1533" s="13" t="s">
        <v>35</v>
      </c>
      <c r="AX1533" s="13" t="s">
        <v>76</v>
      </c>
      <c r="AY1533" s="244" t="s">
        <v>331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2277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4" customFormat="1">
      <c r="A1535" s="14"/>
      <c r="B1535" s="245"/>
      <c r="C1535" s="246"/>
      <c r="D1535" s="236" t="s">
        <v>341</v>
      </c>
      <c r="E1535" s="247" t="s">
        <v>19</v>
      </c>
      <c r="F1535" s="248" t="s">
        <v>2278</v>
      </c>
      <c r="G1535" s="246"/>
      <c r="H1535" s="249">
        <v>10.720000000000001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341</v>
      </c>
      <c r="AU1535" s="255" t="s">
        <v>85</v>
      </c>
      <c r="AV1535" s="14" t="s">
        <v>85</v>
      </c>
      <c r="AW1535" s="14" t="s">
        <v>35</v>
      </c>
      <c r="AX1535" s="14" t="s">
        <v>76</v>
      </c>
      <c r="AY1535" s="255" t="s">
        <v>331</v>
      </c>
    </row>
    <row r="1536" s="13" customFormat="1">
      <c r="A1536" s="13"/>
      <c r="B1536" s="234"/>
      <c r="C1536" s="235"/>
      <c r="D1536" s="236" t="s">
        <v>341</v>
      </c>
      <c r="E1536" s="237" t="s">
        <v>19</v>
      </c>
      <c r="F1536" s="238" t="s">
        <v>1967</v>
      </c>
      <c r="G1536" s="235"/>
      <c r="H1536" s="237" t="s">
        <v>19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341</v>
      </c>
      <c r="AU1536" s="244" t="s">
        <v>85</v>
      </c>
      <c r="AV1536" s="13" t="s">
        <v>83</v>
      </c>
      <c r="AW1536" s="13" t="s">
        <v>35</v>
      </c>
      <c r="AX1536" s="13" t="s">
        <v>76</v>
      </c>
      <c r="AY1536" s="244" t="s">
        <v>331</v>
      </c>
    </row>
    <row r="1537" s="14" customFormat="1">
      <c r="A1537" s="14"/>
      <c r="B1537" s="245"/>
      <c r="C1537" s="246"/>
      <c r="D1537" s="236" t="s">
        <v>341</v>
      </c>
      <c r="E1537" s="247" t="s">
        <v>19</v>
      </c>
      <c r="F1537" s="248" t="s">
        <v>2279</v>
      </c>
      <c r="G1537" s="246"/>
      <c r="H1537" s="249">
        <v>25.399999999999999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341</v>
      </c>
      <c r="AU1537" s="255" t="s">
        <v>85</v>
      </c>
      <c r="AV1537" s="14" t="s">
        <v>85</v>
      </c>
      <c r="AW1537" s="14" t="s">
        <v>35</v>
      </c>
      <c r="AX1537" s="14" t="s">
        <v>76</v>
      </c>
      <c r="AY1537" s="255" t="s">
        <v>331</v>
      </c>
    </row>
    <row r="1538" s="13" customFormat="1">
      <c r="A1538" s="13"/>
      <c r="B1538" s="234"/>
      <c r="C1538" s="235"/>
      <c r="D1538" s="236" t="s">
        <v>341</v>
      </c>
      <c r="E1538" s="237" t="s">
        <v>19</v>
      </c>
      <c r="F1538" s="238" t="s">
        <v>2280</v>
      </c>
      <c r="G1538" s="235"/>
      <c r="H1538" s="237" t="s">
        <v>19</v>
      </c>
      <c r="I1538" s="239"/>
      <c r="J1538" s="235"/>
      <c r="K1538" s="235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341</v>
      </c>
      <c r="AU1538" s="244" t="s">
        <v>85</v>
      </c>
      <c r="AV1538" s="13" t="s">
        <v>83</v>
      </c>
      <c r="AW1538" s="13" t="s">
        <v>35</v>
      </c>
      <c r="AX1538" s="13" t="s">
        <v>76</v>
      </c>
      <c r="AY1538" s="244" t="s">
        <v>331</v>
      </c>
    </row>
    <row r="1539" s="14" customFormat="1">
      <c r="A1539" s="14"/>
      <c r="B1539" s="245"/>
      <c r="C1539" s="246"/>
      <c r="D1539" s="236" t="s">
        <v>341</v>
      </c>
      <c r="E1539" s="247" t="s">
        <v>19</v>
      </c>
      <c r="F1539" s="248" t="s">
        <v>495</v>
      </c>
      <c r="G1539" s="246"/>
      <c r="H1539" s="249">
        <v>50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341</v>
      </c>
      <c r="AU1539" s="255" t="s">
        <v>85</v>
      </c>
      <c r="AV1539" s="14" t="s">
        <v>85</v>
      </c>
      <c r="AW1539" s="14" t="s">
        <v>35</v>
      </c>
      <c r="AX1539" s="14" t="s">
        <v>76</v>
      </c>
      <c r="AY1539" s="255" t="s">
        <v>331</v>
      </c>
    </row>
    <row r="1540" s="15" customFormat="1">
      <c r="A1540" s="15"/>
      <c r="B1540" s="256"/>
      <c r="C1540" s="257"/>
      <c r="D1540" s="236" t="s">
        <v>341</v>
      </c>
      <c r="E1540" s="258" t="s">
        <v>19</v>
      </c>
      <c r="F1540" s="259" t="s">
        <v>353</v>
      </c>
      <c r="G1540" s="257"/>
      <c r="H1540" s="260">
        <v>86.120000000000005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341</v>
      </c>
      <c r="AU1540" s="266" t="s">
        <v>85</v>
      </c>
      <c r="AV1540" s="15" t="s">
        <v>126</v>
      </c>
      <c r="AW1540" s="15" t="s">
        <v>35</v>
      </c>
      <c r="AX1540" s="15" t="s">
        <v>83</v>
      </c>
      <c r="AY1540" s="266" t="s">
        <v>331</v>
      </c>
    </row>
    <row r="1541" s="2" customFormat="1" ht="24.15" customHeight="1">
      <c r="A1541" s="40"/>
      <c r="B1541" s="41"/>
      <c r="C1541" s="216" t="s">
        <v>2281</v>
      </c>
      <c r="D1541" s="216" t="s">
        <v>333</v>
      </c>
      <c r="E1541" s="217" t="s">
        <v>2282</v>
      </c>
      <c r="F1541" s="218" t="s">
        <v>2283</v>
      </c>
      <c r="G1541" s="219" t="s">
        <v>376</v>
      </c>
      <c r="H1541" s="220">
        <v>139.56</v>
      </c>
      <c r="I1541" s="221"/>
      <c r="J1541" s="222">
        <f>ROUND(I1541*H1541,2)</f>
        <v>0</v>
      </c>
      <c r="K1541" s="218" t="s">
        <v>337</v>
      </c>
      <c r="L1541" s="46"/>
      <c r="M1541" s="223" t="s">
        <v>19</v>
      </c>
      <c r="N1541" s="224" t="s">
        <v>47</v>
      </c>
      <c r="O1541" s="86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27" t="s">
        <v>541</v>
      </c>
      <c r="AT1541" s="227" t="s">
        <v>333</v>
      </c>
      <c r="AU1541" s="227" t="s">
        <v>85</v>
      </c>
      <c r="AY1541" s="19" t="s">
        <v>331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19" t="s">
        <v>83</v>
      </c>
      <c r="BK1541" s="228">
        <f>ROUND(I1541*H1541,2)</f>
        <v>0</v>
      </c>
      <c r="BL1541" s="19" t="s">
        <v>541</v>
      </c>
      <c r="BM1541" s="227" t="s">
        <v>2284</v>
      </c>
    </row>
    <row r="1542" s="2" customFormat="1">
      <c r="A1542" s="40"/>
      <c r="B1542" s="41"/>
      <c r="C1542" s="42"/>
      <c r="D1542" s="229" t="s">
        <v>339</v>
      </c>
      <c r="E1542" s="42"/>
      <c r="F1542" s="230" t="s">
        <v>2285</v>
      </c>
      <c r="G1542" s="42"/>
      <c r="H1542" s="42"/>
      <c r="I1542" s="231"/>
      <c r="J1542" s="42"/>
      <c r="K1542" s="42"/>
      <c r="L1542" s="46"/>
      <c r="M1542" s="232"/>
      <c r="N1542" s="233"/>
      <c r="O1542" s="86"/>
      <c r="P1542" s="86"/>
      <c r="Q1542" s="86"/>
      <c r="R1542" s="86"/>
      <c r="S1542" s="86"/>
      <c r="T1542" s="87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T1542" s="19" t="s">
        <v>339</v>
      </c>
      <c r="AU1542" s="19" t="s">
        <v>85</v>
      </c>
    </row>
    <row r="1543" s="13" customFormat="1">
      <c r="A1543" s="13"/>
      <c r="B1543" s="234"/>
      <c r="C1543" s="235"/>
      <c r="D1543" s="236" t="s">
        <v>341</v>
      </c>
      <c r="E1543" s="237" t="s">
        <v>19</v>
      </c>
      <c r="F1543" s="238" t="s">
        <v>2286</v>
      </c>
      <c r="G1543" s="235"/>
      <c r="H1543" s="237" t="s">
        <v>19</v>
      </c>
      <c r="I1543" s="239"/>
      <c r="J1543" s="235"/>
      <c r="K1543" s="235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341</v>
      </c>
      <c r="AU1543" s="244" t="s">
        <v>85</v>
      </c>
      <c r="AV1543" s="13" t="s">
        <v>83</v>
      </c>
      <c r="AW1543" s="13" t="s">
        <v>35</v>
      </c>
      <c r="AX1543" s="13" t="s">
        <v>76</v>
      </c>
      <c r="AY1543" s="244" t="s">
        <v>331</v>
      </c>
    </row>
    <row r="1544" s="14" customFormat="1">
      <c r="A1544" s="14"/>
      <c r="B1544" s="245"/>
      <c r="C1544" s="246"/>
      <c r="D1544" s="236" t="s">
        <v>341</v>
      </c>
      <c r="E1544" s="247" t="s">
        <v>19</v>
      </c>
      <c r="F1544" s="248" t="s">
        <v>1542</v>
      </c>
      <c r="G1544" s="246"/>
      <c r="H1544" s="249">
        <v>105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341</v>
      </c>
      <c r="AU1544" s="255" t="s">
        <v>85</v>
      </c>
      <c r="AV1544" s="14" t="s">
        <v>85</v>
      </c>
      <c r="AW1544" s="14" t="s">
        <v>35</v>
      </c>
      <c r="AX1544" s="14" t="s">
        <v>76</v>
      </c>
      <c r="AY1544" s="255" t="s">
        <v>331</v>
      </c>
    </row>
    <row r="1545" s="13" customFormat="1">
      <c r="A1545" s="13"/>
      <c r="B1545" s="234"/>
      <c r="C1545" s="235"/>
      <c r="D1545" s="236" t="s">
        <v>341</v>
      </c>
      <c r="E1545" s="237" t="s">
        <v>19</v>
      </c>
      <c r="F1545" s="238" t="s">
        <v>2276</v>
      </c>
      <c r="G1545" s="235"/>
      <c r="H1545" s="237" t="s">
        <v>19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341</v>
      </c>
      <c r="AU1545" s="244" t="s">
        <v>85</v>
      </c>
      <c r="AV1545" s="13" t="s">
        <v>83</v>
      </c>
      <c r="AW1545" s="13" t="s">
        <v>35</v>
      </c>
      <c r="AX1545" s="13" t="s">
        <v>76</v>
      </c>
      <c r="AY1545" s="244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2287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4" customFormat="1">
      <c r="A1547" s="14"/>
      <c r="B1547" s="245"/>
      <c r="C1547" s="246"/>
      <c r="D1547" s="236" t="s">
        <v>341</v>
      </c>
      <c r="E1547" s="247" t="s">
        <v>19</v>
      </c>
      <c r="F1547" s="248" t="s">
        <v>2288</v>
      </c>
      <c r="G1547" s="246"/>
      <c r="H1547" s="249">
        <v>5.7599999999999998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341</v>
      </c>
      <c r="AU1547" s="255" t="s">
        <v>85</v>
      </c>
      <c r="AV1547" s="14" t="s">
        <v>85</v>
      </c>
      <c r="AW1547" s="14" t="s">
        <v>35</v>
      </c>
      <c r="AX1547" s="14" t="s">
        <v>76</v>
      </c>
      <c r="AY1547" s="255" t="s">
        <v>331</v>
      </c>
    </row>
    <row r="1548" s="13" customFormat="1">
      <c r="A1548" s="13"/>
      <c r="B1548" s="234"/>
      <c r="C1548" s="235"/>
      <c r="D1548" s="236" t="s">
        <v>341</v>
      </c>
      <c r="E1548" s="237" t="s">
        <v>19</v>
      </c>
      <c r="F1548" s="238" t="s">
        <v>2289</v>
      </c>
      <c r="G1548" s="235"/>
      <c r="H1548" s="237" t="s">
        <v>19</v>
      </c>
      <c r="I1548" s="239"/>
      <c r="J1548" s="235"/>
      <c r="K1548" s="235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341</v>
      </c>
      <c r="AU1548" s="244" t="s">
        <v>85</v>
      </c>
      <c r="AV1548" s="13" t="s">
        <v>83</v>
      </c>
      <c r="AW1548" s="13" t="s">
        <v>35</v>
      </c>
      <c r="AX1548" s="13" t="s">
        <v>76</v>
      </c>
      <c r="AY1548" s="244" t="s">
        <v>331</v>
      </c>
    </row>
    <row r="1549" s="14" customFormat="1">
      <c r="A1549" s="14"/>
      <c r="B1549" s="245"/>
      <c r="C1549" s="246"/>
      <c r="D1549" s="236" t="s">
        <v>341</v>
      </c>
      <c r="E1549" s="247" t="s">
        <v>19</v>
      </c>
      <c r="F1549" s="248" t="s">
        <v>2290</v>
      </c>
      <c r="G1549" s="246"/>
      <c r="H1549" s="249">
        <v>28.800000000000001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341</v>
      </c>
      <c r="AU1549" s="255" t="s">
        <v>85</v>
      </c>
      <c r="AV1549" s="14" t="s">
        <v>85</v>
      </c>
      <c r="AW1549" s="14" t="s">
        <v>35</v>
      </c>
      <c r="AX1549" s="14" t="s">
        <v>76</v>
      </c>
      <c r="AY1549" s="255" t="s">
        <v>331</v>
      </c>
    </row>
    <row r="1550" s="15" customFormat="1">
      <c r="A1550" s="15"/>
      <c r="B1550" s="256"/>
      <c r="C1550" s="257"/>
      <c r="D1550" s="236" t="s">
        <v>341</v>
      </c>
      <c r="E1550" s="258" t="s">
        <v>19</v>
      </c>
      <c r="F1550" s="259" t="s">
        <v>353</v>
      </c>
      <c r="G1550" s="257"/>
      <c r="H1550" s="260">
        <v>139.56</v>
      </c>
      <c r="I1550" s="261"/>
      <c r="J1550" s="257"/>
      <c r="K1550" s="257"/>
      <c r="L1550" s="262"/>
      <c r="M1550" s="263"/>
      <c r="N1550" s="264"/>
      <c r="O1550" s="264"/>
      <c r="P1550" s="264"/>
      <c r="Q1550" s="264"/>
      <c r="R1550" s="264"/>
      <c r="S1550" s="264"/>
      <c r="T1550" s="26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6" t="s">
        <v>341</v>
      </c>
      <c r="AU1550" s="266" t="s">
        <v>85</v>
      </c>
      <c r="AV1550" s="15" t="s">
        <v>126</v>
      </c>
      <c r="AW1550" s="15" t="s">
        <v>35</v>
      </c>
      <c r="AX1550" s="15" t="s">
        <v>83</v>
      </c>
      <c r="AY1550" s="266" t="s">
        <v>331</v>
      </c>
    </row>
    <row r="1551" s="2" customFormat="1" ht="24.15" customHeight="1">
      <c r="A1551" s="40"/>
      <c r="B1551" s="41"/>
      <c r="C1551" s="216" t="s">
        <v>2291</v>
      </c>
      <c r="D1551" s="216" t="s">
        <v>333</v>
      </c>
      <c r="E1551" s="217" t="s">
        <v>2292</v>
      </c>
      <c r="F1551" s="218" t="s">
        <v>2293</v>
      </c>
      <c r="G1551" s="219" t="s">
        <v>376</v>
      </c>
      <c r="H1551" s="220">
        <v>348.51999999999998</v>
      </c>
      <c r="I1551" s="221"/>
      <c r="J1551" s="222">
        <f>ROUND(I1551*H1551,2)</f>
        <v>0</v>
      </c>
      <c r="K1551" s="218" t="s">
        <v>337</v>
      </c>
      <c r="L1551" s="46"/>
      <c r="M1551" s="223" t="s">
        <v>19</v>
      </c>
      <c r="N1551" s="224" t="s">
        <v>47</v>
      </c>
      <c r="O1551" s="86"/>
      <c r="P1551" s="225">
        <f>O1551*H1551</f>
        <v>0</v>
      </c>
      <c r="Q1551" s="225">
        <v>0</v>
      </c>
      <c r="R1551" s="225">
        <f>Q1551*H1551</f>
        <v>0</v>
      </c>
      <c r="S1551" s="225">
        <v>0</v>
      </c>
      <c r="T1551" s="22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7" t="s">
        <v>541</v>
      </c>
      <c r="AT1551" s="227" t="s">
        <v>333</v>
      </c>
      <c r="AU1551" s="227" t="s">
        <v>85</v>
      </c>
      <c r="AY1551" s="19" t="s">
        <v>331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19" t="s">
        <v>83</v>
      </c>
      <c r="BK1551" s="228">
        <f>ROUND(I1551*H1551,2)</f>
        <v>0</v>
      </c>
      <c r="BL1551" s="19" t="s">
        <v>541</v>
      </c>
      <c r="BM1551" s="227" t="s">
        <v>2294</v>
      </c>
    </row>
    <row r="1552" s="2" customFormat="1">
      <c r="A1552" s="40"/>
      <c r="B1552" s="41"/>
      <c r="C1552" s="42"/>
      <c r="D1552" s="229" t="s">
        <v>339</v>
      </c>
      <c r="E1552" s="42"/>
      <c r="F1552" s="230" t="s">
        <v>2295</v>
      </c>
      <c r="G1552" s="42"/>
      <c r="H1552" s="42"/>
      <c r="I1552" s="231"/>
      <c r="J1552" s="42"/>
      <c r="K1552" s="42"/>
      <c r="L1552" s="46"/>
      <c r="M1552" s="232"/>
      <c r="N1552" s="23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339</v>
      </c>
      <c r="AU1552" s="19" t="s">
        <v>85</v>
      </c>
    </row>
    <row r="1553" s="13" customFormat="1">
      <c r="A1553" s="13"/>
      <c r="B1553" s="234"/>
      <c r="C1553" s="235"/>
      <c r="D1553" s="236" t="s">
        <v>341</v>
      </c>
      <c r="E1553" s="237" t="s">
        <v>19</v>
      </c>
      <c r="F1553" s="238" t="s">
        <v>2296</v>
      </c>
      <c r="G1553" s="235"/>
      <c r="H1553" s="237" t="s">
        <v>19</v>
      </c>
      <c r="I1553" s="239"/>
      <c r="J1553" s="235"/>
      <c r="K1553" s="235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341</v>
      </c>
      <c r="AU1553" s="244" t="s">
        <v>85</v>
      </c>
      <c r="AV1553" s="13" t="s">
        <v>83</v>
      </c>
      <c r="AW1553" s="13" t="s">
        <v>35</v>
      </c>
      <c r="AX1553" s="13" t="s">
        <v>76</v>
      </c>
      <c r="AY1553" s="244" t="s">
        <v>331</v>
      </c>
    </row>
    <row r="1554" s="14" customFormat="1">
      <c r="A1554" s="14"/>
      <c r="B1554" s="245"/>
      <c r="C1554" s="246"/>
      <c r="D1554" s="236" t="s">
        <v>341</v>
      </c>
      <c r="E1554" s="247" t="s">
        <v>19</v>
      </c>
      <c r="F1554" s="248" t="s">
        <v>2297</v>
      </c>
      <c r="G1554" s="246"/>
      <c r="H1554" s="249">
        <v>262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341</v>
      </c>
      <c r="AU1554" s="255" t="s">
        <v>85</v>
      </c>
      <c r="AV1554" s="14" t="s">
        <v>85</v>
      </c>
      <c r="AW1554" s="14" t="s">
        <v>35</v>
      </c>
      <c r="AX1554" s="14" t="s">
        <v>76</v>
      </c>
      <c r="AY1554" s="255" t="s">
        <v>331</v>
      </c>
    </row>
    <row r="1555" s="13" customFormat="1">
      <c r="A1555" s="13"/>
      <c r="B1555" s="234"/>
      <c r="C1555" s="235"/>
      <c r="D1555" s="236" t="s">
        <v>341</v>
      </c>
      <c r="E1555" s="237" t="s">
        <v>19</v>
      </c>
      <c r="F1555" s="238" t="s">
        <v>2298</v>
      </c>
      <c r="G1555" s="235"/>
      <c r="H1555" s="237" t="s">
        <v>19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341</v>
      </c>
      <c r="AU1555" s="244" t="s">
        <v>85</v>
      </c>
      <c r="AV1555" s="13" t="s">
        <v>83</v>
      </c>
      <c r="AW1555" s="13" t="s">
        <v>35</v>
      </c>
      <c r="AX1555" s="13" t="s">
        <v>76</v>
      </c>
      <c r="AY1555" s="244" t="s">
        <v>331</v>
      </c>
    </row>
    <row r="1556" s="14" customFormat="1">
      <c r="A1556" s="14"/>
      <c r="B1556" s="245"/>
      <c r="C1556" s="246"/>
      <c r="D1556" s="236" t="s">
        <v>341</v>
      </c>
      <c r="E1556" s="247" t="s">
        <v>19</v>
      </c>
      <c r="F1556" s="248" t="s">
        <v>558</v>
      </c>
      <c r="G1556" s="246"/>
      <c r="H1556" s="249">
        <v>20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341</v>
      </c>
      <c r="AU1556" s="255" t="s">
        <v>85</v>
      </c>
      <c r="AV1556" s="14" t="s">
        <v>85</v>
      </c>
      <c r="AW1556" s="14" t="s">
        <v>35</v>
      </c>
      <c r="AX1556" s="14" t="s">
        <v>76</v>
      </c>
      <c r="AY1556" s="255" t="s">
        <v>331</v>
      </c>
    </row>
    <row r="1557" s="13" customFormat="1">
      <c r="A1557" s="13"/>
      <c r="B1557" s="234"/>
      <c r="C1557" s="235"/>
      <c r="D1557" s="236" t="s">
        <v>341</v>
      </c>
      <c r="E1557" s="237" t="s">
        <v>19</v>
      </c>
      <c r="F1557" s="238" t="s">
        <v>2299</v>
      </c>
      <c r="G1557" s="235"/>
      <c r="H1557" s="237" t="s">
        <v>19</v>
      </c>
      <c r="I1557" s="239"/>
      <c r="J1557" s="235"/>
      <c r="K1557" s="235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341</v>
      </c>
      <c r="AU1557" s="244" t="s">
        <v>85</v>
      </c>
      <c r="AV1557" s="13" t="s">
        <v>83</v>
      </c>
      <c r="AW1557" s="13" t="s">
        <v>35</v>
      </c>
      <c r="AX1557" s="13" t="s">
        <v>76</v>
      </c>
      <c r="AY1557" s="244" t="s">
        <v>331</v>
      </c>
    </row>
    <row r="1558" s="14" customFormat="1">
      <c r="A1558" s="14"/>
      <c r="B1558" s="245"/>
      <c r="C1558" s="246"/>
      <c r="D1558" s="236" t="s">
        <v>341</v>
      </c>
      <c r="E1558" s="247" t="s">
        <v>19</v>
      </c>
      <c r="F1558" s="248" t="s">
        <v>2300</v>
      </c>
      <c r="G1558" s="246"/>
      <c r="H1558" s="249">
        <v>55.799999999999997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341</v>
      </c>
      <c r="AU1558" s="255" t="s">
        <v>85</v>
      </c>
      <c r="AV1558" s="14" t="s">
        <v>85</v>
      </c>
      <c r="AW1558" s="14" t="s">
        <v>35</v>
      </c>
      <c r="AX1558" s="14" t="s">
        <v>76</v>
      </c>
      <c r="AY1558" s="255" t="s">
        <v>331</v>
      </c>
    </row>
    <row r="1559" s="13" customFormat="1">
      <c r="A1559" s="13"/>
      <c r="B1559" s="234"/>
      <c r="C1559" s="235"/>
      <c r="D1559" s="236" t="s">
        <v>341</v>
      </c>
      <c r="E1559" s="237" t="s">
        <v>19</v>
      </c>
      <c r="F1559" s="238" t="s">
        <v>2276</v>
      </c>
      <c r="G1559" s="235"/>
      <c r="H1559" s="237" t="s">
        <v>19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341</v>
      </c>
      <c r="AU1559" s="244" t="s">
        <v>85</v>
      </c>
      <c r="AV1559" s="13" t="s">
        <v>83</v>
      </c>
      <c r="AW1559" s="13" t="s">
        <v>35</v>
      </c>
      <c r="AX1559" s="13" t="s">
        <v>76</v>
      </c>
      <c r="AY1559" s="244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2296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4" customFormat="1">
      <c r="A1561" s="14"/>
      <c r="B1561" s="245"/>
      <c r="C1561" s="246"/>
      <c r="D1561" s="236" t="s">
        <v>341</v>
      </c>
      <c r="E1561" s="247" t="s">
        <v>19</v>
      </c>
      <c r="F1561" s="248" t="s">
        <v>2301</v>
      </c>
      <c r="G1561" s="246"/>
      <c r="H1561" s="249">
        <v>10.720000000000001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341</v>
      </c>
      <c r="AU1561" s="255" t="s">
        <v>85</v>
      </c>
      <c r="AV1561" s="14" t="s">
        <v>85</v>
      </c>
      <c r="AW1561" s="14" t="s">
        <v>35</v>
      </c>
      <c r="AX1561" s="14" t="s">
        <v>76</v>
      </c>
      <c r="AY1561" s="255" t="s">
        <v>331</v>
      </c>
    </row>
    <row r="1562" s="15" customFormat="1">
      <c r="A1562" s="15"/>
      <c r="B1562" s="256"/>
      <c r="C1562" s="257"/>
      <c r="D1562" s="236" t="s">
        <v>341</v>
      </c>
      <c r="E1562" s="258" t="s">
        <v>19</v>
      </c>
      <c r="F1562" s="259" t="s">
        <v>353</v>
      </c>
      <c r="G1562" s="257"/>
      <c r="H1562" s="260">
        <v>348.51999999999998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6" t="s">
        <v>341</v>
      </c>
      <c r="AU1562" s="266" t="s">
        <v>85</v>
      </c>
      <c r="AV1562" s="15" t="s">
        <v>126</v>
      </c>
      <c r="AW1562" s="15" t="s">
        <v>35</v>
      </c>
      <c r="AX1562" s="15" t="s">
        <v>83</v>
      </c>
      <c r="AY1562" s="266" t="s">
        <v>331</v>
      </c>
    </row>
    <row r="1563" s="2" customFormat="1" ht="24.15" customHeight="1">
      <c r="A1563" s="40"/>
      <c r="B1563" s="41"/>
      <c r="C1563" s="216" t="s">
        <v>2302</v>
      </c>
      <c r="D1563" s="216" t="s">
        <v>333</v>
      </c>
      <c r="E1563" s="217" t="s">
        <v>2303</v>
      </c>
      <c r="F1563" s="218" t="s">
        <v>2304</v>
      </c>
      <c r="G1563" s="219" t="s">
        <v>376</v>
      </c>
      <c r="H1563" s="220">
        <v>298</v>
      </c>
      <c r="I1563" s="221"/>
      <c r="J1563" s="222">
        <f>ROUND(I1563*H1563,2)</f>
        <v>0</v>
      </c>
      <c r="K1563" s="218" t="s">
        <v>337</v>
      </c>
      <c r="L1563" s="46"/>
      <c r="M1563" s="223" t="s">
        <v>19</v>
      </c>
      <c r="N1563" s="224" t="s">
        <v>47</v>
      </c>
      <c r="O1563" s="86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7" t="s">
        <v>541</v>
      </c>
      <c r="AT1563" s="227" t="s">
        <v>333</v>
      </c>
      <c r="AU1563" s="227" t="s">
        <v>85</v>
      </c>
      <c r="AY1563" s="19" t="s">
        <v>331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19" t="s">
        <v>83</v>
      </c>
      <c r="BK1563" s="228">
        <f>ROUND(I1563*H1563,2)</f>
        <v>0</v>
      </c>
      <c r="BL1563" s="19" t="s">
        <v>541</v>
      </c>
      <c r="BM1563" s="227" t="s">
        <v>2305</v>
      </c>
    </row>
    <row r="1564" s="2" customFormat="1">
      <c r="A1564" s="40"/>
      <c r="B1564" s="41"/>
      <c r="C1564" s="42"/>
      <c r="D1564" s="229" t="s">
        <v>339</v>
      </c>
      <c r="E1564" s="42"/>
      <c r="F1564" s="230" t="s">
        <v>2306</v>
      </c>
      <c r="G1564" s="42"/>
      <c r="H1564" s="42"/>
      <c r="I1564" s="231"/>
      <c r="J1564" s="42"/>
      <c r="K1564" s="42"/>
      <c r="L1564" s="46"/>
      <c r="M1564" s="232"/>
      <c r="N1564" s="23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339</v>
      </c>
      <c r="AU1564" s="19" t="s">
        <v>85</v>
      </c>
    </row>
    <row r="1565" s="13" customFormat="1">
      <c r="A1565" s="13"/>
      <c r="B1565" s="234"/>
      <c r="C1565" s="235"/>
      <c r="D1565" s="236" t="s">
        <v>341</v>
      </c>
      <c r="E1565" s="237" t="s">
        <v>19</v>
      </c>
      <c r="F1565" s="238" t="s">
        <v>2307</v>
      </c>
      <c r="G1565" s="235"/>
      <c r="H1565" s="237" t="s">
        <v>19</v>
      </c>
      <c r="I1565" s="239"/>
      <c r="J1565" s="235"/>
      <c r="K1565" s="235"/>
      <c r="L1565" s="240"/>
      <c r="M1565" s="241"/>
      <c r="N1565" s="242"/>
      <c r="O1565" s="242"/>
      <c r="P1565" s="242"/>
      <c r="Q1565" s="242"/>
      <c r="R1565" s="242"/>
      <c r="S1565" s="242"/>
      <c r="T1565" s="24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4" t="s">
        <v>341</v>
      </c>
      <c r="AU1565" s="244" t="s">
        <v>85</v>
      </c>
      <c r="AV1565" s="13" t="s">
        <v>83</v>
      </c>
      <c r="AW1565" s="13" t="s">
        <v>35</v>
      </c>
      <c r="AX1565" s="13" t="s">
        <v>76</v>
      </c>
      <c r="AY1565" s="244" t="s">
        <v>331</v>
      </c>
    </row>
    <row r="1566" s="14" customFormat="1">
      <c r="A1566" s="14"/>
      <c r="B1566" s="245"/>
      <c r="C1566" s="246"/>
      <c r="D1566" s="236" t="s">
        <v>341</v>
      </c>
      <c r="E1566" s="247" t="s">
        <v>19</v>
      </c>
      <c r="F1566" s="248" t="s">
        <v>199</v>
      </c>
      <c r="G1566" s="246"/>
      <c r="H1566" s="249">
        <v>24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341</v>
      </c>
      <c r="AU1566" s="255" t="s">
        <v>85</v>
      </c>
      <c r="AV1566" s="14" t="s">
        <v>85</v>
      </c>
      <c r="AW1566" s="14" t="s">
        <v>35</v>
      </c>
      <c r="AX1566" s="14" t="s">
        <v>76</v>
      </c>
      <c r="AY1566" s="255" t="s">
        <v>331</v>
      </c>
    </row>
    <row r="1567" s="13" customFormat="1">
      <c r="A1567" s="13"/>
      <c r="B1567" s="234"/>
      <c r="C1567" s="235"/>
      <c r="D1567" s="236" t="s">
        <v>341</v>
      </c>
      <c r="E1567" s="237" t="s">
        <v>19</v>
      </c>
      <c r="F1567" s="238" t="s">
        <v>2308</v>
      </c>
      <c r="G1567" s="235"/>
      <c r="H1567" s="237" t="s">
        <v>19</v>
      </c>
      <c r="I1567" s="239"/>
      <c r="J1567" s="235"/>
      <c r="K1567" s="235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341</v>
      </c>
      <c r="AU1567" s="244" t="s">
        <v>85</v>
      </c>
      <c r="AV1567" s="13" t="s">
        <v>83</v>
      </c>
      <c r="AW1567" s="13" t="s">
        <v>35</v>
      </c>
      <c r="AX1567" s="13" t="s">
        <v>76</v>
      </c>
      <c r="AY1567" s="244" t="s">
        <v>331</v>
      </c>
    </row>
    <row r="1568" s="14" customFormat="1">
      <c r="A1568" s="14"/>
      <c r="B1568" s="245"/>
      <c r="C1568" s="246"/>
      <c r="D1568" s="236" t="s">
        <v>341</v>
      </c>
      <c r="E1568" s="247" t="s">
        <v>19</v>
      </c>
      <c r="F1568" s="248" t="s">
        <v>495</v>
      </c>
      <c r="G1568" s="246"/>
      <c r="H1568" s="249">
        <v>50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341</v>
      </c>
      <c r="AU1568" s="255" t="s">
        <v>85</v>
      </c>
      <c r="AV1568" s="14" t="s">
        <v>85</v>
      </c>
      <c r="AW1568" s="14" t="s">
        <v>35</v>
      </c>
      <c r="AX1568" s="14" t="s">
        <v>76</v>
      </c>
      <c r="AY1568" s="255" t="s">
        <v>331</v>
      </c>
    </row>
    <row r="1569" s="13" customFormat="1">
      <c r="A1569" s="13"/>
      <c r="B1569" s="234"/>
      <c r="C1569" s="235"/>
      <c r="D1569" s="236" t="s">
        <v>341</v>
      </c>
      <c r="E1569" s="237" t="s">
        <v>19</v>
      </c>
      <c r="F1569" s="238" t="s">
        <v>2309</v>
      </c>
      <c r="G1569" s="235"/>
      <c r="H1569" s="237" t="s">
        <v>19</v>
      </c>
      <c r="I1569" s="239"/>
      <c r="J1569" s="235"/>
      <c r="K1569" s="235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341</v>
      </c>
      <c r="AU1569" s="244" t="s">
        <v>85</v>
      </c>
      <c r="AV1569" s="13" t="s">
        <v>83</v>
      </c>
      <c r="AW1569" s="13" t="s">
        <v>35</v>
      </c>
      <c r="AX1569" s="13" t="s">
        <v>76</v>
      </c>
      <c r="AY1569" s="244" t="s">
        <v>331</v>
      </c>
    </row>
    <row r="1570" s="14" customFormat="1">
      <c r="A1570" s="14"/>
      <c r="B1570" s="245"/>
      <c r="C1570" s="246"/>
      <c r="D1570" s="236" t="s">
        <v>341</v>
      </c>
      <c r="E1570" s="247" t="s">
        <v>19</v>
      </c>
      <c r="F1570" s="248" t="s">
        <v>2256</v>
      </c>
      <c r="G1570" s="246"/>
      <c r="H1570" s="249">
        <v>224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341</v>
      </c>
      <c r="AU1570" s="255" t="s">
        <v>85</v>
      </c>
      <c r="AV1570" s="14" t="s">
        <v>85</v>
      </c>
      <c r="AW1570" s="14" t="s">
        <v>35</v>
      </c>
      <c r="AX1570" s="14" t="s">
        <v>76</v>
      </c>
      <c r="AY1570" s="255" t="s">
        <v>331</v>
      </c>
    </row>
    <row r="1571" s="15" customFormat="1">
      <c r="A1571" s="15"/>
      <c r="B1571" s="256"/>
      <c r="C1571" s="257"/>
      <c r="D1571" s="236" t="s">
        <v>341</v>
      </c>
      <c r="E1571" s="258" t="s">
        <v>19</v>
      </c>
      <c r="F1571" s="259" t="s">
        <v>353</v>
      </c>
      <c r="G1571" s="257"/>
      <c r="H1571" s="260">
        <v>298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341</v>
      </c>
      <c r="AU1571" s="266" t="s">
        <v>85</v>
      </c>
      <c r="AV1571" s="15" t="s">
        <v>126</v>
      </c>
      <c r="AW1571" s="15" t="s">
        <v>35</v>
      </c>
      <c r="AX1571" s="15" t="s">
        <v>83</v>
      </c>
      <c r="AY1571" s="266" t="s">
        <v>331</v>
      </c>
    </row>
    <row r="1572" s="2" customFormat="1" ht="16.5" customHeight="1">
      <c r="A1572" s="40"/>
      <c r="B1572" s="41"/>
      <c r="C1572" s="284" t="s">
        <v>2310</v>
      </c>
      <c r="D1572" s="284" t="s">
        <v>968</v>
      </c>
      <c r="E1572" s="285" t="s">
        <v>2311</v>
      </c>
      <c r="F1572" s="286" t="s">
        <v>2312</v>
      </c>
      <c r="G1572" s="287" t="s">
        <v>429</v>
      </c>
      <c r="H1572" s="288">
        <v>21.741</v>
      </c>
      <c r="I1572" s="289"/>
      <c r="J1572" s="290">
        <f>ROUND(I1572*H1572,2)</f>
        <v>0</v>
      </c>
      <c r="K1572" s="286" t="s">
        <v>337</v>
      </c>
      <c r="L1572" s="291"/>
      <c r="M1572" s="292" t="s">
        <v>19</v>
      </c>
      <c r="N1572" s="293" t="s">
        <v>47</v>
      </c>
      <c r="O1572" s="86"/>
      <c r="P1572" s="225">
        <f>O1572*H1572</f>
        <v>0</v>
      </c>
      <c r="Q1572" s="225">
        <v>0.55000000000000004</v>
      </c>
      <c r="R1572" s="225">
        <f>Q1572*H1572</f>
        <v>11.957550000000001</v>
      </c>
      <c r="S1572" s="225">
        <v>0</v>
      </c>
      <c r="T1572" s="22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27" t="s">
        <v>624</v>
      </c>
      <c r="AT1572" s="227" t="s">
        <v>968</v>
      </c>
      <c r="AU1572" s="227" t="s">
        <v>85</v>
      </c>
      <c r="AY1572" s="19" t="s">
        <v>331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19" t="s">
        <v>83</v>
      </c>
      <c r="BK1572" s="228">
        <f>ROUND(I1572*H1572,2)</f>
        <v>0</v>
      </c>
      <c r="BL1572" s="19" t="s">
        <v>541</v>
      </c>
      <c r="BM1572" s="227" t="s">
        <v>2313</v>
      </c>
    </row>
    <row r="1573" s="13" customFormat="1">
      <c r="A1573" s="13"/>
      <c r="B1573" s="234"/>
      <c r="C1573" s="235"/>
      <c r="D1573" s="236" t="s">
        <v>341</v>
      </c>
      <c r="E1573" s="237" t="s">
        <v>19</v>
      </c>
      <c r="F1573" s="238" t="s">
        <v>2250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341</v>
      </c>
      <c r="AU1573" s="244" t="s">
        <v>85</v>
      </c>
      <c r="AV1573" s="13" t="s">
        <v>83</v>
      </c>
      <c r="AW1573" s="13" t="s">
        <v>35</v>
      </c>
      <c r="AX1573" s="13" t="s">
        <v>76</v>
      </c>
      <c r="AY1573" s="244" t="s">
        <v>331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2286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4" customFormat="1">
      <c r="A1575" s="14"/>
      <c r="B1575" s="245"/>
      <c r="C1575" s="246"/>
      <c r="D1575" s="236" t="s">
        <v>341</v>
      </c>
      <c r="E1575" s="247" t="s">
        <v>19</v>
      </c>
      <c r="F1575" s="248" t="s">
        <v>2314</v>
      </c>
      <c r="G1575" s="246"/>
      <c r="H1575" s="249">
        <v>1.5249999999999999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341</v>
      </c>
      <c r="AU1575" s="255" t="s">
        <v>85</v>
      </c>
      <c r="AV1575" s="14" t="s">
        <v>85</v>
      </c>
      <c r="AW1575" s="14" t="s">
        <v>35</v>
      </c>
      <c r="AX1575" s="14" t="s">
        <v>76</v>
      </c>
      <c r="AY1575" s="255" t="s">
        <v>331</v>
      </c>
    </row>
    <row r="1576" s="13" customFormat="1">
      <c r="A1576" s="13"/>
      <c r="B1576" s="234"/>
      <c r="C1576" s="235"/>
      <c r="D1576" s="236" t="s">
        <v>341</v>
      </c>
      <c r="E1576" s="237" t="s">
        <v>19</v>
      </c>
      <c r="F1576" s="238" t="s">
        <v>2296</v>
      </c>
      <c r="G1576" s="235"/>
      <c r="H1576" s="237" t="s">
        <v>19</v>
      </c>
      <c r="I1576" s="239"/>
      <c r="J1576" s="235"/>
      <c r="K1576" s="235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341</v>
      </c>
      <c r="AU1576" s="244" t="s">
        <v>85</v>
      </c>
      <c r="AV1576" s="13" t="s">
        <v>83</v>
      </c>
      <c r="AW1576" s="13" t="s">
        <v>35</v>
      </c>
      <c r="AX1576" s="13" t="s">
        <v>76</v>
      </c>
      <c r="AY1576" s="244" t="s">
        <v>331</v>
      </c>
    </row>
    <row r="1577" s="14" customFormat="1">
      <c r="A1577" s="14"/>
      <c r="B1577" s="245"/>
      <c r="C1577" s="246"/>
      <c r="D1577" s="236" t="s">
        <v>341</v>
      </c>
      <c r="E1577" s="247" t="s">
        <v>19</v>
      </c>
      <c r="F1577" s="248" t="s">
        <v>2315</v>
      </c>
      <c r="G1577" s="246"/>
      <c r="H1577" s="249">
        <v>6.9169999999999998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341</v>
      </c>
      <c r="AU1577" s="255" t="s">
        <v>85</v>
      </c>
      <c r="AV1577" s="14" t="s">
        <v>85</v>
      </c>
      <c r="AW1577" s="14" t="s">
        <v>35</v>
      </c>
      <c r="AX1577" s="14" t="s">
        <v>76</v>
      </c>
      <c r="AY1577" s="255" t="s">
        <v>331</v>
      </c>
    </row>
    <row r="1578" s="13" customFormat="1">
      <c r="A1578" s="13"/>
      <c r="B1578" s="234"/>
      <c r="C1578" s="235"/>
      <c r="D1578" s="236" t="s">
        <v>341</v>
      </c>
      <c r="E1578" s="237" t="s">
        <v>19</v>
      </c>
      <c r="F1578" s="238" t="s">
        <v>2298</v>
      </c>
      <c r="G1578" s="235"/>
      <c r="H1578" s="237" t="s">
        <v>19</v>
      </c>
      <c r="I1578" s="239"/>
      <c r="J1578" s="235"/>
      <c r="K1578" s="235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341</v>
      </c>
      <c r="AU1578" s="244" t="s">
        <v>85</v>
      </c>
      <c r="AV1578" s="13" t="s">
        <v>83</v>
      </c>
      <c r="AW1578" s="13" t="s">
        <v>35</v>
      </c>
      <c r="AX1578" s="13" t="s">
        <v>76</v>
      </c>
      <c r="AY1578" s="244" t="s">
        <v>331</v>
      </c>
    </row>
    <row r="1579" s="14" customFormat="1">
      <c r="A1579" s="14"/>
      <c r="B1579" s="245"/>
      <c r="C1579" s="246"/>
      <c r="D1579" s="236" t="s">
        <v>341</v>
      </c>
      <c r="E1579" s="247" t="s">
        <v>19</v>
      </c>
      <c r="F1579" s="248" t="s">
        <v>2316</v>
      </c>
      <c r="G1579" s="246"/>
      <c r="H1579" s="249">
        <v>0.56299999999999994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341</v>
      </c>
      <c r="AU1579" s="255" t="s">
        <v>85</v>
      </c>
      <c r="AV1579" s="14" t="s">
        <v>85</v>
      </c>
      <c r="AW1579" s="14" t="s">
        <v>35</v>
      </c>
      <c r="AX1579" s="14" t="s">
        <v>76</v>
      </c>
      <c r="AY1579" s="255" t="s">
        <v>331</v>
      </c>
    </row>
    <row r="1580" s="13" customFormat="1">
      <c r="A1580" s="13"/>
      <c r="B1580" s="234"/>
      <c r="C1580" s="235"/>
      <c r="D1580" s="236" t="s">
        <v>341</v>
      </c>
      <c r="E1580" s="237" t="s">
        <v>19</v>
      </c>
      <c r="F1580" s="238" t="s">
        <v>2299</v>
      </c>
      <c r="G1580" s="235"/>
      <c r="H1580" s="237" t="s">
        <v>19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341</v>
      </c>
      <c r="AU1580" s="244" t="s">
        <v>85</v>
      </c>
      <c r="AV1580" s="13" t="s">
        <v>83</v>
      </c>
      <c r="AW1580" s="13" t="s">
        <v>35</v>
      </c>
      <c r="AX1580" s="13" t="s">
        <v>76</v>
      </c>
      <c r="AY1580" s="244" t="s">
        <v>331</v>
      </c>
    </row>
    <row r="1581" s="14" customFormat="1">
      <c r="A1581" s="14"/>
      <c r="B1581" s="245"/>
      <c r="C1581" s="246"/>
      <c r="D1581" s="236" t="s">
        <v>341</v>
      </c>
      <c r="E1581" s="247" t="s">
        <v>19</v>
      </c>
      <c r="F1581" s="248" t="s">
        <v>2317</v>
      </c>
      <c r="G1581" s="246"/>
      <c r="H1581" s="249">
        <v>1.381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341</v>
      </c>
      <c r="AU1581" s="255" t="s">
        <v>85</v>
      </c>
      <c r="AV1581" s="14" t="s">
        <v>85</v>
      </c>
      <c r="AW1581" s="14" t="s">
        <v>35</v>
      </c>
      <c r="AX1581" s="14" t="s">
        <v>76</v>
      </c>
      <c r="AY1581" s="255" t="s">
        <v>331</v>
      </c>
    </row>
    <row r="1582" s="13" customFormat="1">
      <c r="A1582" s="13"/>
      <c r="B1582" s="234"/>
      <c r="C1582" s="235"/>
      <c r="D1582" s="236" t="s">
        <v>341</v>
      </c>
      <c r="E1582" s="237" t="s">
        <v>19</v>
      </c>
      <c r="F1582" s="238" t="s">
        <v>2307</v>
      </c>
      <c r="G1582" s="235"/>
      <c r="H1582" s="237" t="s">
        <v>19</v>
      </c>
      <c r="I1582" s="239"/>
      <c r="J1582" s="235"/>
      <c r="K1582" s="235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341</v>
      </c>
      <c r="AU1582" s="244" t="s">
        <v>85</v>
      </c>
      <c r="AV1582" s="13" t="s">
        <v>83</v>
      </c>
      <c r="AW1582" s="13" t="s">
        <v>35</v>
      </c>
      <c r="AX1582" s="13" t="s">
        <v>76</v>
      </c>
      <c r="AY1582" s="244" t="s">
        <v>331</v>
      </c>
    </row>
    <row r="1583" s="14" customFormat="1">
      <c r="A1583" s="14"/>
      <c r="B1583" s="245"/>
      <c r="C1583" s="246"/>
      <c r="D1583" s="236" t="s">
        <v>341</v>
      </c>
      <c r="E1583" s="247" t="s">
        <v>19</v>
      </c>
      <c r="F1583" s="248" t="s">
        <v>2318</v>
      </c>
      <c r="G1583" s="246"/>
      <c r="H1583" s="249">
        <v>1.1879999999999999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341</v>
      </c>
      <c r="AU1583" s="255" t="s">
        <v>85</v>
      </c>
      <c r="AV1583" s="14" t="s">
        <v>85</v>
      </c>
      <c r="AW1583" s="14" t="s">
        <v>35</v>
      </c>
      <c r="AX1583" s="14" t="s">
        <v>76</v>
      </c>
      <c r="AY1583" s="255" t="s">
        <v>331</v>
      </c>
    </row>
    <row r="1584" s="13" customFormat="1">
      <c r="A1584" s="13"/>
      <c r="B1584" s="234"/>
      <c r="C1584" s="235"/>
      <c r="D1584" s="236" t="s">
        <v>341</v>
      </c>
      <c r="E1584" s="237" t="s">
        <v>19</v>
      </c>
      <c r="F1584" s="238" t="s">
        <v>2308</v>
      </c>
      <c r="G1584" s="235"/>
      <c r="H1584" s="237" t="s">
        <v>19</v>
      </c>
      <c r="I1584" s="239"/>
      <c r="J1584" s="235"/>
      <c r="K1584" s="235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341</v>
      </c>
      <c r="AU1584" s="244" t="s">
        <v>85</v>
      </c>
      <c r="AV1584" s="13" t="s">
        <v>83</v>
      </c>
      <c r="AW1584" s="13" t="s">
        <v>35</v>
      </c>
      <c r="AX1584" s="13" t="s">
        <v>76</v>
      </c>
      <c r="AY1584" s="244" t="s">
        <v>331</v>
      </c>
    </row>
    <row r="1585" s="14" customFormat="1">
      <c r="A1585" s="14"/>
      <c r="B1585" s="245"/>
      <c r="C1585" s="246"/>
      <c r="D1585" s="236" t="s">
        <v>341</v>
      </c>
      <c r="E1585" s="247" t="s">
        <v>19</v>
      </c>
      <c r="F1585" s="248" t="s">
        <v>2319</v>
      </c>
      <c r="G1585" s="246"/>
      <c r="H1585" s="249">
        <v>2.1120000000000001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341</v>
      </c>
      <c r="AU1585" s="255" t="s">
        <v>85</v>
      </c>
      <c r="AV1585" s="14" t="s">
        <v>85</v>
      </c>
      <c r="AW1585" s="14" t="s">
        <v>35</v>
      </c>
      <c r="AX1585" s="14" t="s">
        <v>76</v>
      </c>
      <c r="AY1585" s="255" t="s">
        <v>331</v>
      </c>
    </row>
    <row r="1586" s="13" customFormat="1">
      <c r="A1586" s="13"/>
      <c r="B1586" s="234"/>
      <c r="C1586" s="235"/>
      <c r="D1586" s="236" t="s">
        <v>341</v>
      </c>
      <c r="E1586" s="237" t="s">
        <v>19</v>
      </c>
      <c r="F1586" s="238" t="s">
        <v>2309</v>
      </c>
      <c r="G1586" s="235"/>
      <c r="H1586" s="237" t="s">
        <v>19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341</v>
      </c>
      <c r="AU1586" s="244" t="s">
        <v>85</v>
      </c>
      <c r="AV1586" s="13" t="s">
        <v>83</v>
      </c>
      <c r="AW1586" s="13" t="s">
        <v>35</v>
      </c>
      <c r="AX1586" s="13" t="s">
        <v>76</v>
      </c>
      <c r="AY1586" s="244" t="s">
        <v>331</v>
      </c>
    </row>
    <row r="1587" s="14" customFormat="1">
      <c r="A1587" s="14"/>
      <c r="B1587" s="245"/>
      <c r="C1587" s="246"/>
      <c r="D1587" s="236" t="s">
        <v>341</v>
      </c>
      <c r="E1587" s="247" t="s">
        <v>19</v>
      </c>
      <c r="F1587" s="248" t="s">
        <v>2320</v>
      </c>
      <c r="G1587" s="246"/>
      <c r="H1587" s="249">
        <v>7.0960000000000001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341</v>
      </c>
      <c r="AU1587" s="255" t="s">
        <v>85</v>
      </c>
      <c r="AV1587" s="14" t="s">
        <v>85</v>
      </c>
      <c r="AW1587" s="14" t="s">
        <v>35</v>
      </c>
      <c r="AX1587" s="14" t="s">
        <v>76</v>
      </c>
      <c r="AY1587" s="255" t="s">
        <v>331</v>
      </c>
    </row>
    <row r="1588" s="13" customFormat="1">
      <c r="A1588" s="13"/>
      <c r="B1588" s="234"/>
      <c r="C1588" s="235"/>
      <c r="D1588" s="236" t="s">
        <v>341</v>
      </c>
      <c r="E1588" s="237" t="s">
        <v>19</v>
      </c>
      <c r="F1588" s="238" t="s">
        <v>2276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341</v>
      </c>
      <c r="AU1588" s="244" t="s">
        <v>85</v>
      </c>
      <c r="AV1588" s="13" t="s">
        <v>83</v>
      </c>
      <c r="AW1588" s="13" t="s">
        <v>35</v>
      </c>
      <c r="AX1588" s="13" t="s">
        <v>76</v>
      </c>
      <c r="AY1588" s="244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2287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4" customFormat="1">
      <c r="A1590" s="14"/>
      <c r="B1590" s="245"/>
      <c r="C1590" s="246"/>
      <c r="D1590" s="236" t="s">
        <v>341</v>
      </c>
      <c r="E1590" s="247" t="s">
        <v>19</v>
      </c>
      <c r="F1590" s="248" t="s">
        <v>2321</v>
      </c>
      <c r="G1590" s="246"/>
      <c r="H1590" s="249">
        <v>0.088999999999999996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341</v>
      </c>
      <c r="AU1590" s="255" t="s">
        <v>85</v>
      </c>
      <c r="AV1590" s="14" t="s">
        <v>85</v>
      </c>
      <c r="AW1590" s="14" t="s">
        <v>35</v>
      </c>
      <c r="AX1590" s="14" t="s">
        <v>76</v>
      </c>
      <c r="AY1590" s="255" t="s">
        <v>331</v>
      </c>
    </row>
    <row r="1591" s="13" customFormat="1">
      <c r="A1591" s="13"/>
      <c r="B1591" s="234"/>
      <c r="C1591" s="235"/>
      <c r="D1591" s="236" t="s">
        <v>341</v>
      </c>
      <c r="E1591" s="237" t="s">
        <v>19</v>
      </c>
      <c r="F1591" s="238" t="s">
        <v>2296</v>
      </c>
      <c r="G1591" s="235"/>
      <c r="H1591" s="237" t="s">
        <v>19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341</v>
      </c>
      <c r="AU1591" s="244" t="s">
        <v>85</v>
      </c>
      <c r="AV1591" s="13" t="s">
        <v>83</v>
      </c>
      <c r="AW1591" s="13" t="s">
        <v>35</v>
      </c>
      <c r="AX1591" s="13" t="s">
        <v>76</v>
      </c>
      <c r="AY1591" s="244" t="s">
        <v>331</v>
      </c>
    </row>
    <row r="1592" s="14" customFormat="1">
      <c r="A1592" s="14"/>
      <c r="B1592" s="245"/>
      <c r="C1592" s="246"/>
      <c r="D1592" s="236" t="s">
        <v>341</v>
      </c>
      <c r="E1592" s="247" t="s">
        <v>19</v>
      </c>
      <c r="F1592" s="248" t="s">
        <v>2322</v>
      </c>
      <c r="G1592" s="246"/>
      <c r="H1592" s="249">
        <v>0.28299999999999997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341</v>
      </c>
      <c r="AU1592" s="255" t="s">
        <v>85</v>
      </c>
      <c r="AV1592" s="14" t="s">
        <v>85</v>
      </c>
      <c r="AW1592" s="14" t="s">
        <v>35</v>
      </c>
      <c r="AX1592" s="14" t="s">
        <v>76</v>
      </c>
      <c r="AY1592" s="255" t="s">
        <v>331</v>
      </c>
    </row>
    <row r="1593" s="13" customFormat="1">
      <c r="A1593" s="13"/>
      <c r="B1593" s="234"/>
      <c r="C1593" s="235"/>
      <c r="D1593" s="236" t="s">
        <v>341</v>
      </c>
      <c r="E1593" s="237" t="s">
        <v>19</v>
      </c>
      <c r="F1593" s="238" t="s">
        <v>2277</v>
      </c>
      <c r="G1593" s="235"/>
      <c r="H1593" s="237" t="s">
        <v>19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341</v>
      </c>
      <c r="AU1593" s="244" t="s">
        <v>85</v>
      </c>
      <c r="AV1593" s="13" t="s">
        <v>83</v>
      </c>
      <c r="AW1593" s="13" t="s">
        <v>35</v>
      </c>
      <c r="AX1593" s="13" t="s">
        <v>76</v>
      </c>
      <c r="AY1593" s="244" t="s">
        <v>331</v>
      </c>
    </row>
    <row r="1594" s="14" customFormat="1">
      <c r="A1594" s="14"/>
      <c r="B1594" s="245"/>
      <c r="C1594" s="246"/>
      <c r="D1594" s="236" t="s">
        <v>341</v>
      </c>
      <c r="E1594" s="247" t="s">
        <v>19</v>
      </c>
      <c r="F1594" s="248" t="s">
        <v>2323</v>
      </c>
      <c r="G1594" s="246"/>
      <c r="H1594" s="249">
        <v>0.11799999999999999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341</v>
      </c>
      <c r="AU1594" s="255" t="s">
        <v>85</v>
      </c>
      <c r="AV1594" s="14" t="s">
        <v>85</v>
      </c>
      <c r="AW1594" s="14" t="s">
        <v>35</v>
      </c>
      <c r="AX1594" s="14" t="s">
        <v>76</v>
      </c>
      <c r="AY1594" s="255" t="s">
        <v>331</v>
      </c>
    </row>
    <row r="1595" s="13" customFormat="1">
      <c r="A1595" s="13"/>
      <c r="B1595" s="234"/>
      <c r="C1595" s="235"/>
      <c r="D1595" s="236" t="s">
        <v>341</v>
      </c>
      <c r="E1595" s="237" t="s">
        <v>19</v>
      </c>
      <c r="F1595" s="238" t="s">
        <v>2324</v>
      </c>
      <c r="G1595" s="235"/>
      <c r="H1595" s="237" t="s">
        <v>19</v>
      </c>
      <c r="I1595" s="239"/>
      <c r="J1595" s="235"/>
      <c r="K1595" s="235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341</v>
      </c>
      <c r="AU1595" s="244" t="s">
        <v>85</v>
      </c>
      <c r="AV1595" s="13" t="s">
        <v>83</v>
      </c>
      <c r="AW1595" s="13" t="s">
        <v>35</v>
      </c>
      <c r="AX1595" s="13" t="s">
        <v>76</v>
      </c>
      <c r="AY1595" s="244" t="s">
        <v>331</v>
      </c>
    </row>
    <row r="1596" s="14" customFormat="1">
      <c r="A1596" s="14"/>
      <c r="B1596" s="245"/>
      <c r="C1596" s="246"/>
      <c r="D1596" s="236" t="s">
        <v>341</v>
      </c>
      <c r="E1596" s="247" t="s">
        <v>19</v>
      </c>
      <c r="F1596" s="248" t="s">
        <v>2325</v>
      </c>
      <c r="G1596" s="246"/>
      <c r="H1596" s="249">
        <v>0.38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341</v>
      </c>
      <c r="AU1596" s="255" t="s">
        <v>85</v>
      </c>
      <c r="AV1596" s="14" t="s">
        <v>85</v>
      </c>
      <c r="AW1596" s="14" t="s">
        <v>35</v>
      </c>
      <c r="AX1596" s="14" t="s">
        <v>76</v>
      </c>
      <c r="AY1596" s="255" t="s">
        <v>331</v>
      </c>
    </row>
    <row r="1597" s="13" customFormat="1">
      <c r="A1597" s="13"/>
      <c r="B1597" s="234"/>
      <c r="C1597" s="235"/>
      <c r="D1597" s="236" t="s">
        <v>341</v>
      </c>
      <c r="E1597" s="237" t="s">
        <v>19</v>
      </c>
      <c r="F1597" s="238" t="s">
        <v>1967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341</v>
      </c>
      <c r="AU1597" s="244" t="s">
        <v>85</v>
      </c>
      <c r="AV1597" s="13" t="s">
        <v>83</v>
      </c>
      <c r="AW1597" s="13" t="s">
        <v>35</v>
      </c>
      <c r="AX1597" s="13" t="s">
        <v>76</v>
      </c>
      <c r="AY1597" s="244" t="s">
        <v>331</v>
      </c>
    </row>
    <row r="1598" s="14" customFormat="1">
      <c r="A1598" s="14"/>
      <c r="B1598" s="245"/>
      <c r="C1598" s="246"/>
      <c r="D1598" s="236" t="s">
        <v>341</v>
      </c>
      <c r="E1598" s="247" t="s">
        <v>19</v>
      </c>
      <c r="F1598" s="248" t="s">
        <v>2326</v>
      </c>
      <c r="G1598" s="246"/>
      <c r="H1598" s="249">
        <v>0.088999999999999996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341</v>
      </c>
      <c r="AU1598" s="255" t="s">
        <v>85</v>
      </c>
      <c r="AV1598" s="14" t="s">
        <v>85</v>
      </c>
      <c r="AW1598" s="14" t="s">
        <v>35</v>
      </c>
      <c r="AX1598" s="14" t="s">
        <v>76</v>
      </c>
      <c r="AY1598" s="255" t="s">
        <v>331</v>
      </c>
    </row>
    <row r="1599" s="15" customFormat="1">
      <c r="A1599" s="15"/>
      <c r="B1599" s="256"/>
      <c r="C1599" s="257"/>
      <c r="D1599" s="236" t="s">
        <v>341</v>
      </c>
      <c r="E1599" s="258" t="s">
        <v>19</v>
      </c>
      <c r="F1599" s="259" t="s">
        <v>353</v>
      </c>
      <c r="G1599" s="257"/>
      <c r="H1599" s="260">
        <v>21.741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341</v>
      </c>
      <c r="AU1599" s="266" t="s">
        <v>85</v>
      </c>
      <c r="AV1599" s="15" t="s">
        <v>126</v>
      </c>
      <c r="AW1599" s="15" t="s">
        <v>35</v>
      </c>
      <c r="AX1599" s="15" t="s">
        <v>83</v>
      </c>
      <c r="AY1599" s="266" t="s">
        <v>331</v>
      </c>
    </row>
    <row r="1600" s="2" customFormat="1" ht="24.15" customHeight="1">
      <c r="A1600" s="40"/>
      <c r="B1600" s="41"/>
      <c r="C1600" s="216" t="s">
        <v>2327</v>
      </c>
      <c r="D1600" s="216" t="s">
        <v>333</v>
      </c>
      <c r="E1600" s="217" t="s">
        <v>2328</v>
      </c>
      <c r="F1600" s="218" t="s">
        <v>2329</v>
      </c>
      <c r="G1600" s="219" t="s">
        <v>336</v>
      </c>
      <c r="H1600" s="220">
        <v>11.960000000000001</v>
      </c>
      <c r="I1600" s="221"/>
      <c r="J1600" s="222">
        <f>ROUND(I1600*H1600,2)</f>
        <v>0</v>
      </c>
      <c r="K1600" s="218" t="s">
        <v>337</v>
      </c>
      <c r="L1600" s="46"/>
      <c r="M1600" s="223" t="s">
        <v>19</v>
      </c>
      <c r="N1600" s="224" t="s">
        <v>47</v>
      </c>
      <c r="O1600" s="86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27" t="s">
        <v>541</v>
      </c>
      <c r="AT1600" s="227" t="s">
        <v>333</v>
      </c>
      <c r="AU1600" s="227" t="s">
        <v>85</v>
      </c>
      <c r="AY1600" s="19" t="s">
        <v>331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19" t="s">
        <v>83</v>
      </c>
      <c r="BK1600" s="228">
        <f>ROUND(I1600*H1600,2)</f>
        <v>0</v>
      </c>
      <c r="BL1600" s="19" t="s">
        <v>541</v>
      </c>
      <c r="BM1600" s="227" t="s">
        <v>2330</v>
      </c>
    </row>
    <row r="1601" s="2" customFormat="1">
      <c r="A1601" s="40"/>
      <c r="B1601" s="41"/>
      <c r="C1601" s="42"/>
      <c r="D1601" s="229" t="s">
        <v>339</v>
      </c>
      <c r="E1601" s="42"/>
      <c r="F1601" s="230" t="s">
        <v>2331</v>
      </c>
      <c r="G1601" s="42"/>
      <c r="H1601" s="42"/>
      <c r="I1601" s="231"/>
      <c r="J1601" s="42"/>
      <c r="K1601" s="42"/>
      <c r="L1601" s="46"/>
      <c r="M1601" s="232"/>
      <c r="N1601" s="233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339</v>
      </c>
      <c r="AU1601" s="19" t="s">
        <v>85</v>
      </c>
    </row>
    <row r="1602" s="13" customFormat="1">
      <c r="A1602" s="13"/>
      <c r="B1602" s="234"/>
      <c r="C1602" s="235"/>
      <c r="D1602" s="236" t="s">
        <v>341</v>
      </c>
      <c r="E1602" s="237" t="s">
        <v>19</v>
      </c>
      <c r="F1602" s="238" t="s">
        <v>2276</v>
      </c>
      <c r="G1602" s="235"/>
      <c r="H1602" s="237" t="s">
        <v>19</v>
      </c>
      <c r="I1602" s="239"/>
      <c r="J1602" s="235"/>
      <c r="K1602" s="235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341</v>
      </c>
      <c r="AU1602" s="244" t="s">
        <v>85</v>
      </c>
      <c r="AV1602" s="13" t="s">
        <v>83</v>
      </c>
      <c r="AW1602" s="13" t="s">
        <v>35</v>
      </c>
      <c r="AX1602" s="13" t="s">
        <v>76</v>
      </c>
      <c r="AY1602" s="244" t="s">
        <v>331</v>
      </c>
    </row>
    <row r="1603" s="14" customFormat="1">
      <c r="A1603" s="14"/>
      <c r="B1603" s="245"/>
      <c r="C1603" s="246"/>
      <c r="D1603" s="236" t="s">
        <v>341</v>
      </c>
      <c r="E1603" s="247" t="s">
        <v>19</v>
      </c>
      <c r="F1603" s="248" t="s">
        <v>2332</v>
      </c>
      <c r="G1603" s="246"/>
      <c r="H1603" s="249">
        <v>11.960000000000001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341</v>
      </c>
      <c r="AU1603" s="255" t="s">
        <v>85</v>
      </c>
      <c r="AV1603" s="14" t="s">
        <v>85</v>
      </c>
      <c r="AW1603" s="14" t="s">
        <v>35</v>
      </c>
      <c r="AX1603" s="14" t="s">
        <v>83</v>
      </c>
      <c r="AY1603" s="255" t="s">
        <v>331</v>
      </c>
    </row>
    <row r="1604" s="2" customFormat="1" ht="16.5" customHeight="1">
      <c r="A1604" s="40"/>
      <c r="B1604" s="41"/>
      <c r="C1604" s="284" t="s">
        <v>2333</v>
      </c>
      <c r="D1604" s="284" t="s">
        <v>968</v>
      </c>
      <c r="E1604" s="285" t="s">
        <v>2334</v>
      </c>
      <c r="F1604" s="286" t="s">
        <v>2335</v>
      </c>
      <c r="G1604" s="287" t="s">
        <v>429</v>
      </c>
      <c r="H1604" s="288">
        <v>0.32900000000000001</v>
      </c>
      <c r="I1604" s="289"/>
      <c r="J1604" s="290">
        <f>ROUND(I1604*H1604,2)</f>
        <v>0</v>
      </c>
      <c r="K1604" s="286" t="s">
        <v>337</v>
      </c>
      <c r="L1604" s="291"/>
      <c r="M1604" s="292" t="s">
        <v>19</v>
      </c>
      <c r="N1604" s="293" t="s">
        <v>47</v>
      </c>
      <c r="O1604" s="86"/>
      <c r="P1604" s="225">
        <f>O1604*H1604</f>
        <v>0</v>
      </c>
      <c r="Q1604" s="225">
        <v>0.55000000000000004</v>
      </c>
      <c r="R1604" s="225">
        <f>Q1604*H1604</f>
        <v>0.18095000000000003</v>
      </c>
      <c r="S1604" s="225">
        <v>0</v>
      </c>
      <c r="T1604" s="226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7" t="s">
        <v>624</v>
      </c>
      <c r="AT1604" s="227" t="s">
        <v>968</v>
      </c>
      <c r="AU1604" s="227" t="s">
        <v>85</v>
      </c>
      <c r="AY1604" s="19" t="s">
        <v>331</v>
      </c>
      <c r="BE1604" s="228">
        <f>IF(N1604="základní",J1604,0)</f>
        <v>0</v>
      </c>
      <c r="BF1604" s="228">
        <f>IF(N1604="snížená",J1604,0)</f>
        <v>0</v>
      </c>
      <c r="BG1604" s="228">
        <f>IF(N1604="zákl. přenesená",J1604,0)</f>
        <v>0</v>
      </c>
      <c r="BH1604" s="228">
        <f>IF(N1604="sníž. přenesená",J1604,0)</f>
        <v>0</v>
      </c>
      <c r="BI1604" s="228">
        <f>IF(N1604="nulová",J1604,0)</f>
        <v>0</v>
      </c>
      <c r="BJ1604" s="19" t="s">
        <v>83</v>
      </c>
      <c r="BK1604" s="228">
        <f>ROUND(I1604*H1604,2)</f>
        <v>0</v>
      </c>
      <c r="BL1604" s="19" t="s">
        <v>541</v>
      </c>
      <c r="BM1604" s="227" t="s">
        <v>2336</v>
      </c>
    </row>
    <row r="1605" s="14" customFormat="1">
      <c r="A1605" s="14"/>
      <c r="B1605" s="245"/>
      <c r="C1605" s="246"/>
      <c r="D1605" s="236" t="s">
        <v>341</v>
      </c>
      <c r="E1605" s="247" t="s">
        <v>19</v>
      </c>
      <c r="F1605" s="248" t="s">
        <v>2337</v>
      </c>
      <c r="G1605" s="246"/>
      <c r="H1605" s="249">
        <v>0.32900000000000001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341</v>
      </c>
      <c r="AU1605" s="255" t="s">
        <v>85</v>
      </c>
      <c r="AV1605" s="14" t="s">
        <v>85</v>
      </c>
      <c r="AW1605" s="14" t="s">
        <v>35</v>
      </c>
      <c r="AX1605" s="14" t="s">
        <v>83</v>
      </c>
      <c r="AY1605" s="255" t="s">
        <v>331</v>
      </c>
    </row>
    <row r="1606" s="2" customFormat="1" ht="24.15" customHeight="1">
      <c r="A1606" s="40"/>
      <c r="B1606" s="41"/>
      <c r="C1606" s="216" t="s">
        <v>2338</v>
      </c>
      <c r="D1606" s="216" t="s">
        <v>333</v>
      </c>
      <c r="E1606" s="217" t="s">
        <v>2339</v>
      </c>
      <c r="F1606" s="218" t="s">
        <v>2340</v>
      </c>
      <c r="G1606" s="219" t="s">
        <v>336</v>
      </c>
      <c r="H1606" s="220">
        <v>149.44</v>
      </c>
      <c r="I1606" s="221"/>
      <c r="J1606" s="222">
        <f>ROUND(I1606*H1606,2)</f>
        <v>0</v>
      </c>
      <c r="K1606" s="218" t="s">
        <v>337</v>
      </c>
      <c r="L1606" s="46"/>
      <c r="M1606" s="223" t="s">
        <v>19</v>
      </c>
      <c r="N1606" s="224" t="s">
        <v>47</v>
      </c>
      <c r="O1606" s="86"/>
      <c r="P1606" s="225">
        <f>O1606*H1606</f>
        <v>0</v>
      </c>
      <c r="Q1606" s="225">
        <v>0</v>
      </c>
      <c r="R1606" s="225">
        <f>Q1606*H1606</f>
        <v>0</v>
      </c>
      <c r="S1606" s="225">
        <v>0</v>
      </c>
      <c r="T1606" s="22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7" t="s">
        <v>541</v>
      </c>
      <c r="AT1606" s="227" t="s">
        <v>333</v>
      </c>
      <c r="AU1606" s="227" t="s">
        <v>85</v>
      </c>
      <c r="AY1606" s="19" t="s">
        <v>331</v>
      </c>
      <c r="BE1606" s="228">
        <f>IF(N1606="základní",J1606,0)</f>
        <v>0</v>
      </c>
      <c r="BF1606" s="228">
        <f>IF(N1606="snížená",J1606,0)</f>
        <v>0</v>
      </c>
      <c r="BG1606" s="228">
        <f>IF(N1606="zákl. přenesená",J1606,0)</f>
        <v>0</v>
      </c>
      <c r="BH1606" s="228">
        <f>IF(N1606="sníž. přenesená",J1606,0)</f>
        <v>0</v>
      </c>
      <c r="BI1606" s="228">
        <f>IF(N1606="nulová",J1606,0)</f>
        <v>0</v>
      </c>
      <c r="BJ1606" s="19" t="s">
        <v>83</v>
      </c>
      <c r="BK1606" s="228">
        <f>ROUND(I1606*H1606,2)</f>
        <v>0</v>
      </c>
      <c r="BL1606" s="19" t="s">
        <v>541</v>
      </c>
      <c r="BM1606" s="227" t="s">
        <v>2341</v>
      </c>
    </row>
    <row r="1607" s="2" customFormat="1">
      <c r="A1607" s="40"/>
      <c r="B1607" s="41"/>
      <c r="C1607" s="42"/>
      <c r="D1607" s="229" t="s">
        <v>339</v>
      </c>
      <c r="E1607" s="42"/>
      <c r="F1607" s="230" t="s">
        <v>2342</v>
      </c>
      <c r="G1607" s="42"/>
      <c r="H1607" s="42"/>
      <c r="I1607" s="231"/>
      <c r="J1607" s="42"/>
      <c r="K1607" s="42"/>
      <c r="L1607" s="46"/>
      <c r="M1607" s="232"/>
      <c r="N1607" s="23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339</v>
      </c>
      <c r="AU1607" s="19" t="s">
        <v>85</v>
      </c>
    </row>
    <row r="1608" s="13" customFormat="1">
      <c r="A1608" s="13"/>
      <c r="B1608" s="234"/>
      <c r="C1608" s="235"/>
      <c r="D1608" s="236" t="s">
        <v>341</v>
      </c>
      <c r="E1608" s="237" t="s">
        <v>19</v>
      </c>
      <c r="F1608" s="238" t="s">
        <v>1951</v>
      </c>
      <c r="G1608" s="235"/>
      <c r="H1608" s="237" t="s">
        <v>19</v>
      </c>
      <c r="I1608" s="239"/>
      <c r="J1608" s="235"/>
      <c r="K1608" s="235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341</v>
      </c>
      <c r="AU1608" s="244" t="s">
        <v>85</v>
      </c>
      <c r="AV1608" s="13" t="s">
        <v>83</v>
      </c>
      <c r="AW1608" s="13" t="s">
        <v>35</v>
      </c>
      <c r="AX1608" s="13" t="s">
        <v>76</v>
      </c>
      <c r="AY1608" s="244" t="s">
        <v>331</v>
      </c>
    </row>
    <row r="1609" s="14" customFormat="1">
      <c r="A1609" s="14"/>
      <c r="B1609" s="245"/>
      <c r="C1609" s="246"/>
      <c r="D1609" s="236" t="s">
        <v>341</v>
      </c>
      <c r="E1609" s="247" t="s">
        <v>19</v>
      </c>
      <c r="F1609" s="248" t="s">
        <v>1953</v>
      </c>
      <c r="G1609" s="246"/>
      <c r="H1609" s="249">
        <v>89.230000000000004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341</v>
      </c>
      <c r="AU1609" s="255" t="s">
        <v>85</v>
      </c>
      <c r="AV1609" s="14" t="s">
        <v>85</v>
      </c>
      <c r="AW1609" s="14" t="s">
        <v>35</v>
      </c>
      <c r="AX1609" s="14" t="s">
        <v>76</v>
      </c>
      <c r="AY1609" s="255" t="s">
        <v>331</v>
      </c>
    </row>
    <row r="1610" s="13" customFormat="1">
      <c r="A1610" s="13"/>
      <c r="B1610" s="234"/>
      <c r="C1610" s="235"/>
      <c r="D1610" s="236" t="s">
        <v>341</v>
      </c>
      <c r="E1610" s="237" t="s">
        <v>19</v>
      </c>
      <c r="F1610" s="238" t="s">
        <v>2343</v>
      </c>
      <c r="G1610" s="235"/>
      <c r="H1610" s="237" t="s">
        <v>19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341</v>
      </c>
      <c r="AU1610" s="244" t="s">
        <v>85</v>
      </c>
      <c r="AV1610" s="13" t="s">
        <v>83</v>
      </c>
      <c r="AW1610" s="13" t="s">
        <v>35</v>
      </c>
      <c r="AX1610" s="13" t="s">
        <v>76</v>
      </c>
      <c r="AY1610" s="244" t="s">
        <v>331</v>
      </c>
    </row>
    <row r="1611" s="14" customFormat="1">
      <c r="A1611" s="14"/>
      <c r="B1611" s="245"/>
      <c r="C1611" s="246"/>
      <c r="D1611" s="236" t="s">
        <v>341</v>
      </c>
      <c r="E1611" s="247" t="s">
        <v>19</v>
      </c>
      <c r="F1611" s="248" t="s">
        <v>2344</v>
      </c>
      <c r="G1611" s="246"/>
      <c r="H1611" s="249">
        <v>12.960000000000001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341</v>
      </c>
      <c r="AU1611" s="255" t="s">
        <v>85</v>
      </c>
      <c r="AV1611" s="14" t="s">
        <v>85</v>
      </c>
      <c r="AW1611" s="14" t="s">
        <v>35</v>
      </c>
      <c r="AX1611" s="14" t="s">
        <v>76</v>
      </c>
      <c r="AY1611" s="255" t="s">
        <v>331</v>
      </c>
    </row>
    <row r="1612" s="13" customFormat="1">
      <c r="A1612" s="13"/>
      <c r="B1612" s="234"/>
      <c r="C1612" s="235"/>
      <c r="D1612" s="236" t="s">
        <v>341</v>
      </c>
      <c r="E1612" s="237" t="s">
        <v>19</v>
      </c>
      <c r="F1612" s="238" t="s">
        <v>2345</v>
      </c>
      <c r="G1612" s="235"/>
      <c r="H1612" s="237" t="s">
        <v>19</v>
      </c>
      <c r="I1612" s="239"/>
      <c r="J1612" s="235"/>
      <c r="K1612" s="235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341</v>
      </c>
      <c r="AU1612" s="244" t="s">
        <v>85</v>
      </c>
      <c r="AV1612" s="13" t="s">
        <v>83</v>
      </c>
      <c r="AW1612" s="13" t="s">
        <v>35</v>
      </c>
      <c r="AX1612" s="13" t="s">
        <v>76</v>
      </c>
      <c r="AY1612" s="244" t="s">
        <v>331</v>
      </c>
    </row>
    <row r="1613" s="14" customFormat="1">
      <c r="A1613" s="14"/>
      <c r="B1613" s="245"/>
      <c r="C1613" s="246"/>
      <c r="D1613" s="236" t="s">
        <v>341</v>
      </c>
      <c r="E1613" s="247" t="s">
        <v>19</v>
      </c>
      <c r="F1613" s="248" t="s">
        <v>2136</v>
      </c>
      <c r="G1613" s="246"/>
      <c r="H1613" s="249">
        <v>15.6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341</v>
      </c>
      <c r="AU1613" s="255" t="s">
        <v>85</v>
      </c>
      <c r="AV1613" s="14" t="s">
        <v>85</v>
      </c>
      <c r="AW1613" s="14" t="s">
        <v>35</v>
      </c>
      <c r="AX1613" s="14" t="s">
        <v>76</v>
      </c>
      <c r="AY1613" s="255" t="s">
        <v>331</v>
      </c>
    </row>
    <row r="1614" s="13" customFormat="1">
      <c r="A1614" s="13"/>
      <c r="B1614" s="234"/>
      <c r="C1614" s="235"/>
      <c r="D1614" s="236" t="s">
        <v>341</v>
      </c>
      <c r="E1614" s="237" t="s">
        <v>19</v>
      </c>
      <c r="F1614" s="238" t="s">
        <v>2346</v>
      </c>
      <c r="G1614" s="235"/>
      <c r="H1614" s="237" t="s">
        <v>19</v>
      </c>
      <c r="I1614" s="239"/>
      <c r="J1614" s="235"/>
      <c r="K1614" s="235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341</v>
      </c>
      <c r="AU1614" s="244" t="s">
        <v>85</v>
      </c>
      <c r="AV1614" s="13" t="s">
        <v>83</v>
      </c>
      <c r="AW1614" s="13" t="s">
        <v>35</v>
      </c>
      <c r="AX1614" s="13" t="s">
        <v>76</v>
      </c>
      <c r="AY1614" s="244" t="s">
        <v>331</v>
      </c>
    </row>
    <row r="1615" s="14" customFormat="1">
      <c r="A1615" s="14"/>
      <c r="B1615" s="245"/>
      <c r="C1615" s="246"/>
      <c r="D1615" s="236" t="s">
        <v>341</v>
      </c>
      <c r="E1615" s="247" t="s">
        <v>19</v>
      </c>
      <c r="F1615" s="248" t="s">
        <v>1968</v>
      </c>
      <c r="G1615" s="246"/>
      <c r="H1615" s="249">
        <v>11.815</v>
      </c>
      <c r="I1615" s="250"/>
      <c r="J1615" s="246"/>
      <c r="K1615" s="246"/>
      <c r="L1615" s="251"/>
      <c r="M1615" s="252"/>
      <c r="N1615" s="253"/>
      <c r="O1615" s="253"/>
      <c r="P1615" s="253"/>
      <c r="Q1615" s="253"/>
      <c r="R1615" s="253"/>
      <c r="S1615" s="253"/>
      <c r="T1615" s="25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5" t="s">
        <v>341</v>
      </c>
      <c r="AU1615" s="255" t="s">
        <v>85</v>
      </c>
      <c r="AV1615" s="14" t="s">
        <v>85</v>
      </c>
      <c r="AW1615" s="14" t="s">
        <v>35</v>
      </c>
      <c r="AX1615" s="14" t="s">
        <v>76</v>
      </c>
      <c r="AY1615" s="255" t="s">
        <v>331</v>
      </c>
    </row>
    <row r="1616" s="13" customFormat="1">
      <c r="A1616" s="13"/>
      <c r="B1616" s="234"/>
      <c r="C1616" s="235"/>
      <c r="D1616" s="236" t="s">
        <v>341</v>
      </c>
      <c r="E1616" s="237" t="s">
        <v>19</v>
      </c>
      <c r="F1616" s="238" t="s">
        <v>2347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341</v>
      </c>
      <c r="AU1616" s="244" t="s">
        <v>85</v>
      </c>
      <c r="AV1616" s="13" t="s">
        <v>83</v>
      </c>
      <c r="AW1616" s="13" t="s">
        <v>35</v>
      </c>
      <c r="AX1616" s="13" t="s">
        <v>76</v>
      </c>
      <c r="AY1616" s="244" t="s">
        <v>331</v>
      </c>
    </row>
    <row r="1617" s="14" customFormat="1">
      <c r="A1617" s="14"/>
      <c r="B1617" s="245"/>
      <c r="C1617" s="246"/>
      <c r="D1617" s="236" t="s">
        <v>341</v>
      </c>
      <c r="E1617" s="247" t="s">
        <v>19</v>
      </c>
      <c r="F1617" s="248" t="s">
        <v>2348</v>
      </c>
      <c r="G1617" s="246"/>
      <c r="H1617" s="249">
        <v>19.835000000000001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341</v>
      </c>
      <c r="AU1617" s="255" t="s">
        <v>85</v>
      </c>
      <c r="AV1617" s="14" t="s">
        <v>85</v>
      </c>
      <c r="AW1617" s="14" t="s">
        <v>35</v>
      </c>
      <c r="AX1617" s="14" t="s">
        <v>76</v>
      </c>
      <c r="AY1617" s="255" t="s">
        <v>331</v>
      </c>
    </row>
    <row r="1618" s="15" customFormat="1">
      <c r="A1618" s="15"/>
      <c r="B1618" s="256"/>
      <c r="C1618" s="257"/>
      <c r="D1618" s="236" t="s">
        <v>341</v>
      </c>
      <c r="E1618" s="258" t="s">
        <v>19</v>
      </c>
      <c r="F1618" s="259" t="s">
        <v>353</v>
      </c>
      <c r="G1618" s="257"/>
      <c r="H1618" s="260">
        <v>149.44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341</v>
      </c>
      <c r="AU1618" s="266" t="s">
        <v>85</v>
      </c>
      <c r="AV1618" s="15" t="s">
        <v>126</v>
      </c>
      <c r="AW1618" s="15" t="s">
        <v>35</v>
      </c>
      <c r="AX1618" s="15" t="s">
        <v>83</v>
      </c>
      <c r="AY1618" s="266" t="s">
        <v>331</v>
      </c>
    </row>
    <row r="1619" s="2" customFormat="1" ht="16.5" customHeight="1">
      <c r="A1619" s="40"/>
      <c r="B1619" s="41"/>
      <c r="C1619" s="284" t="s">
        <v>2349</v>
      </c>
      <c r="D1619" s="284" t="s">
        <v>968</v>
      </c>
      <c r="E1619" s="285" t="s">
        <v>2350</v>
      </c>
      <c r="F1619" s="286" t="s">
        <v>2351</v>
      </c>
      <c r="G1619" s="287" t="s">
        <v>336</v>
      </c>
      <c r="H1619" s="288">
        <v>112.40900000000001</v>
      </c>
      <c r="I1619" s="289"/>
      <c r="J1619" s="290">
        <f>ROUND(I1619*H1619,2)</f>
        <v>0</v>
      </c>
      <c r="K1619" s="286" t="s">
        <v>19</v>
      </c>
      <c r="L1619" s="291"/>
      <c r="M1619" s="292" t="s">
        <v>19</v>
      </c>
      <c r="N1619" s="293" t="s">
        <v>47</v>
      </c>
      <c r="O1619" s="86"/>
      <c r="P1619" s="225">
        <f>O1619*H1619</f>
        <v>0</v>
      </c>
      <c r="Q1619" s="225">
        <v>0.012800000000000001</v>
      </c>
      <c r="R1619" s="225">
        <f>Q1619*H1619</f>
        <v>1.4388352000000002</v>
      </c>
      <c r="S1619" s="225">
        <v>0</v>
      </c>
      <c r="T1619" s="22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7" t="s">
        <v>624</v>
      </c>
      <c r="AT1619" s="227" t="s">
        <v>968</v>
      </c>
      <c r="AU1619" s="227" t="s">
        <v>85</v>
      </c>
      <c r="AY1619" s="19" t="s">
        <v>331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19" t="s">
        <v>83</v>
      </c>
      <c r="BK1619" s="228">
        <f>ROUND(I1619*H1619,2)</f>
        <v>0</v>
      </c>
      <c r="BL1619" s="19" t="s">
        <v>541</v>
      </c>
      <c r="BM1619" s="227" t="s">
        <v>2352</v>
      </c>
    </row>
    <row r="1620" s="14" customFormat="1">
      <c r="A1620" s="14"/>
      <c r="B1620" s="245"/>
      <c r="C1620" s="246"/>
      <c r="D1620" s="236" t="s">
        <v>341</v>
      </c>
      <c r="E1620" s="247" t="s">
        <v>19</v>
      </c>
      <c r="F1620" s="248" t="s">
        <v>2353</v>
      </c>
      <c r="G1620" s="246"/>
      <c r="H1620" s="249">
        <v>112.40900000000001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341</v>
      </c>
      <c r="AU1620" s="255" t="s">
        <v>85</v>
      </c>
      <c r="AV1620" s="14" t="s">
        <v>85</v>
      </c>
      <c r="AW1620" s="14" t="s">
        <v>35</v>
      </c>
      <c r="AX1620" s="14" t="s">
        <v>83</v>
      </c>
      <c r="AY1620" s="255" t="s">
        <v>331</v>
      </c>
    </row>
    <row r="1621" s="2" customFormat="1" ht="16.5" customHeight="1">
      <c r="A1621" s="40"/>
      <c r="B1621" s="41"/>
      <c r="C1621" s="284" t="s">
        <v>2354</v>
      </c>
      <c r="D1621" s="284" t="s">
        <v>968</v>
      </c>
      <c r="E1621" s="285" t="s">
        <v>2355</v>
      </c>
      <c r="F1621" s="286" t="s">
        <v>2356</v>
      </c>
      <c r="G1621" s="287" t="s">
        <v>336</v>
      </c>
      <c r="H1621" s="288">
        <v>30.157</v>
      </c>
      <c r="I1621" s="289"/>
      <c r="J1621" s="290">
        <f>ROUND(I1621*H1621,2)</f>
        <v>0</v>
      </c>
      <c r="K1621" s="286" t="s">
        <v>337</v>
      </c>
      <c r="L1621" s="291"/>
      <c r="M1621" s="292" t="s">
        <v>19</v>
      </c>
      <c r="N1621" s="293" t="s">
        <v>47</v>
      </c>
      <c r="O1621" s="86"/>
      <c r="P1621" s="225">
        <f>O1621*H1621</f>
        <v>0</v>
      </c>
      <c r="Q1621" s="225">
        <v>0.0104</v>
      </c>
      <c r="R1621" s="225">
        <f>Q1621*H1621</f>
        <v>0.31363279999999999</v>
      </c>
      <c r="S1621" s="225">
        <v>0</v>
      </c>
      <c r="T1621" s="226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7" t="s">
        <v>624</v>
      </c>
      <c r="AT1621" s="227" t="s">
        <v>968</v>
      </c>
      <c r="AU1621" s="227" t="s">
        <v>85</v>
      </c>
      <c r="AY1621" s="19" t="s">
        <v>331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9" t="s">
        <v>83</v>
      </c>
      <c r="BK1621" s="228">
        <f>ROUND(I1621*H1621,2)</f>
        <v>0</v>
      </c>
      <c r="BL1621" s="19" t="s">
        <v>541</v>
      </c>
      <c r="BM1621" s="227" t="s">
        <v>2357</v>
      </c>
    </row>
    <row r="1622" s="13" customFormat="1">
      <c r="A1622" s="13"/>
      <c r="B1622" s="234"/>
      <c r="C1622" s="235"/>
      <c r="D1622" s="236" t="s">
        <v>341</v>
      </c>
      <c r="E1622" s="237" t="s">
        <v>19</v>
      </c>
      <c r="F1622" s="238" t="s">
        <v>2345</v>
      </c>
      <c r="G1622" s="235"/>
      <c r="H1622" s="237" t="s">
        <v>19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4" t="s">
        <v>341</v>
      </c>
      <c r="AU1622" s="244" t="s">
        <v>85</v>
      </c>
      <c r="AV1622" s="13" t="s">
        <v>83</v>
      </c>
      <c r="AW1622" s="13" t="s">
        <v>35</v>
      </c>
      <c r="AX1622" s="13" t="s">
        <v>76</v>
      </c>
      <c r="AY1622" s="244" t="s">
        <v>331</v>
      </c>
    </row>
    <row r="1623" s="14" customFormat="1">
      <c r="A1623" s="14"/>
      <c r="B1623" s="245"/>
      <c r="C1623" s="246"/>
      <c r="D1623" s="236" t="s">
        <v>341</v>
      </c>
      <c r="E1623" s="247" t="s">
        <v>19</v>
      </c>
      <c r="F1623" s="248" t="s">
        <v>2358</v>
      </c>
      <c r="G1623" s="246"/>
      <c r="H1623" s="249">
        <v>17.16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341</v>
      </c>
      <c r="AU1623" s="255" t="s">
        <v>85</v>
      </c>
      <c r="AV1623" s="14" t="s">
        <v>85</v>
      </c>
      <c r="AW1623" s="14" t="s">
        <v>35</v>
      </c>
      <c r="AX1623" s="14" t="s">
        <v>76</v>
      </c>
      <c r="AY1623" s="255" t="s">
        <v>331</v>
      </c>
    </row>
    <row r="1624" s="13" customFormat="1">
      <c r="A1624" s="13"/>
      <c r="B1624" s="234"/>
      <c r="C1624" s="235"/>
      <c r="D1624" s="236" t="s">
        <v>341</v>
      </c>
      <c r="E1624" s="237" t="s">
        <v>19</v>
      </c>
      <c r="F1624" s="238" t="s">
        <v>1967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341</v>
      </c>
      <c r="AU1624" s="244" t="s">
        <v>85</v>
      </c>
      <c r="AV1624" s="13" t="s">
        <v>83</v>
      </c>
      <c r="AW1624" s="13" t="s">
        <v>35</v>
      </c>
      <c r="AX1624" s="13" t="s">
        <v>76</v>
      </c>
      <c r="AY1624" s="244" t="s">
        <v>331</v>
      </c>
    </row>
    <row r="1625" s="14" customFormat="1">
      <c r="A1625" s="14"/>
      <c r="B1625" s="245"/>
      <c r="C1625" s="246"/>
      <c r="D1625" s="236" t="s">
        <v>341</v>
      </c>
      <c r="E1625" s="247" t="s">
        <v>19</v>
      </c>
      <c r="F1625" s="248" t="s">
        <v>2359</v>
      </c>
      <c r="G1625" s="246"/>
      <c r="H1625" s="249">
        <v>12.997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341</v>
      </c>
      <c r="AU1625" s="255" t="s">
        <v>85</v>
      </c>
      <c r="AV1625" s="14" t="s">
        <v>85</v>
      </c>
      <c r="AW1625" s="14" t="s">
        <v>35</v>
      </c>
      <c r="AX1625" s="14" t="s">
        <v>76</v>
      </c>
      <c r="AY1625" s="255" t="s">
        <v>331</v>
      </c>
    </row>
    <row r="1626" s="15" customFormat="1">
      <c r="A1626" s="15"/>
      <c r="B1626" s="256"/>
      <c r="C1626" s="257"/>
      <c r="D1626" s="236" t="s">
        <v>341</v>
      </c>
      <c r="E1626" s="258" t="s">
        <v>19</v>
      </c>
      <c r="F1626" s="259" t="s">
        <v>353</v>
      </c>
      <c r="G1626" s="257"/>
      <c r="H1626" s="260">
        <v>30.157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341</v>
      </c>
      <c r="AU1626" s="266" t="s">
        <v>85</v>
      </c>
      <c r="AV1626" s="15" t="s">
        <v>126</v>
      </c>
      <c r="AW1626" s="15" t="s">
        <v>35</v>
      </c>
      <c r="AX1626" s="15" t="s">
        <v>83</v>
      </c>
      <c r="AY1626" s="266" t="s">
        <v>331</v>
      </c>
    </row>
    <row r="1627" s="2" customFormat="1" ht="16.5" customHeight="1">
      <c r="A1627" s="40"/>
      <c r="B1627" s="41"/>
      <c r="C1627" s="284" t="s">
        <v>2360</v>
      </c>
      <c r="D1627" s="284" t="s">
        <v>968</v>
      </c>
      <c r="E1627" s="285" t="s">
        <v>2361</v>
      </c>
      <c r="F1627" s="286" t="s">
        <v>2362</v>
      </c>
      <c r="G1627" s="287" t="s">
        <v>336</v>
      </c>
      <c r="H1627" s="288">
        <v>21.818999999999999</v>
      </c>
      <c r="I1627" s="289"/>
      <c r="J1627" s="290">
        <f>ROUND(I1627*H1627,2)</f>
        <v>0</v>
      </c>
      <c r="K1627" s="286" t="s">
        <v>337</v>
      </c>
      <c r="L1627" s="291"/>
      <c r="M1627" s="292" t="s">
        <v>19</v>
      </c>
      <c r="N1627" s="293" t="s">
        <v>47</v>
      </c>
      <c r="O1627" s="86"/>
      <c r="P1627" s="225">
        <f>O1627*H1627</f>
        <v>0</v>
      </c>
      <c r="Q1627" s="225">
        <v>0.012800000000000001</v>
      </c>
      <c r="R1627" s="225">
        <f>Q1627*H1627</f>
        <v>0.27928320000000001</v>
      </c>
      <c r="S1627" s="225">
        <v>0</v>
      </c>
      <c r="T1627" s="22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27" t="s">
        <v>624</v>
      </c>
      <c r="AT1627" s="227" t="s">
        <v>968</v>
      </c>
      <c r="AU1627" s="227" t="s">
        <v>85</v>
      </c>
      <c r="AY1627" s="19" t="s">
        <v>331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9" t="s">
        <v>83</v>
      </c>
      <c r="BK1627" s="228">
        <f>ROUND(I1627*H1627,2)</f>
        <v>0</v>
      </c>
      <c r="BL1627" s="19" t="s">
        <v>541</v>
      </c>
      <c r="BM1627" s="227" t="s">
        <v>2363</v>
      </c>
    </row>
    <row r="1628" s="13" customFormat="1">
      <c r="A1628" s="13"/>
      <c r="B1628" s="234"/>
      <c r="C1628" s="235"/>
      <c r="D1628" s="236" t="s">
        <v>341</v>
      </c>
      <c r="E1628" s="237" t="s">
        <v>19</v>
      </c>
      <c r="F1628" s="238" t="s">
        <v>1967</v>
      </c>
      <c r="G1628" s="235"/>
      <c r="H1628" s="237" t="s">
        <v>19</v>
      </c>
      <c r="I1628" s="239"/>
      <c r="J1628" s="235"/>
      <c r="K1628" s="235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341</v>
      </c>
      <c r="AU1628" s="244" t="s">
        <v>85</v>
      </c>
      <c r="AV1628" s="13" t="s">
        <v>83</v>
      </c>
      <c r="AW1628" s="13" t="s">
        <v>35</v>
      </c>
      <c r="AX1628" s="13" t="s">
        <v>76</v>
      </c>
      <c r="AY1628" s="244" t="s">
        <v>331</v>
      </c>
    </row>
    <row r="1629" s="14" customFormat="1">
      <c r="A1629" s="14"/>
      <c r="B1629" s="245"/>
      <c r="C1629" s="246"/>
      <c r="D1629" s="236" t="s">
        <v>341</v>
      </c>
      <c r="E1629" s="247" t="s">
        <v>19</v>
      </c>
      <c r="F1629" s="248" t="s">
        <v>2364</v>
      </c>
      <c r="G1629" s="246"/>
      <c r="H1629" s="249">
        <v>21.818999999999999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341</v>
      </c>
      <c r="AU1629" s="255" t="s">
        <v>85</v>
      </c>
      <c r="AV1629" s="14" t="s">
        <v>85</v>
      </c>
      <c r="AW1629" s="14" t="s">
        <v>35</v>
      </c>
      <c r="AX1629" s="14" t="s">
        <v>83</v>
      </c>
      <c r="AY1629" s="255" t="s">
        <v>331</v>
      </c>
    </row>
    <row r="1630" s="2" customFormat="1" ht="24.15" customHeight="1">
      <c r="A1630" s="40"/>
      <c r="B1630" s="41"/>
      <c r="C1630" s="216" t="s">
        <v>2365</v>
      </c>
      <c r="D1630" s="216" t="s">
        <v>333</v>
      </c>
      <c r="E1630" s="217" t="s">
        <v>2366</v>
      </c>
      <c r="F1630" s="218" t="s">
        <v>2367</v>
      </c>
      <c r="G1630" s="219" t="s">
        <v>336</v>
      </c>
      <c r="H1630" s="220">
        <v>517.29399999999998</v>
      </c>
      <c r="I1630" s="221"/>
      <c r="J1630" s="222">
        <f>ROUND(I1630*H1630,2)</f>
        <v>0</v>
      </c>
      <c r="K1630" s="218" t="s">
        <v>337</v>
      </c>
      <c r="L1630" s="46"/>
      <c r="M1630" s="223" t="s">
        <v>19</v>
      </c>
      <c r="N1630" s="224" t="s">
        <v>47</v>
      </c>
      <c r="O1630" s="86"/>
      <c r="P1630" s="225">
        <f>O1630*H1630</f>
        <v>0</v>
      </c>
      <c r="Q1630" s="225">
        <v>0</v>
      </c>
      <c r="R1630" s="225">
        <f>Q1630*H1630</f>
        <v>0</v>
      </c>
      <c r="S1630" s="225">
        <v>0.014999999999999999</v>
      </c>
      <c r="T1630" s="226">
        <f>S1630*H1630</f>
        <v>7.759409999999999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7" t="s">
        <v>541</v>
      </c>
      <c r="AT1630" s="227" t="s">
        <v>333</v>
      </c>
      <c r="AU1630" s="227" t="s">
        <v>85</v>
      </c>
      <c r="AY1630" s="19" t="s">
        <v>331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9" t="s">
        <v>83</v>
      </c>
      <c r="BK1630" s="228">
        <f>ROUND(I1630*H1630,2)</f>
        <v>0</v>
      </c>
      <c r="BL1630" s="19" t="s">
        <v>541</v>
      </c>
      <c r="BM1630" s="227" t="s">
        <v>2368</v>
      </c>
    </row>
    <row r="1631" s="2" customFormat="1">
      <c r="A1631" s="40"/>
      <c r="B1631" s="41"/>
      <c r="C1631" s="42"/>
      <c r="D1631" s="229" t="s">
        <v>339</v>
      </c>
      <c r="E1631" s="42"/>
      <c r="F1631" s="230" t="s">
        <v>2369</v>
      </c>
      <c r="G1631" s="42"/>
      <c r="H1631" s="42"/>
      <c r="I1631" s="231"/>
      <c r="J1631" s="42"/>
      <c r="K1631" s="42"/>
      <c r="L1631" s="46"/>
      <c r="M1631" s="232"/>
      <c r="N1631" s="23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339</v>
      </c>
      <c r="AU1631" s="19" t="s">
        <v>85</v>
      </c>
    </row>
    <row r="1632" s="14" customFormat="1">
      <c r="A1632" s="14"/>
      <c r="B1632" s="245"/>
      <c r="C1632" s="246"/>
      <c r="D1632" s="236" t="s">
        <v>341</v>
      </c>
      <c r="E1632" s="247" t="s">
        <v>19</v>
      </c>
      <c r="F1632" s="248" t="s">
        <v>2370</v>
      </c>
      <c r="G1632" s="246"/>
      <c r="H1632" s="249">
        <v>240.827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341</v>
      </c>
      <c r="AU1632" s="255" t="s">
        <v>85</v>
      </c>
      <c r="AV1632" s="14" t="s">
        <v>85</v>
      </c>
      <c r="AW1632" s="14" t="s">
        <v>35</v>
      </c>
      <c r="AX1632" s="14" t="s">
        <v>76</v>
      </c>
      <c r="AY1632" s="255" t="s">
        <v>331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2371</v>
      </c>
      <c r="G1633" s="246"/>
      <c r="H1633" s="249">
        <v>169.364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2372</v>
      </c>
      <c r="G1634" s="246"/>
      <c r="H1634" s="249">
        <v>107.10299999999999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5" customFormat="1">
      <c r="A1635" s="15"/>
      <c r="B1635" s="256"/>
      <c r="C1635" s="257"/>
      <c r="D1635" s="236" t="s">
        <v>341</v>
      </c>
      <c r="E1635" s="258" t="s">
        <v>19</v>
      </c>
      <c r="F1635" s="259" t="s">
        <v>353</v>
      </c>
      <c r="G1635" s="257"/>
      <c r="H1635" s="260">
        <v>517.29399999999998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6" t="s">
        <v>341</v>
      </c>
      <c r="AU1635" s="266" t="s">
        <v>85</v>
      </c>
      <c r="AV1635" s="15" t="s">
        <v>126</v>
      </c>
      <c r="AW1635" s="15" t="s">
        <v>35</v>
      </c>
      <c r="AX1635" s="15" t="s">
        <v>83</v>
      </c>
      <c r="AY1635" s="266" t="s">
        <v>331</v>
      </c>
    </row>
    <row r="1636" s="2" customFormat="1" ht="21.75" customHeight="1">
      <c r="A1636" s="40"/>
      <c r="B1636" s="41"/>
      <c r="C1636" s="216" t="s">
        <v>2373</v>
      </c>
      <c r="D1636" s="216" t="s">
        <v>333</v>
      </c>
      <c r="E1636" s="217" t="s">
        <v>2374</v>
      </c>
      <c r="F1636" s="218" t="s">
        <v>2375</v>
      </c>
      <c r="G1636" s="219" t="s">
        <v>336</v>
      </c>
      <c r="H1636" s="220">
        <v>311.74099999999999</v>
      </c>
      <c r="I1636" s="221"/>
      <c r="J1636" s="222">
        <f>ROUND(I1636*H1636,2)</f>
        <v>0</v>
      </c>
      <c r="K1636" s="218" t="s">
        <v>337</v>
      </c>
      <c r="L1636" s="46"/>
      <c r="M1636" s="223" t="s">
        <v>19</v>
      </c>
      <c r="N1636" s="224" t="s">
        <v>47</v>
      </c>
      <c r="O1636" s="86"/>
      <c r="P1636" s="225">
        <f>O1636*H1636</f>
        <v>0</v>
      </c>
      <c r="Q1636" s="225">
        <v>0</v>
      </c>
      <c r="R1636" s="225">
        <f>Q1636*H1636</f>
        <v>0</v>
      </c>
      <c r="S1636" s="225">
        <v>0</v>
      </c>
      <c r="T1636" s="22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7" t="s">
        <v>541</v>
      </c>
      <c r="AT1636" s="227" t="s">
        <v>333</v>
      </c>
      <c r="AU1636" s="227" t="s">
        <v>85</v>
      </c>
      <c r="AY1636" s="19" t="s">
        <v>331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9" t="s">
        <v>83</v>
      </c>
      <c r="BK1636" s="228">
        <f>ROUND(I1636*H1636,2)</f>
        <v>0</v>
      </c>
      <c r="BL1636" s="19" t="s">
        <v>541</v>
      </c>
      <c r="BM1636" s="227" t="s">
        <v>2376</v>
      </c>
    </row>
    <row r="1637" s="2" customFormat="1">
      <c r="A1637" s="40"/>
      <c r="B1637" s="41"/>
      <c r="C1637" s="42"/>
      <c r="D1637" s="229" t="s">
        <v>339</v>
      </c>
      <c r="E1637" s="42"/>
      <c r="F1637" s="230" t="s">
        <v>2377</v>
      </c>
      <c r="G1637" s="42"/>
      <c r="H1637" s="42"/>
      <c r="I1637" s="231"/>
      <c r="J1637" s="42"/>
      <c r="K1637" s="42"/>
      <c r="L1637" s="46"/>
      <c r="M1637" s="232"/>
      <c r="N1637" s="23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339</v>
      </c>
      <c r="AU1637" s="19" t="s">
        <v>85</v>
      </c>
    </row>
    <row r="1638" s="13" customFormat="1">
      <c r="A1638" s="13"/>
      <c r="B1638" s="234"/>
      <c r="C1638" s="235"/>
      <c r="D1638" s="236" t="s">
        <v>341</v>
      </c>
      <c r="E1638" s="237" t="s">
        <v>19</v>
      </c>
      <c r="F1638" s="238" t="s">
        <v>2378</v>
      </c>
      <c r="G1638" s="235"/>
      <c r="H1638" s="237" t="s">
        <v>19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341</v>
      </c>
      <c r="AU1638" s="244" t="s">
        <v>85</v>
      </c>
      <c r="AV1638" s="13" t="s">
        <v>83</v>
      </c>
      <c r="AW1638" s="13" t="s">
        <v>35</v>
      </c>
      <c r="AX1638" s="13" t="s">
        <v>76</v>
      </c>
      <c r="AY1638" s="244" t="s">
        <v>331</v>
      </c>
    </row>
    <row r="1639" s="14" customFormat="1">
      <c r="A1639" s="14"/>
      <c r="B1639" s="245"/>
      <c r="C1639" s="246"/>
      <c r="D1639" s="236" t="s">
        <v>341</v>
      </c>
      <c r="E1639" s="247" t="s">
        <v>19</v>
      </c>
      <c r="F1639" s="248" t="s">
        <v>2379</v>
      </c>
      <c r="G1639" s="246"/>
      <c r="H1639" s="249">
        <v>102.854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341</v>
      </c>
      <c r="AU1639" s="255" t="s">
        <v>85</v>
      </c>
      <c r="AV1639" s="14" t="s">
        <v>85</v>
      </c>
      <c r="AW1639" s="14" t="s">
        <v>35</v>
      </c>
      <c r="AX1639" s="14" t="s">
        <v>76</v>
      </c>
      <c r="AY1639" s="255" t="s">
        <v>331</v>
      </c>
    </row>
    <row r="1640" s="13" customFormat="1">
      <c r="A1640" s="13"/>
      <c r="B1640" s="234"/>
      <c r="C1640" s="235"/>
      <c r="D1640" s="236" t="s">
        <v>341</v>
      </c>
      <c r="E1640" s="237" t="s">
        <v>19</v>
      </c>
      <c r="F1640" s="238" t="s">
        <v>2380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341</v>
      </c>
      <c r="AU1640" s="244" t="s">
        <v>85</v>
      </c>
      <c r="AV1640" s="13" t="s">
        <v>83</v>
      </c>
      <c r="AW1640" s="13" t="s">
        <v>35</v>
      </c>
      <c r="AX1640" s="13" t="s">
        <v>76</v>
      </c>
      <c r="AY1640" s="244" t="s">
        <v>331</v>
      </c>
    </row>
    <row r="1641" s="14" customFormat="1">
      <c r="A1641" s="14"/>
      <c r="B1641" s="245"/>
      <c r="C1641" s="246"/>
      <c r="D1641" s="236" t="s">
        <v>341</v>
      </c>
      <c r="E1641" s="247" t="s">
        <v>19</v>
      </c>
      <c r="F1641" s="248" t="s">
        <v>2381</v>
      </c>
      <c r="G1641" s="246"/>
      <c r="H1641" s="249">
        <v>147.06999999999999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341</v>
      </c>
      <c r="AU1641" s="255" t="s">
        <v>85</v>
      </c>
      <c r="AV1641" s="14" t="s">
        <v>85</v>
      </c>
      <c r="AW1641" s="14" t="s">
        <v>35</v>
      </c>
      <c r="AX1641" s="14" t="s">
        <v>76</v>
      </c>
      <c r="AY1641" s="255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2382</v>
      </c>
      <c r="G1642" s="246"/>
      <c r="H1642" s="249">
        <v>46.216999999999999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3" customFormat="1">
      <c r="A1643" s="13"/>
      <c r="B1643" s="234"/>
      <c r="C1643" s="235"/>
      <c r="D1643" s="236" t="s">
        <v>341</v>
      </c>
      <c r="E1643" s="237" t="s">
        <v>19</v>
      </c>
      <c r="F1643" s="238" t="s">
        <v>2345</v>
      </c>
      <c r="G1643" s="235"/>
      <c r="H1643" s="237" t="s">
        <v>19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341</v>
      </c>
      <c r="AU1643" s="244" t="s">
        <v>85</v>
      </c>
      <c r="AV1643" s="13" t="s">
        <v>83</v>
      </c>
      <c r="AW1643" s="13" t="s">
        <v>35</v>
      </c>
      <c r="AX1643" s="13" t="s">
        <v>76</v>
      </c>
      <c r="AY1643" s="244" t="s">
        <v>331</v>
      </c>
    </row>
    <row r="1644" s="14" customFormat="1">
      <c r="A1644" s="14"/>
      <c r="B1644" s="245"/>
      <c r="C1644" s="246"/>
      <c r="D1644" s="236" t="s">
        <v>341</v>
      </c>
      <c r="E1644" s="247" t="s">
        <v>19</v>
      </c>
      <c r="F1644" s="248" t="s">
        <v>2136</v>
      </c>
      <c r="G1644" s="246"/>
      <c r="H1644" s="249">
        <v>15.6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341</v>
      </c>
      <c r="AU1644" s="255" t="s">
        <v>85</v>
      </c>
      <c r="AV1644" s="14" t="s">
        <v>85</v>
      </c>
      <c r="AW1644" s="14" t="s">
        <v>35</v>
      </c>
      <c r="AX1644" s="14" t="s">
        <v>76</v>
      </c>
      <c r="AY1644" s="255" t="s">
        <v>331</v>
      </c>
    </row>
    <row r="1645" s="15" customFormat="1">
      <c r="A1645" s="15"/>
      <c r="B1645" s="256"/>
      <c r="C1645" s="257"/>
      <c r="D1645" s="236" t="s">
        <v>341</v>
      </c>
      <c r="E1645" s="258" t="s">
        <v>19</v>
      </c>
      <c r="F1645" s="259" t="s">
        <v>353</v>
      </c>
      <c r="G1645" s="257"/>
      <c r="H1645" s="260">
        <v>311.74099999999999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6" t="s">
        <v>341</v>
      </c>
      <c r="AU1645" s="266" t="s">
        <v>85</v>
      </c>
      <c r="AV1645" s="15" t="s">
        <v>126</v>
      </c>
      <c r="AW1645" s="15" t="s">
        <v>35</v>
      </c>
      <c r="AX1645" s="15" t="s">
        <v>83</v>
      </c>
      <c r="AY1645" s="266" t="s">
        <v>331</v>
      </c>
    </row>
    <row r="1646" s="2" customFormat="1" ht="16.5" customHeight="1">
      <c r="A1646" s="40"/>
      <c r="B1646" s="41"/>
      <c r="C1646" s="284" t="s">
        <v>2383</v>
      </c>
      <c r="D1646" s="284" t="s">
        <v>968</v>
      </c>
      <c r="E1646" s="285" t="s">
        <v>2384</v>
      </c>
      <c r="F1646" s="286" t="s">
        <v>2385</v>
      </c>
      <c r="G1646" s="287" t="s">
        <v>429</v>
      </c>
      <c r="H1646" s="288">
        <v>2.819</v>
      </c>
      <c r="I1646" s="289"/>
      <c r="J1646" s="290">
        <f>ROUND(I1646*H1646,2)</f>
        <v>0</v>
      </c>
      <c r="K1646" s="286" t="s">
        <v>337</v>
      </c>
      <c r="L1646" s="291"/>
      <c r="M1646" s="292" t="s">
        <v>19</v>
      </c>
      <c r="N1646" s="293" t="s">
        <v>47</v>
      </c>
      <c r="O1646" s="86"/>
      <c r="P1646" s="225">
        <f>O1646*H1646</f>
        <v>0</v>
      </c>
      <c r="Q1646" s="225">
        <v>0.55000000000000004</v>
      </c>
      <c r="R1646" s="225">
        <f>Q1646*H1646</f>
        <v>1.5504500000000001</v>
      </c>
      <c r="S1646" s="225">
        <v>0</v>
      </c>
      <c r="T1646" s="22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7" t="s">
        <v>624</v>
      </c>
      <c r="AT1646" s="227" t="s">
        <v>968</v>
      </c>
      <c r="AU1646" s="227" t="s">
        <v>85</v>
      </c>
      <c r="AY1646" s="19" t="s">
        <v>331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9" t="s">
        <v>83</v>
      </c>
      <c r="BK1646" s="228">
        <f>ROUND(I1646*H1646,2)</f>
        <v>0</v>
      </c>
      <c r="BL1646" s="19" t="s">
        <v>541</v>
      </c>
      <c r="BM1646" s="227" t="s">
        <v>2386</v>
      </c>
    </row>
    <row r="1647" s="14" customFormat="1">
      <c r="A1647" s="14"/>
      <c r="B1647" s="245"/>
      <c r="C1647" s="246"/>
      <c r="D1647" s="236" t="s">
        <v>341</v>
      </c>
      <c r="E1647" s="247" t="s">
        <v>19</v>
      </c>
      <c r="F1647" s="248" t="s">
        <v>2387</v>
      </c>
      <c r="G1647" s="246"/>
      <c r="H1647" s="249">
        <v>2.819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341</v>
      </c>
      <c r="AU1647" s="255" t="s">
        <v>85</v>
      </c>
      <c r="AV1647" s="14" t="s">
        <v>85</v>
      </c>
      <c r="AW1647" s="14" t="s">
        <v>35</v>
      </c>
      <c r="AX1647" s="14" t="s">
        <v>83</v>
      </c>
      <c r="AY1647" s="255" t="s">
        <v>331</v>
      </c>
    </row>
    <row r="1648" s="2" customFormat="1" ht="21.75" customHeight="1">
      <c r="A1648" s="40"/>
      <c r="B1648" s="41"/>
      <c r="C1648" s="216" t="s">
        <v>2388</v>
      </c>
      <c r="D1648" s="216" t="s">
        <v>333</v>
      </c>
      <c r="E1648" s="217" t="s">
        <v>2389</v>
      </c>
      <c r="F1648" s="218" t="s">
        <v>2390</v>
      </c>
      <c r="G1648" s="219" t="s">
        <v>336</v>
      </c>
      <c r="H1648" s="220">
        <v>55.280000000000001</v>
      </c>
      <c r="I1648" s="221"/>
      <c r="J1648" s="222">
        <f>ROUND(I1648*H1648,2)</f>
        <v>0</v>
      </c>
      <c r="K1648" s="218" t="s">
        <v>337</v>
      </c>
      <c r="L1648" s="46"/>
      <c r="M1648" s="223" t="s">
        <v>19</v>
      </c>
      <c r="N1648" s="224" t="s">
        <v>47</v>
      </c>
      <c r="O1648" s="86"/>
      <c r="P1648" s="225">
        <f>O1648*H1648</f>
        <v>0</v>
      </c>
      <c r="Q1648" s="225">
        <v>0</v>
      </c>
      <c r="R1648" s="225">
        <f>Q1648*H1648</f>
        <v>0</v>
      </c>
      <c r="S1648" s="225">
        <v>0</v>
      </c>
      <c r="T1648" s="22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7" t="s">
        <v>541</v>
      </c>
      <c r="AT1648" s="227" t="s">
        <v>333</v>
      </c>
      <c r="AU1648" s="227" t="s">
        <v>85</v>
      </c>
      <c r="AY1648" s="19" t="s">
        <v>331</v>
      </c>
      <c r="BE1648" s="228">
        <f>IF(N1648="základní",J1648,0)</f>
        <v>0</v>
      </c>
      <c r="BF1648" s="228">
        <f>IF(N1648="snížená",J1648,0)</f>
        <v>0</v>
      </c>
      <c r="BG1648" s="228">
        <f>IF(N1648="zákl. přenesená",J1648,0)</f>
        <v>0</v>
      </c>
      <c r="BH1648" s="228">
        <f>IF(N1648="sníž. přenesená",J1648,0)</f>
        <v>0</v>
      </c>
      <c r="BI1648" s="228">
        <f>IF(N1648="nulová",J1648,0)</f>
        <v>0</v>
      </c>
      <c r="BJ1648" s="19" t="s">
        <v>83</v>
      </c>
      <c r="BK1648" s="228">
        <f>ROUND(I1648*H1648,2)</f>
        <v>0</v>
      </c>
      <c r="BL1648" s="19" t="s">
        <v>541</v>
      </c>
      <c r="BM1648" s="227" t="s">
        <v>2391</v>
      </c>
    </row>
    <row r="1649" s="2" customFormat="1">
      <c r="A1649" s="40"/>
      <c r="B1649" s="41"/>
      <c r="C1649" s="42"/>
      <c r="D1649" s="229" t="s">
        <v>339</v>
      </c>
      <c r="E1649" s="42"/>
      <c r="F1649" s="230" t="s">
        <v>2392</v>
      </c>
      <c r="G1649" s="42"/>
      <c r="H1649" s="42"/>
      <c r="I1649" s="231"/>
      <c r="J1649" s="42"/>
      <c r="K1649" s="42"/>
      <c r="L1649" s="46"/>
      <c r="M1649" s="232"/>
      <c r="N1649" s="23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339</v>
      </c>
      <c r="AU1649" s="19" t="s">
        <v>85</v>
      </c>
    </row>
    <row r="1650" s="13" customFormat="1">
      <c r="A1650" s="13"/>
      <c r="B1650" s="234"/>
      <c r="C1650" s="235"/>
      <c r="D1650" s="236" t="s">
        <v>341</v>
      </c>
      <c r="E1650" s="237" t="s">
        <v>19</v>
      </c>
      <c r="F1650" s="238" t="s">
        <v>2393</v>
      </c>
      <c r="G1650" s="235"/>
      <c r="H1650" s="237" t="s">
        <v>19</v>
      </c>
      <c r="I1650" s="239"/>
      <c r="J1650" s="235"/>
      <c r="K1650" s="235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341</v>
      </c>
      <c r="AU1650" s="244" t="s">
        <v>85</v>
      </c>
      <c r="AV1650" s="13" t="s">
        <v>83</v>
      </c>
      <c r="AW1650" s="13" t="s">
        <v>35</v>
      </c>
      <c r="AX1650" s="13" t="s">
        <v>76</v>
      </c>
      <c r="AY1650" s="244" t="s">
        <v>331</v>
      </c>
    </row>
    <row r="1651" s="14" customFormat="1">
      <c r="A1651" s="14"/>
      <c r="B1651" s="245"/>
      <c r="C1651" s="246"/>
      <c r="D1651" s="236" t="s">
        <v>341</v>
      </c>
      <c r="E1651" s="247" t="s">
        <v>19</v>
      </c>
      <c r="F1651" s="248" t="s">
        <v>2394</v>
      </c>
      <c r="G1651" s="246"/>
      <c r="H1651" s="249">
        <v>55.280000000000001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341</v>
      </c>
      <c r="AU1651" s="255" t="s">
        <v>85</v>
      </c>
      <c r="AV1651" s="14" t="s">
        <v>85</v>
      </c>
      <c r="AW1651" s="14" t="s">
        <v>35</v>
      </c>
      <c r="AX1651" s="14" t="s">
        <v>83</v>
      </c>
      <c r="AY1651" s="255" t="s">
        <v>331</v>
      </c>
    </row>
    <row r="1652" s="2" customFormat="1" ht="16.5" customHeight="1">
      <c r="A1652" s="40"/>
      <c r="B1652" s="41"/>
      <c r="C1652" s="284" t="s">
        <v>2395</v>
      </c>
      <c r="D1652" s="284" t="s">
        <v>968</v>
      </c>
      <c r="E1652" s="285" t="s">
        <v>2384</v>
      </c>
      <c r="F1652" s="286" t="s">
        <v>2385</v>
      </c>
      <c r="G1652" s="287" t="s">
        <v>429</v>
      </c>
      <c r="H1652" s="288">
        <v>0.34999999999999998</v>
      </c>
      <c r="I1652" s="289"/>
      <c r="J1652" s="290">
        <f>ROUND(I1652*H1652,2)</f>
        <v>0</v>
      </c>
      <c r="K1652" s="286" t="s">
        <v>337</v>
      </c>
      <c r="L1652" s="291"/>
      <c r="M1652" s="292" t="s">
        <v>19</v>
      </c>
      <c r="N1652" s="293" t="s">
        <v>47</v>
      </c>
      <c r="O1652" s="86"/>
      <c r="P1652" s="225">
        <f>O1652*H1652</f>
        <v>0</v>
      </c>
      <c r="Q1652" s="225">
        <v>0.55000000000000004</v>
      </c>
      <c r="R1652" s="225">
        <f>Q1652*H1652</f>
        <v>0.1925</v>
      </c>
      <c r="S1652" s="225">
        <v>0</v>
      </c>
      <c r="T1652" s="22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7" t="s">
        <v>624</v>
      </c>
      <c r="AT1652" s="227" t="s">
        <v>968</v>
      </c>
      <c r="AU1652" s="227" t="s">
        <v>85</v>
      </c>
      <c r="AY1652" s="19" t="s">
        <v>331</v>
      </c>
      <c r="BE1652" s="228">
        <f>IF(N1652="základní",J1652,0)</f>
        <v>0</v>
      </c>
      <c r="BF1652" s="228">
        <f>IF(N1652="snížená",J1652,0)</f>
        <v>0</v>
      </c>
      <c r="BG1652" s="228">
        <f>IF(N1652="zákl. přenesená",J1652,0)</f>
        <v>0</v>
      </c>
      <c r="BH1652" s="228">
        <f>IF(N1652="sníž. přenesená",J1652,0)</f>
        <v>0</v>
      </c>
      <c r="BI1652" s="228">
        <f>IF(N1652="nulová",J1652,0)</f>
        <v>0</v>
      </c>
      <c r="BJ1652" s="19" t="s">
        <v>83</v>
      </c>
      <c r="BK1652" s="228">
        <f>ROUND(I1652*H1652,2)</f>
        <v>0</v>
      </c>
      <c r="BL1652" s="19" t="s">
        <v>541</v>
      </c>
      <c r="BM1652" s="227" t="s">
        <v>2396</v>
      </c>
    </row>
    <row r="1653" s="14" customFormat="1">
      <c r="A1653" s="14"/>
      <c r="B1653" s="245"/>
      <c r="C1653" s="246"/>
      <c r="D1653" s="236" t="s">
        <v>341</v>
      </c>
      <c r="E1653" s="247" t="s">
        <v>19</v>
      </c>
      <c r="F1653" s="248" t="s">
        <v>2397</v>
      </c>
      <c r="G1653" s="246"/>
      <c r="H1653" s="249">
        <v>0.34999999999999998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341</v>
      </c>
      <c r="AU1653" s="255" t="s">
        <v>85</v>
      </c>
      <c r="AV1653" s="14" t="s">
        <v>85</v>
      </c>
      <c r="AW1653" s="14" t="s">
        <v>35</v>
      </c>
      <c r="AX1653" s="14" t="s">
        <v>83</v>
      </c>
      <c r="AY1653" s="255" t="s">
        <v>331</v>
      </c>
    </row>
    <row r="1654" s="2" customFormat="1" ht="16.5" customHeight="1">
      <c r="A1654" s="40"/>
      <c r="B1654" s="41"/>
      <c r="C1654" s="216" t="s">
        <v>2398</v>
      </c>
      <c r="D1654" s="216" t="s">
        <v>333</v>
      </c>
      <c r="E1654" s="217" t="s">
        <v>2399</v>
      </c>
      <c r="F1654" s="218" t="s">
        <v>2400</v>
      </c>
      <c r="G1654" s="219" t="s">
        <v>376</v>
      </c>
      <c r="H1654" s="220">
        <v>393.15499999999997</v>
      </c>
      <c r="I1654" s="221"/>
      <c r="J1654" s="222">
        <f>ROUND(I1654*H1654,2)</f>
        <v>0</v>
      </c>
      <c r="K1654" s="218" t="s">
        <v>337</v>
      </c>
      <c r="L1654" s="46"/>
      <c r="M1654" s="223" t="s">
        <v>19</v>
      </c>
      <c r="N1654" s="224" t="s">
        <v>47</v>
      </c>
      <c r="O1654" s="86"/>
      <c r="P1654" s="225">
        <f>O1654*H1654</f>
        <v>0</v>
      </c>
      <c r="Q1654" s="225">
        <v>2.0999999999999999E-05</v>
      </c>
      <c r="R1654" s="225">
        <f>Q1654*H1654</f>
        <v>0.0082562549999999988</v>
      </c>
      <c r="S1654" s="225">
        <v>0</v>
      </c>
      <c r="T1654" s="22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27" t="s">
        <v>541</v>
      </c>
      <c r="AT1654" s="227" t="s">
        <v>333</v>
      </c>
      <c r="AU1654" s="227" t="s">
        <v>85</v>
      </c>
      <c r="AY1654" s="19" t="s">
        <v>331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19" t="s">
        <v>83</v>
      </c>
      <c r="BK1654" s="228">
        <f>ROUND(I1654*H1654,2)</f>
        <v>0</v>
      </c>
      <c r="BL1654" s="19" t="s">
        <v>541</v>
      </c>
      <c r="BM1654" s="227" t="s">
        <v>2401</v>
      </c>
    </row>
    <row r="1655" s="2" customFormat="1">
      <c r="A1655" s="40"/>
      <c r="B1655" s="41"/>
      <c r="C1655" s="42"/>
      <c r="D1655" s="229" t="s">
        <v>339</v>
      </c>
      <c r="E1655" s="42"/>
      <c r="F1655" s="230" t="s">
        <v>2402</v>
      </c>
      <c r="G1655" s="42"/>
      <c r="H1655" s="42"/>
      <c r="I1655" s="231"/>
      <c r="J1655" s="42"/>
      <c r="K1655" s="42"/>
      <c r="L1655" s="46"/>
      <c r="M1655" s="232"/>
      <c r="N1655" s="23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339</v>
      </c>
      <c r="AU1655" s="19" t="s">
        <v>85</v>
      </c>
    </row>
    <row r="1656" s="13" customFormat="1">
      <c r="A1656" s="13"/>
      <c r="B1656" s="234"/>
      <c r="C1656" s="235"/>
      <c r="D1656" s="236" t="s">
        <v>341</v>
      </c>
      <c r="E1656" s="237" t="s">
        <v>19</v>
      </c>
      <c r="F1656" s="238" t="s">
        <v>2403</v>
      </c>
      <c r="G1656" s="235"/>
      <c r="H1656" s="237" t="s">
        <v>19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341</v>
      </c>
      <c r="AU1656" s="244" t="s">
        <v>85</v>
      </c>
      <c r="AV1656" s="13" t="s">
        <v>83</v>
      </c>
      <c r="AW1656" s="13" t="s">
        <v>35</v>
      </c>
      <c r="AX1656" s="13" t="s">
        <v>76</v>
      </c>
      <c r="AY1656" s="244" t="s">
        <v>331</v>
      </c>
    </row>
    <row r="1657" s="14" customFormat="1">
      <c r="A1657" s="14"/>
      <c r="B1657" s="245"/>
      <c r="C1657" s="246"/>
      <c r="D1657" s="236" t="s">
        <v>341</v>
      </c>
      <c r="E1657" s="247" t="s">
        <v>19</v>
      </c>
      <c r="F1657" s="248" t="s">
        <v>2404</v>
      </c>
      <c r="G1657" s="246"/>
      <c r="H1657" s="249">
        <v>361.95499999999998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341</v>
      </c>
      <c r="AU1657" s="255" t="s">
        <v>85</v>
      </c>
      <c r="AV1657" s="14" t="s">
        <v>85</v>
      </c>
      <c r="AW1657" s="14" t="s">
        <v>35</v>
      </c>
      <c r="AX1657" s="14" t="s">
        <v>76</v>
      </c>
      <c r="AY1657" s="255" t="s">
        <v>331</v>
      </c>
    </row>
    <row r="1658" s="13" customFormat="1">
      <c r="A1658" s="13"/>
      <c r="B1658" s="234"/>
      <c r="C1658" s="235"/>
      <c r="D1658" s="236" t="s">
        <v>341</v>
      </c>
      <c r="E1658" s="237" t="s">
        <v>19</v>
      </c>
      <c r="F1658" s="238" t="s">
        <v>2405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341</v>
      </c>
      <c r="AU1658" s="244" t="s">
        <v>85</v>
      </c>
      <c r="AV1658" s="13" t="s">
        <v>83</v>
      </c>
      <c r="AW1658" s="13" t="s">
        <v>35</v>
      </c>
      <c r="AX1658" s="13" t="s">
        <v>76</v>
      </c>
      <c r="AY1658" s="244" t="s">
        <v>331</v>
      </c>
    </row>
    <row r="1659" s="14" customFormat="1">
      <c r="A1659" s="14"/>
      <c r="B1659" s="245"/>
      <c r="C1659" s="246"/>
      <c r="D1659" s="236" t="s">
        <v>341</v>
      </c>
      <c r="E1659" s="247" t="s">
        <v>19</v>
      </c>
      <c r="F1659" s="248" t="s">
        <v>2406</v>
      </c>
      <c r="G1659" s="246"/>
      <c r="H1659" s="249">
        <v>31.199999999999999</v>
      </c>
      <c r="I1659" s="250"/>
      <c r="J1659" s="246"/>
      <c r="K1659" s="246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341</v>
      </c>
      <c r="AU1659" s="255" t="s">
        <v>85</v>
      </c>
      <c r="AV1659" s="14" t="s">
        <v>85</v>
      </c>
      <c r="AW1659" s="14" t="s">
        <v>35</v>
      </c>
      <c r="AX1659" s="14" t="s">
        <v>76</v>
      </c>
      <c r="AY1659" s="255" t="s">
        <v>331</v>
      </c>
    </row>
    <row r="1660" s="15" customFormat="1">
      <c r="A1660" s="15"/>
      <c r="B1660" s="256"/>
      <c r="C1660" s="257"/>
      <c r="D1660" s="236" t="s">
        <v>341</v>
      </c>
      <c r="E1660" s="258" t="s">
        <v>19</v>
      </c>
      <c r="F1660" s="259" t="s">
        <v>353</v>
      </c>
      <c r="G1660" s="257"/>
      <c r="H1660" s="260">
        <v>393.15499999999997</v>
      </c>
      <c r="I1660" s="261"/>
      <c r="J1660" s="257"/>
      <c r="K1660" s="257"/>
      <c r="L1660" s="262"/>
      <c r="M1660" s="263"/>
      <c r="N1660" s="264"/>
      <c r="O1660" s="264"/>
      <c r="P1660" s="264"/>
      <c r="Q1660" s="264"/>
      <c r="R1660" s="264"/>
      <c r="S1660" s="264"/>
      <c r="T1660" s="26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6" t="s">
        <v>341</v>
      </c>
      <c r="AU1660" s="266" t="s">
        <v>85</v>
      </c>
      <c r="AV1660" s="15" t="s">
        <v>126</v>
      </c>
      <c r="AW1660" s="15" t="s">
        <v>35</v>
      </c>
      <c r="AX1660" s="15" t="s">
        <v>83</v>
      </c>
      <c r="AY1660" s="266" t="s">
        <v>331</v>
      </c>
    </row>
    <row r="1661" s="2" customFormat="1" ht="16.5" customHeight="1">
      <c r="A1661" s="40"/>
      <c r="B1661" s="41"/>
      <c r="C1661" s="284" t="s">
        <v>2407</v>
      </c>
      <c r="D1661" s="284" t="s">
        <v>968</v>
      </c>
      <c r="E1661" s="285" t="s">
        <v>2384</v>
      </c>
      <c r="F1661" s="286" t="s">
        <v>2385</v>
      </c>
      <c r="G1661" s="287" t="s">
        <v>429</v>
      </c>
      <c r="H1661" s="288">
        <v>1.038</v>
      </c>
      <c r="I1661" s="289"/>
      <c r="J1661" s="290">
        <f>ROUND(I1661*H1661,2)</f>
        <v>0</v>
      </c>
      <c r="K1661" s="286" t="s">
        <v>337</v>
      </c>
      <c r="L1661" s="291"/>
      <c r="M1661" s="292" t="s">
        <v>19</v>
      </c>
      <c r="N1661" s="293" t="s">
        <v>47</v>
      </c>
      <c r="O1661" s="86"/>
      <c r="P1661" s="225">
        <f>O1661*H1661</f>
        <v>0</v>
      </c>
      <c r="Q1661" s="225">
        <v>0.55000000000000004</v>
      </c>
      <c r="R1661" s="225">
        <f>Q1661*H1661</f>
        <v>0.57090000000000007</v>
      </c>
      <c r="S1661" s="225">
        <v>0</v>
      </c>
      <c r="T1661" s="226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7" t="s">
        <v>624</v>
      </c>
      <c r="AT1661" s="227" t="s">
        <v>968</v>
      </c>
      <c r="AU1661" s="227" t="s">
        <v>85</v>
      </c>
      <c r="AY1661" s="19" t="s">
        <v>331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9" t="s">
        <v>83</v>
      </c>
      <c r="BK1661" s="228">
        <f>ROUND(I1661*H1661,2)</f>
        <v>0</v>
      </c>
      <c r="BL1661" s="19" t="s">
        <v>541</v>
      </c>
      <c r="BM1661" s="227" t="s">
        <v>2408</v>
      </c>
    </row>
    <row r="1662" s="14" customFormat="1">
      <c r="A1662" s="14"/>
      <c r="B1662" s="245"/>
      <c r="C1662" s="246"/>
      <c r="D1662" s="236" t="s">
        <v>341</v>
      </c>
      <c r="E1662" s="247" t="s">
        <v>19</v>
      </c>
      <c r="F1662" s="248" t="s">
        <v>2409</v>
      </c>
      <c r="G1662" s="246"/>
      <c r="H1662" s="249">
        <v>1.038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341</v>
      </c>
      <c r="AU1662" s="255" t="s">
        <v>85</v>
      </c>
      <c r="AV1662" s="14" t="s">
        <v>85</v>
      </c>
      <c r="AW1662" s="14" t="s">
        <v>35</v>
      </c>
      <c r="AX1662" s="14" t="s">
        <v>83</v>
      </c>
      <c r="AY1662" s="255" t="s">
        <v>331</v>
      </c>
    </row>
    <row r="1663" s="2" customFormat="1" ht="24.15" customHeight="1">
      <c r="A1663" s="40"/>
      <c r="B1663" s="41"/>
      <c r="C1663" s="216" t="s">
        <v>2410</v>
      </c>
      <c r="D1663" s="216" t="s">
        <v>333</v>
      </c>
      <c r="E1663" s="217" t="s">
        <v>2411</v>
      </c>
      <c r="F1663" s="218" t="s">
        <v>2412</v>
      </c>
      <c r="G1663" s="219" t="s">
        <v>336</v>
      </c>
      <c r="H1663" s="220">
        <v>517.29399999999998</v>
      </c>
      <c r="I1663" s="221"/>
      <c r="J1663" s="222">
        <f>ROUND(I1663*H1663,2)</f>
        <v>0</v>
      </c>
      <c r="K1663" s="218" t="s">
        <v>337</v>
      </c>
      <c r="L1663" s="46"/>
      <c r="M1663" s="223" t="s">
        <v>19</v>
      </c>
      <c r="N1663" s="224" t="s">
        <v>47</v>
      </c>
      <c r="O1663" s="86"/>
      <c r="P1663" s="225">
        <f>O1663*H1663</f>
        <v>0</v>
      </c>
      <c r="Q1663" s="225">
        <v>0</v>
      </c>
      <c r="R1663" s="225">
        <f>Q1663*H1663</f>
        <v>0</v>
      </c>
      <c r="S1663" s="225">
        <v>0.0050000000000000001</v>
      </c>
      <c r="T1663" s="226">
        <f>S1663*H1663</f>
        <v>2.5864699999999998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27" t="s">
        <v>541</v>
      </c>
      <c r="AT1663" s="227" t="s">
        <v>333</v>
      </c>
      <c r="AU1663" s="227" t="s">
        <v>85</v>
      </c>
      <c r="AY1663" s="19" t="s">
        <v>331</v>
      </c>
      <c r="BE1663" s="228">
        <f>IF(N1663="základní",J1663,0)</f>
        <v>0</v>
      </c>
      <c r="BF1663" s="228">
        <f>IF(N1663="snížená",J1663,0)</f>
        <v>0</v>
      </c>
      <c r="BG1663" s="228">
        <f>IF(N1663="zákl. přenesená",J1663,0)</f>
        <v>0</v>
      </c>
      <c r="BH1663" s="228">
        <f>IF(N1663="sníž. přenesená",J1663,0)</f>
        <v>0</v>
      </c>
      <c r="BI1663" s="228">
        <f>IF(N1663="nulová",J1663,0)</f>
        <v>0</v>
      </c>
      <c r="BJ1663" s="19" t="s">
        <v>83</v>
      </c>
      <c r="BK1663" s="228">
        <f>ROUND(I1663*H1663,2)</f>
        <v>0</v>
      </c>
      <c r="BL1663" s="19" t="s">
        <v>541</v>
      </c>
      <c r="BM1663" s="227" t="s">
        <v>2413</v>
      </c>
    </row>
    <row r="1664" s="2" customFormat="1">
      <c r="A1664" s="40"/>
      <c r="B1664" s="41"/>
      <c r="C1664" s="42"/>
      <c r="D1664" s="229" t="s">
        <v>339</v>
      </c>
      <c r="E1664" s="42"/>
      <c r="F1664" s="230" t="s">
        <v>2414</v>
      </c>
      <c r="G1664" s="42"/>
      <c r="H1664" s="42"/>
      <c r="I1664" s="231"/>
      <c r="J1664" s="42"/>
      <c r="K1664" s="42"/>
      <c r="L1664" s="46"/>
      <c r="M1664" s="232"/>
      <c r="N1664" s="23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339</v>
      </c>
      <c r="AU1664" s="19" t="s">
        <v>85</v>
      </c>
    </row>
    <row r="1665" s="2" customFormat="1" ht="21.75" customHeight="1">
      <c r="A1665" s="40"/>
      <c r="B1665" s="41"/>
      <c r="C1665" s="216" t="s">
        <v>2415</v>
      </c>
      <c r="D1665" s="216" t="s">
        <v>333</v>
      </c>
      <c r="E1665" s="217" t="s">
        <v>2416</v>
      </c>
      <c r="F1665" s="218" t="s">
        <v>2417</v>
      </c>
      <c r="G1665" s="219" t="s">
        <v>429</v>
      </c>
      <c r="H1665" s="220">
        <v>29.547999999999998</v>
      </c>
      <c r="I1665" s="221"/>
      <c r="J1665" s="222">
        <f>ROUND(I1665*H1665,2)</f>
        <v>0</v>
      </c>
      <c r="K1665" s="218" t="s">
        <v>337</v>
      </c>
      <c r="L1665" s="46"/>
      <c r="M1665" s="223" t="s">
        <v>19</v>
      </c>
      <c r="N1665" s="224" t="s">
        <v>47</v>
      </c>
      <c r="O1665" s="86"/>
      <c r="P1665" s="225">
        <f>O1665*H1665</f>
        <v>0</v>
      </c>
      <c r="Q1665" s="225">
        <v>0.023367804999999998</v>
      </c>
      <c r="R1665" s="225">
        <f>Q1665*H1665</f>
        <v>0.69047190213999987</v>
      </c>
      <c r="S1665" s="225">
        <v>0</v>
      </c>
      <c r="T1665" s="22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7" t="s">
        <v>541</v>
      </c>
      <c r="AT1665" s="227" t="s">
        <v>333</v>
      </c>
      <c r="AU1665" s="227" t="s">
        <v>85</v>
      </c>
      <c r="AY1665" s="19" t="s">
        <v>331</v>
      </c>
      <c r="BE1665" s="228">
        <f>IF(N1665="základní",J1665,0)</f>
        <v>0</v>
      </c>
      <c r="BF1665" s="228">
        <f>IF(N1665="snížená",J1665,0)</f>
        <v>0</v>
      </c>
      <c r="BG1665" s="228">
        <f>IF(N1665="zákl. přenesená",J1665,0)</f>
        <v>0</v>
      </c>
      <c r="BH1665" s="228">
        <f>IF(N1665="sníž. přenesená",J1665,0)</f>
        <v>0</v>
      </c>
      <c r="BI1665" s="228">
        <f>IF(N1665="nulová",J1665,0)</f>
        <v>0</v>
      </c>
      <c r="BJ1665" s="19" t="s">
        <v>83</v>
      </c>
      <c r="BK1665" s="228">
        <f>ROUND(I1665*H1665,2)</f>
        <v>0</v>
      </c>
      <c r="BL1665" s="19" t="s">
        <v>541</v>
      </c>
      <c r="BM1665" s="227" t="s">
        <v>2418</v>
      </c>
    </row>
    <row r="1666" s="2" customFormat="1">
      <c r="A1666" s="40"/>
      <c r="B1666" s="41"/>
      <c r="C1666" s="42"/>
      <c r="D1666" s="229" t="s">
        <v>339</v>
      </c>
      <c r="E1666" s="42"/>
      <c r="F1666" s="230" t="s">
        <v>2419</v>
      </c>
      <c r="G1666" s="42"/>
      <c r="H1666" s="42"/>
      <c r="I1666" s="231"/>
      <c r="J1666" s="42"/>
      <c r="K1666" s="42"/>
      <c r="L1666" s="46"/>
      <c r="M1666" s="232"/>
      <c r="N1666" s="23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339</v>
      </c>
      <c r="AU1666" s="19" t="s">
        <v>85</v>
      </c>
    </row>
    <row r="1667" s="13" customFormat="1">
      <c r="A1667" s="13"/>
      <c r="B1667" s="234"/>
      <c r="C1667" s="235"/>
      <c r="D1667" s="236" t="s">
        <v>341</v>
      </c>
      <c r="E1667" s="237" t="s">
        <v>19</v>
      </c>
      <c r="F1667" s="238" t="s">
        <v>2250</v>
      </c>
      <c r="G1667" s="235"/>
      <c r="H1667" s="237" t="s">
        <v>19</v>
      </c>
      <c r="I1667" s="239"/>
      <c r="J1667" s="235"/>
      <c r="K1667" s="235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341</v>
      </c>
      <c r="AU1667" s="244" t="s">
        <v>85</v>
      </c>
      <c r="AV1667" s="13" t="s">
        <v>83</v>
      </c>
      <c r="AW1667" s="13" t="s">
        <v>35</v>
      </c>
      <c r="AX1667" s="13" t="s">
        <v>76</v>
      </c>
      <c r="AY1667" s="244" t="s">
        <v>331</v>
      </c>
    </row>
    <row r="1668" s="14" customFormat="1">
      <c r="A1668" s="14"/>
      <c r="B1668" s="245"/>
      <c r="C1668" s="246"/>
      <c r="D1668" s="236" t="s">
        <v>341</v>
      </c>
      <c r="E1668" s="247" t="s">
        <v>19</v>
      </c>
      <c r="F1668" s="248" t="s">
        <v>2251</v>
      </c>
      <c r="G1668" s="246"/>
      <c r="H1668" s="249">
        <v>21.741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341</v>
      </c>
      <c r="AU1668" s="255" t="s">
        <v>85</v>
      </c>
      <c r="AV1668" s="14" t="s">
        <v>85</v>
      </c>
      <c r="AW1668" s="14" t="s">
        <v>35</v>
      </c>
      <c r="AX1668" s="14" t="s">
        <v>76</v>
      </c>
      <c r="AY1668" s="255" t="s">
        <v>331</v>
      </c>
    </row>
    <row r="1669" s="13" customFormat="1">
      <c r="A1669" s="13"/>
      <c r="B1669" s="234"/>
      <c r="C1669" s="235"/>
      <c r="D1669" s="236" t="s">
        <v>341</v>
      </c>
      <c r="E1669" s="237" t="s">
        <v>19</v>
      </c>
      <c r="F1669" s="238" t="s">
        <v>2252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341</v>
      </c>
      <c r="AU1669" s="244" t="s">
        <v>85</v>
      </c>
      <c r="AV1669" s="13" t="s">
        <v>83</v>
      </c>
      <c r="AW1669" s="13" t="s">
        <v>35</v>
      </c>
      <c r="AX1669" s="13" t="s">
        <v>76</v>
      </c>
      <c r="AY1669" s="244" t="s">
        <v>331</v>
      </c>
    </row>
    <row r="1670" s="14" customFormat="1">
      <c r="A1670" s="14"/>
      <c r="B1670" s="245"/>
      <c r="C1670" s="246"/>
      <c r="D1670" s="236" t="s">
        <v>341</v>
      </c>
      <c r="E1670" s="247" t="s">
        <v>19</v>
      </c>
      <c r="F1670" s="248" t="s">
        <v>2420</v>
      </c>
      <c r="G1670" s="246"/>
      <c r="H1670" s="249">
        <v>3.6000000000000001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341</v>
      </c>
      <c r="AU1670" s="255" t="s">
        <v>85</v>
      </c>
      <c r="AV1670" s="14" t="s">
        <v>85</v>
      </c>
      <c r="AW1670" s="14" t="s">
        <v>35</v>
      </c>
      <c r="AX1670" s="14" t="s">
        <v>76</v>
      </c>
      <c r="AY1670" s="255" t="s">
        <v>331</v>
      </c>
    </row>
    <row r="1671" s="13" customFormat="1">
      <c r="A1671" s="13"/>
      <c r="B1671" s="234"/>
      <c r="C1671" s="235"/>
      <c r="D1671" s="236" t="s">
        <v>341</v>
      </c>
      <c r="E1671" s="237" t="s">
        <v>19</v>
      </c>
      <c r="F1671" s="238" t="s">
        <v>2254</v>
      </c>
      <c r="G1671" s="235"/>
      <c r="H1671" s="237" t="s">
        <v>19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341</v>
      </c>
      <c r="AU1671" s="244" t="s">
        <v>85</v>
      </c>
      <c r="AV1671" s="13" t="s">
        <v>83</v>
      </c>
      <c r="AW1671" s="13" t="s">
        <v>35</v>
      </c>
      <c r="AX1671" s="13" t="s">
        <v>76</v>
      </c>
      <c r="AY1671" s="244" t="s">
        <v>331</v>
      </c>
    </row>
    <row r="1672" s="14" customFormat="1">
      <c r="A1672" s="14"/>
      <c r="B1672" s="245"/>
      <c r="C1672" s="246"/>
      <c r="D1672" s="236" t="s">
        <v>341</v>
      </c>
      <c r="E1672" s="247" t="s">
        <v>19</v>
      </c>
      <c r="F1672" s="248" t="s">
        <v>2255</v>
      </c>
      <c r="G1672" s="246"/>
      <c r="H1672" s="249">
        <v>4.2069999999999999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341</v>
      </c>
      <c r="AU1672" s="255" t="s">
        <v>85</v>
      </c>
      <c r="AV1672" s="14" t="s">
        <v>85</v>
      </c>
      <c r="AW1672" s="14" t="s">
        <v>35</v>
      </c>
      <c r="AX1672" s="14" t="s">
        <v>76</v>
      </c>
      <c r="AY1672" s="255" t="s">
        <v>331</v>
      </c>
    </row>
    <row r="1673" s="15" customFormat="1">
      <c r="A1673" s="15"/>
      <c r="B1673" s="256"/>
      <c r="C1673" s="257"/>
      <c r="D1673" s="236" t="s">
        <v>341</v>
      </c>
      <c r="E1673" s="258" t="s">
        <v>19</v>
      </c>
      <c r="F1673" s="259" t="s">
        <v>353</v>
      </c>
      <c r="G1673" s="257"/>
      <c r="H1673" s="260">
        <v>29.547999999999998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341</v>
      </c>
      <c r="AU1673" s="266" t="s">
        <v>85</v>
      </c>
      <c r="AV1673" s="15" t="s">
        <v>126</v>
      </c>
      <c r="AW1673" s="15" t="s">
        <v>35</v>
      </c>
      <c r="AX1673" s="15" t="s">
        <v>83</v>
      </c>
      <c r="AY1673" s="266" t="s">
        <v>331</v>
      </c>
    </row>
    <row r="1674" s="2" customFormat="1" ht="24.15" customHeight="1">
      <c r="A1674" s="40"/>
      <c r="B1674" s="41"/>
      <c r="C1674" s="216" t="s">
        <v>2421</v>
      </c>
      <c r="D1674" s="216" t="s">
        <v>333</v>
      </c>
      <c r="E1674" s="217" t="s">
        <v>2422</v>
      </c>
      <c r="F1674" s="218" t="s">
        <v>2423</v>
      </c>
      <c r="G1674" s="219" t="s">
        <v>336</v>
      </c>
      <c r="H1674" s="220">
        <v>133.69999999999999</v>
      </c>
      <c r="I1674" s="221"/>
      <c r="J1674" s="222">
        <f>ROUND(I1674*H1674,2)</f>
        <v>0</v>
      </c>
      <c r="K1674" s="218" t="s">
        <v>337</v>
      </c>
      <c r="L1674" s="46"/>
      <c r="M1674" s="223" t="s">
        <v>19</v>
      </c>
      <c r="N1674" s="224" t="s">
        <v>47</v>
      </c>
      <c r="O1674" s="86"/>
      <c r="P1674" s="225">
        <f>O1674*H1674</f>
        <v>0</v>
      </c>
      <c r="Q1674" s="225">
        <v>0</v>
      </c>
      <c r="R1674" s="225">
        <f>Q1674*H1674</f>
        <v>0</v>
      </c>
      <c r="S1674" s="225">
        <v>0</v>
      </c>
      <c r="T1674" s="226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7" t="s">
        <v>541</v>
      </c>
      <c r="AT1674" s="227" t="s">
        <v>333</v>
      </c>
      <c r="AU1674" s="227" t="s">
        <v>85</v>
      </c>
      <c r="AY1674" s="19" t="s">
        <v>331</v>
      </c>
      <c r="BE1674" s="228">
        <f>IF(N1674="základní",J1674,0)</f>
        <v>0</v>
      </c>
      <c r="BF1674" s="228">
        <f>IF(N1674="snížená",J1674,0)</f>
        <v>0</v>
      </c>
      <c r="BG1674" s="228">
        <f>IF(N1674="zákl. přenesená",J1674,0)</f>
        <v>0</v>
      </c>
      <c r="BH1674" s="228">
        <f>IF(N1674="sníž. přenesená",J1674,0)</f>
        <v>0</v>
      </c>
      <c r="BI1674" s="228">
        <f>IF(N1674="nulová",J1674,0)</f>
        <v>0</v>
      </c>
      <c r="BJ1674" s="19" t="s">
        <v>83</v>
      </c>
      <c r="BK1674" s="228">
        <f>ROUND(I1674*H1674,2)</f>
        <v>0</v>
      </c>
      <c r="BL1674" s="19" t="s">
        <v>541</v>
      </c>
      <c r="BM1674" s="227" t="s">
        <v>2424</v>
      </c>
    </row>
    <row r="1675" s="2" customFormat="1">
      <c r="A1675" s="40"/>
      <c r="B1675" s="41"/>
      <c r="C1675" s="42"/>
      <c r="D1675" s="229" t="s">
        <v>339</v>
      </c>
      <c r="E1675" s="42"/>
      <c r="F1675" s="230" t="s">
        <v>2425</v>
      </c>
      <c r="G1675" s="42"/>
      <c r="H1675" s="42"/>
      <c r="I1675" s="231"/>
      <c r="J1675" s="42"/>
      <c r="K1675" s="42"/>
      <c r="L1675" s="46"/>
      <c r="M1675" s="232"/>
      <c r="N1675" s="233"/>
      <c r="O1675" s="86"/>
      <c r="P1675" s="86"/>
      <c r="Q1675" s="86"/>
      <c r="R1675" s="86"/>
      <c r="S1675" s="86"/>
      <c r="T1675" s="87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339</v>
      </c>
      <c r="AU1675" s="19" t="s">
        <v>85</v>
      </c>
    </row>
    <row r="1676" s="13" customFormat="1">
      <c r="A1676" s="13"/>
      <c r="B1676" s="234"/>
      <c r="C1676" s="235"/>
      <c r="D1676" s="236" t="s">
        <v>341</v>
      </c>
      <c r="E1676" s="237" t="s">
        <v>19</v>
      </c>
      <c r="F1676" s="238" t="s">
        <v>2064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341</v>
      </c>
      <c r="AU1676" s="244" t="s">
        <v>85</v>
      </c>
      <c r="AV1676" s="13" t="s">
        <v>83</v>
      </c>
      <c r="AW1676" s="13" t="s">
        <v>35</v>
      </c>
      <c r="AX1676" s="13" t="s">
        <v>76</v>
      </c>
      <c r="AY1676" s="244" t="s">
        <v>331</v>
      </c>
    </row>
    <row r="1677" s="14" customFormat="1">
      <c r="A1677" s="14"/>
      <c r="B1677" s="245"/>
      <c r="C1677" s="246"/>
      <c r="D1677" s="236" t="s">
        <v>341</v>
      </c>
      <c r="E1677" s="247" t="s">
        <v>19</v>
      </c>
      <c r="F1677" s="248" t="s">
        <v>2065</v>
      </c>
      <c r="G1677" s="246"/>
      <c r="H1677" s="249">
        <v>80.099999999999994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341</v>
      </c>
      <c r="AU1677" s="255" t="s">
        <v>85</v>
      </c>
      <c r="AV1677" s="14" t="s">
        <v>85</v>
      </c>
      <c r="AW1677" s="14" t="s">
        <v>35</v>
      </c>
      <c r="AX1677" s="14" t="s">
        <v>76</v>
      </c>
      <c r="AY1677" s="255" t="s">
        <v>331</v>
      </c>
    </row>
    <row r="1678" s="13" customFormat="1">
      <c r="A1678" s="13"/>
      <c r="B1678" s="234"/>
      <c r="C1678" s="235"/>
      <c r="D1678" s="236" t="s">
        <v>341</v>
      </c>
      <c r="E1678" s="237" t="s">
        <v>19</v>
      </c>
      <c r="F1678" s="238" t="s">
        <v>2426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341</v>
      </c>
      <c r="AU1678" s="244" t="s">
        <v>85</v>
      </c>
      <c r="AV1678" s="13" t="s">
        <v>83</v>
      </c>
      <c r="AW1678" s="13" t="s">
        <v>35</v>
      </c>
      <c r="AX1678" s="13" t="s">
        <v>76</v>
      </c>
      <c r="AY1678" s="244" t="s">
        <v>331</v>
      </c>
    </row>
    <row r="1679" s="14" customFormat="1">
      <c r="A1679" s="14"/>
      <c r="B1679" s="245"/>
      <c r="C1679" s="246"/>
      <c r="D1679" s="236" t="s">
        <v>341</v>
      </c>
      <c r="E1679" s="247" t="s">
        <v>19</v>
      </c>
      <c r="F1679" s="248" t="s">
        <v>2427</v>
      </c>
      <c r="G1679" s="246"/>
      <c r="H1679" s="249">
        <v>53.600000000000001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341</v>
      </c>
      <c r="AU1679" s="255" t="s">
        <v>85</v>
      </c>
      <c r="AV1679" s="14" t="s">
        <v>85</v>
      </c>
      <c r="AW1679" s="14" t="s">
        <v>35</v>
      </c>
      <c r="AX1679" s="14" t="s">
        <v>76</v>
      </c>
      <c r="AY1679" s="255" t="s">
        <v>331</v>
      </c>
    </row>
    <row r="1680" s="15" customFormat="1">
      <c r="A1680" s="15"/>
      <c r="B1680" s="256"/>
      <c r="C1680" s="257"/>
      <c r="D1680" s="236" t="s">
        <v>341</v>
      </c>
      <c r="E1680" s="258" t="s">
        <v>19</v>
      </c>
      <c r="F1680" s="259" t="s">
        <v>353</v>
      </c>
      <c r="G1680" s="257"/>
      <c r="H1680" s="260">
        <v>133.69999999999999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6" t="s">
        <v>341</v>
      </c>
      <c r="AU1680" s="266" t="s">
        <v>85</v>
      </c>
      <c r="AV1680" s="15" t="s">
        <v>126</v>
      </c>
      <c r="AW1680" s="15" t="s">
        <v>35</v>
      </c>
      <c r="AX1680" s="15" t="s">
        <v>83</v>
      </c>
      <c r="AY1680" s="266" t="s">
        <v>331</v>
      </c>
    </row>
    <row r="1681" s="2" customFormat="1" ht="16.5" customHeight="1">
      <c r="A1681" s="40"/>
      <c r="B1681" s="41"/>
      <c r="C1681" s="284" t="s">
        <v>2428</v>
      </c>
      <c r="D1681" s="284" t="s">
        <v>968</v>
      </c>
      <c r="E1681" s="285" t="s">
        <v>2429</v>
      </c>
      <c r="F1681" s="286" t="s">
        <v>2430</v>
      </c>
      <c r="G1681" s="287" t="s">
        <v>336</v>
      </c>
      <c r="H1681" s="288">
        <v>147.06999999999999</v>
      </c>
      <c r="I1681" s="289"/>
      <c r="J1681" s="290">
        <f>ROUND(I1681*H1681,2)</f>
        <v>0</v>
      </c>
      <c r="K1681" s="286" t="s">
        <v>337</v>
      </c>
      <c r="L1681" s="291"/>
      <c r="M1681" s="292" t="s">
        <v>19</v>
      </c>
      <c r="N1681" s="293" t="s">
        <v>47</v>
      </c>
      <c r="O1681" s="86"/>
      <c r="P1681" s="225">
        <f>O1681*H1681</f>
        <v>0</v>
      </c>
      <c r="Q1681" s="225">
        <v>0.012800000000000001</v>
      </c>
      <c r="R1681" s="225">
        <f>Q1681*H1681</f>
        <v>1.882496</v>
      </c>
      <c r="S1681" s="225">
        <v>0</v>
      </c>
      <c r="T1681" s="22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7" t="s">
        <v>624</v>
      </c>
      <c r="AT1681" s="227" t="s">
        <v>968</v>
      </c>
      <c r="AU1681" s="227" t="s">
        <v>85</v>
      </c>
      <c r="AY1681" s="19" t="s">
        <v>331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9" t="s">
        <v>83</v>
      </c>
      <c r="BK1681" s="228">
        <f>ROUND(I1681*H1681,2)</f>
        <v>0</v>
      </c>
      <c r="BL1681" s="19" t="s">
        <v>541</v>
      </c>
      <c r="BM1681" s="227" t="s">
        <v>2431</v>
      </c>
    </row>
    <row r="1682" s="13" customFormat="1">
      <c r="A1682" s="13"/>
      <c r="B1682" s="234"/>
      <c r="C1682" s="235"/>
      <c r="D1682" s="236" t="s">
        <v>341</v>
      </c>
      <c r="E1682" s="237" t="s">
        <v>19</v>
      </c>
      <c r="F1682" s="238" t="s">
        <v>2064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341</v>
      </c>
      <c r="AU1682" s="244" t="s">
        <v>85</v>
      </c>
      <c r="AV1682" s="13" t="s">
        <v>83</v>
      </c>
      <c r="AW1682" s="13" t="s">
        <v>35</v>
      </c>
      <c r="AX1682" s="13" t="s">
        <v>76</v>
      </c>
      <c r="AY1682" s="244" t="s">
        <v>331</v>
      </c>
    </row>
    <row r="1683" s="14" customFormat="1">
      <c r="A1683" s="14"/>
      <c r="B1683" s="245"/>
      <c r="C1683" s="246"/>
      <c r="D1683" s="236" t="s">
        <v>341</v>
      </c>
      <c r="E1683" s="247" t="s">
        <v>19</v>
      </c>
      <c r="F1683" s="248" t="s">
        <v>2432</v>
      </c>
      <c r="G1683" s="246"/>
      <c r="H1683" s="249">
        <v>88.109999999999999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341</v>
      </c>
      <c r="AU1683" s="255" t="s">
        <v>85</v>
      </c>
      <c r="AV1683" s="14" t="s">
        <v>85</v>
      </c>
      <c r="AW1683" s="14" t="s">
        <v>35</v>
      </c>
      <c r="AX1683" s="14" t="s">
        <v>76</v>
      </c>
      <c r="AY1683" s="255" t="s">
        <v>331</v>
      </c>
    </row>
    <row r="1684" s="13" customFormat="1">
      <c r="A1684" s="13"/>
      <c r="B1684" s="234"/>
      <c r="C1684" s="235"/>
      <c r="D1684" s="236" t="s">
        <v>341</v>
      </c>
      <c r="E1684" s="237" t="s">
        <v>19</v>
      </c>
      <c r="F1684" s="238" t="s">
        <v>2426</v>
      </c>
      <c r="G1684" s="235"/>
      <c r="H1684" s="237" t="s">
        <v>19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341</v>
      </c>
      <c r="AU1684" s="244" t="s">
        <v>85</v>
      </c>
      <c r="AV1684" s="13" t="s">
        <v>83</v>
      </c>
      <c r="AW1684" s="13" t="s">
        <v>35</v>
      </c>
      <c r="AX1684" s="13" t="s">
        <v>76</v>
      </c>
      <c r="AY1684" s="244" t="s">
        <v>331</v>
      </c>
    </row>
    <row r="1685" s="14" customFormat="1">
      <c r="A1685" s="14"/>
      <c r="B1685" s="245"/>
      <c r="C1685" s="246"/>
      <c r="D1685" s="236" t="s">
        <v>341</v>
      </c>
      <c r="E1685" s="247" t="s">
        <v>19</v>
      </c>
      <c r="F1685" s="248" t="s">
        <v>2433</v>
      </c>
      <c r="G1685" s="246"/>
      <c r="H1685" s="249">
        <v>58.960000000000001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341</v>
      </c>
      <c r="AU1685" s="255" t="s">
        <v>85</v>
      </c>
      <c r="AV1685" s="14" t="s">
        <v>85</v>
      </c>
      <c r="AW1685" s="14" t="s">
        <v>35</v>
      </c>
      <c r="AX1685" s="14" t="s">
        <v>76</v>
      </c>
      <c r="AY1685" s="255" t="s">
        <v>331</v>
      </c>
    </row>
    <row r="1686" s="15" customFormat="1">
      <c r="A1686" s="15"/>
      <c r="B1686" s="256"/>
      <c r="C1686" s="257"/>
      <c r="D1686" s="236" t="s">
        <v>341</v>
      </c>
      <c r="E1686" s="258" t="s">
        <v>19</v>
      </c>
      <c r="F1686" s="259" t="s">
        <v>353</v>
      </c>
      <c r="G1686" s="257"/>
      <c r="H1686" s="260">
        <v>147.06999999999999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6" t="s">
        <v>341</v>
      </c>
      <c r="AU1686" s="266" t="s">
        <v>85</v>
      </c>
      <c r="AV1686" s="15" t="s">
        <v>126</v>
      </c>
      <c r="AW1686" s="15" t="s">
        <v>35</v>
      </c>
      <c r="AX1686" s="15" t="s">
        <v>83</v>
      </c>
      <c r="AY1686" s="266" t="s">
        <v>331</v>
      </c>
    </row>
    <row r="1687" s="2" customFormat="1" ht="16.5" customHeight="1">
      <c r="A1687" s="40"/>
      <c r="B1687" s="41"/>
      <c r="C1687" s="216" t="s">
        <v>2434</v>
      </c>
      <c r="D1687" s="216" t="s">
        <v>333</v>
      </c>
      <c r="E1687" s="217" t="s">
        <v>2435</v>
      </c>
      <c r="F1687" s="218" t="s">
        <v>2436</v>
      </c>
      <c r="G1687" s="219" t="s">
        <v>336</v>
      </c>
      <c r="H1687" s="220">
        <v>80.099999999999994</v>
      </c>
      <c r="I1687" s="221"/>
      <c r="J1687" s="222">
        <f>ROUND(I1687*H1687,2)</f>
        <v>0</v>
      </c>
      <c r="K1687" s="218" t="s">
        <v>337</v>
      </c>
      <c r="L1687" s="46"/>
      <c r="M1687" s="223" t="s">
        <v>19</v>
      </c>
      <c r="N1687" s="224" t="s">
        <v>47</v>
      </c>
      <c r="O1687" s="86"/>
      <c r="P1687" s="225">
        <f>O1687*H1687</f>
        <v>0</v>
      </c>
      <c r="Q1687" s="225">
        <v>0</v>
      </c>
      <c r="R1687" s="225">
        <f>Q1687*H1687</f>
        <v>0</v>
      </c>
      <c r="S1687" s="225">
        <v>0</v>
      </c>
      <c r="T1687" s="22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7" t="s">
        <v>541</v>
      </c>
      <c r="AT1687" s="227" t="s">
        <v>333</v>
      </c>
      <c r="AU1687" s="227" t="s">
        <v>85</v>
      </c>
      <c r="AY1687" s="19" t="s">
        <v>331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19" t="s">
        <v>83</v>
      </c>
      <c r="BK1687" s="228">
        <f>ROUND(I1687*H1687,2)</f>
        <v>0</v>
      </c>
      <c r="BL1687" s="19" t="s">
        <v>541</v>
      </c>
      <c r="BM1687" s="227" t="s">
        <v>2437</v>
      </c>
    </row>
    <row r="1688" s="2" customFormat="1">
      <c r="A1688" s="40"/>
      <c r="B1688" s="41"/>
      <c r="C1688" s="42"/>
      <c r="D1688" s="229" t="s">
        <v>339</v>
      </c>
      <c r="E1688" s="42"/>
      <c r="F1688" s="230" t="s">
        <v>2438</v>
      </c>
      <c r="G1688" s="42"/>
      <c r="H1688" s="42"/>
      <c r="I1688" s="231"/>
      <c r="J1688" s="42"/>
      <c r="K1688" s="42"/>
      <c r="L1688" s="46"/>
      <c r="M1688" s="232"/>
      <c r="N1688" s="23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339</v>
      </c>
      <c r="AU1688" s="19" t="s">
        <v>85</v>
      </c>
    </row>
    <row r="1689" s="13" customFormat="1">
      <c r="A1689" s="13"/>
      <c r="B1689" s="234"/>
      <c r="C1689" s="235"/>
      <c r="D1689" s="236" t="s">
        <v>341</v>
      </c>
      <c r="E1689" s="237" t="s">
        <v>19</v>
      </c>
      <c r="F1689" s="238" t="s">
        <v>2064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341</v>
      </c>
      <c r="AU1689" s="244" t="s">
        <v>85</v>
      </c>
      <c r="AV1689" s="13" t="s">
        <v>83</v>
      </c>
      <c r="AW1689" s="13" t="s">
        <v>35</v>
      </c>
      <c r="AX1689" s="13" t="s">
        <v>76</v>
      </c>
      <c r="AY1689" s="244" t="s">
        <v>331</v>
      </c>
    </row>
    <row r="1690" s="14" customFormat="1">
      <c r="A1690" s="14"/>
      <c r="B1690" s="245"/>
      <c r="C1690" s="246"/>
      <c r="D1690" s="236" t="s">
        <v>341</v>
      </c>
      <c r="E1690" s="247" t="s">
        <v>19</v>
      </c>
      <c r="F1690" s="248" t="s">
        <v>2065</v>
      </c>
      <c r="G1690" s="246"/>
      <c r="H1690" s="249">
        <v>80.099999999999994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341</v>
      </c>
      <c r="AU1690" s="255" t="s">
        <v>85</v>
      </c>
      <c r="AV1690" s="14" t="s">
        <v>85</v>
      </c>
      <c r="AW1690" s="14" t="s">
        <v>35</v>
      </c>
      <c r="AX1690" s="14" t="s">
        <v>83</v>
      </c>
      <c r="AY1690" s="255" t="s">
        <v>331</v>
      </c>
    </row>
    <row r="1691" s="2" customFormat="1" ht="16.5" customHeight="1">
      <c r="A1691" s="40"/>
      <c r="B1691" s="41"/>
      <c r="C1691" s="284" t="s">
        <v>2439</v>
      </c>
      <c r="D1691" s="284" t="s">
        <v>968</v>
      </c>
      <c r="E1691" s="285" t="s">
        <v>2311</v>
      </c>
      <c r="F1691" s="286" t="s">
        <v>2312</v>
      </c>
      <c r="G1691" s="287" t="s">
        <v>429</v>
      </c>
      <c r="H1691" s="288">
        <v>3.8769999999999998</v>
      </c>
      <c r="I1691" s="289"/>
      <c r="J1691" s="290">
        <f>ROUND(I1691*H1691,2)</f>
        <v>0</v>
      </c>
      <c r="K1691" s="286" t="s">
        <v>337</v>
      </c>
      <c r="L1691" s="291"/>
      <c r="M1691" s="292" t="s">
        <v>19</v>
      </c>
      <c r="N1691" s="293" t="s">
        <v>47</v>
      </c>
      <c r="O1691" s="86"/>
      <c r="P1691" s="225">
        <f>O1691*H1691</f>
        <v>0</v>
      </c>
      <c r="Q1691" s="225">
        <v>0.55000000000000004</v>
      </c>
      <c r="R1691" s="225">
        <f>Q1691*H1691</f>
        <v>2.1323500000000002</v>
      </c>
      <c r="S1691" s="225">
        <v>0</v>
      </c>
      <c r="T1691" s="226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7" t="s">
        <v>624</v>
      </c>
      <c r="AT1691" s="227" t="s">
        <v>968</v>
      </c>
      <c r="AU1691" s="227" t="s">
        <v>85</v>
      </c>
      <c r="AY1691" s="19" t="s">
        <v>331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9" t="s">
        <v>83</v>
      </c>
      <c r="BK1691" s="228">
        <f>ROUND(I1691*H1691,2)</f>
        <v>0</v>
      </c>
      <c r="BL1691" s="19" t="s">
        <v>541</v>
      </c>
      <c r="BM1691" s="227" t="s">
        <v>2440</v>
      </c>
    </row>
    <row r="1692" s="13" customFormat="1">
      <c r="A1692" s="13"/>
      <c r="B1692" s="234"/>
      <c r="C1692" s="235"/>
      <c r="D1692" s="236" t="s">
        <v>341</v>
      </c>
      <c r="E1692" s="237" t="s">
        <v>19</v>
      </c>
      <c r="F1692" s="238" t="s">
        <v>2248</v>
      </c>
      <c r="G1692" s="235"/>
      <c r="H1692" s="237" t="s">
        <v>19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341</v>
      </c>
      <c r="AU1692" s="244" t="s">
        <v>85</v>
      </c>
      <c r="AV1692" s="13" t="s">
        <v>83</v>
      </c>
      <c r="AW1692" s="13" t="s">
        <v>35</v>
      </c>
      <c r="AX1692" s="13" t="s">
        <v>76</v>
      </c>
      <c r="AY1692" s="244" t="s">
        <v>331</v>
      </c>
    </row>
    <row r="1693" s="14" customFormat="1">
      <c r="A1693" s="14"/>
      <c r="B1693" s="245"/>
      <c r="C1693" s="246"/>
      <c r="D1693" s="236" t="s">
        <v>341</v>
      </c>
      <c r="E1693" s="247" t="s">
        <v>19</v>
      </c>
      <c r="F1693" s="248" t="s">
        <v>2249</v>
      </c>
      <c r="G1693" s="246"/>
      <c r="H1693" s="249">
        <v>3.8769999999999998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341</v>
      </c>
      <c r="AU1693" s="255" t="s">
        <v>85</v>
      </c>
      <c r="AV1693" s="14" t="s">
        <v>85</v>
      </c>
      <c r="AW1693" s="14" t="s">
        <v>35</v>
      </c>
      <c r="AX1693" s="14" t="s">
        <v>83</v>
      </c>
      <c r="AY1693" s="255" t="s">
        <v>331</v>
      </c>
    </row>
    <row r="1694" s="2" customFormat="1" ht="16.5" customHeight="1">
      <c r="A1694" s="40"/>
      <c r="B1694" s="41"/>
      <c r="C1694" s="216" t="s">
        <v>2441</v>
      </c>
      <c r="D1694" s="216" t="s">
        <v>333</v>
      </c>
      <c r="E1694" s="217" t="s">
        <v>2442</v>
      </c>
      <c r="F1694" s="218" t="s">
        <v>2443</v>
      </c>
      <c r="G1694" s="219" t="s">
        <v>336</v>
      </c>
      <c r="H1694" s="220">
        <v>133.69999999999999</v>
      </c>
      <c r="I1694" s="221"/>
      <c r="J1694" s="222">
        <f>ROUND(I1694*H1694,2)</f>
        <v>0</v>
      </c>
      <c r="K1694" s="218" t="s">
        <v>337</v>
      </c>
      <c r="L1694" s="46"/>
      <c r="M1694" s="223" t="s">
        <v>19</v>
      </c>
      <c r="N1694" s="224" t="s">
        <v>47</v>
      </c>
      <c r="O1694" s="86"/>
      <c r="P1694" s="225">
        <f>O1694*H1694</f>
        <v>0</v>
      </c>
      <c r="Q1694" s="225">
        <v>0.000175</v>
      </c>
      <c r="R1694" s="225">
        <f>Q1694*H1694</f>
        <v>0.023397499999999998</v>
      </c>
      <c r="S1694" s="225">
        <v>0</v>
      </c>
      <c r="T1694" s="22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7" t="s">
        <v>541</v>
      </c>
      <c r="AT1694" s="227" t="s">
        <v>333</v>
      </c>
      <c r="AU1694" s="227" t="s">
        <v>85</v>
      </c>
      <c r="AY1694" s="19" t="s">
        <v>331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9" t="s">
        <v>83</v>
      </c>
      <c r="BK1694" s="228">
        <f>ROUND(I1694*H1694,2)</f>
        <v>0</v>
      </c>
      <c r="BL1694" s="19" t="s">
        <v>541</v>
      </c>
      <c r="BM1694" s="227" t="s">
        <v>2444</v>
      </c>
    </row>
    <row r="1695" s="2" customFormat="1">
      <c r="A1695" s="40"/>
      <c r="B1695" s="41"/>
      <c r="C1695" s="42"/>
      <c r="D1695" s="229" t="s">
        <v>339</v>
      </c>
      <c r="E1695" s="42"/>
      <c r="F1695" s="230" t="s">
        <v>2445</v>
      </c>
      <c r="G1695" s="42"/>
      <c r="H1695" s="42"/>
      <c r="I1695" s="231"/>
      <c r="J1695" s="42"/>
      <c r="K1695" s="42"/>
      <c r="L1695" s="46"/>
      <c r="M1695" s="232"/>
      <c r="N1695" s="233"/>
      <c r="O1695" s="86"/>
      <c r="P1695" s="86"/>
      <c r="Q1695" s="86"/>
      <c r="R1695" s="86"/>
      <c r="S1695" s="86"/>
      <c r="T1695" s="87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339</v>
      </c>
      <c r="AU1695" s="19" t="s">
        <v>85</v>
      </c>
    </row>
    <row r="1696" s="13" customFormat="1">
      <c r="A1696" s="13"/>
      <c r="B1696" s="234"/>
      <c r="C1696" s="235"/>
      <c r="D1696" s="236" t="s">
        <v>341</v>
      </c>
      <c r="E1696" s="237" t="s">
        <v>19</v>
      </c>
      <c r="F1696" s="238" t="s">
        <v>2064</v>
      </c>
      <c r="G1696" s="235"/>
      <c r="H1696" s="237" t="s">
        <v>19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341</v>
      </c>
      <c r="AU1696" s="244" t="s">
        <v>85</v>
      </c>
      <c r="AV1696" s="13" t="s">
        <v>83</v>
      </c>
      <c r="AW1696" s="13" t="s">
        <v>35</v>
      </c>
      <c r="AX1696" s="13" t="s">
        <v>76</v>
      </c>
      <c r="AY1696" s="244" t="s">
        <v>331</v>
      </c>
    </row>
    <row r="1697" s="14" customFormat="1">
      <c r="A1697" s="14"/>
      <c r="B1697" s="245"/>
      <c r="C1697" s="246"/>
      <c r="D1697" s="236" t="s">
        <v>341</v>
      </c>
      <c r="E1697" s="247" t="s">
        <v>19</v>
      </c>
      <c r="F1697" s="248" t="s">
        <v>2065</v>
      </c>
      <c r="G1697" s="246"/>
      <c r="H1697" s="249">
        <v>80.099999999999994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341</v>
      </c>
      <c r="AU1697" s="255" t="s">
        <v>85</v>
      </c>
      <c r="AV1697" s="14" t="s">
        <v>85</v>
      </c>
      <c r="AW1697" s="14" t="s">
        <v>35</v>
      </c>
      <c r="AX1697" s="14" t="s">
        <v>76</v>
      </c>
      <c r="AY1697" s="255" t="s">
        <v>331</v>
      </c>
    </row>
    <row r="1698" s="13" customFormat="1">
      <c r="A1698" s="13"/>
      <c r="B1698" s="234"/>
      <c r="C1698" s="235"/>
      <c r="D1698" s="236" t="s">
        <v>341</v>
      </c>
      <c r="E1698" s="237" t="s">
        <v>19</v>
      </c>
      <c r="F1698" s="238" t="s">
        <v>2426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341</v>
      </c>
      <c r="AU1698" s="244" t="s">
        <v>85</v>
      </c>
      <c r="AV1698" s="13" t="s">
        <v>83</v>
      </c>
      <c r="AW1698" s="13" t="s">
        <v>35</v>
      </c>
      <c r="AX1698" s="13" t="s">
        <v>76</v>
      </c>
      <c r="AY1698" s="244" t="s">
        <v>331</v>
      </c>
    </row>
    <row r="1699" s="14" customFormat="1">
      <c r="A1699" s="14"/>
      <c r="B1699" s="245"/>
      <c r="C1699" s="246"/>
      <c r="D1699" s="236" t="s">
        <v>341</v>
      </c>
      <c r="E1699" s="247" t="s">
        <v>19</v>
      </c>
      <c r="F1699" s="248" t="s">
        <v>2427</v>
      </c>
      <c r="G1699" s="246"/>
      <c r="H1699" s="249">
        <v>53.600000000000001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341</v>
      </c>
      <c r="AU1699" s="255" t="s">
        <v>85</v>
      </c>
      <c r="AV1699" s="14" t="s">
        <v>85</v>
      </c>
      <c r="AW1699" s="14" t="s">
        <v>35</v>
      </c>
      <c r="AX1699" s="14" t="s">
        <v>76</v>
      </c>
      <c r="AY1699" s="255" t="s">
        <v>331</v>
      </c>
    </row>
    <row r="1700" s="15" customFormat="1">
      <c r="A1700" s="15"/>
      <c r="B1700" s="256"/>
      <c r="C1700" s="257"/>
      <c r="D1700" s="236" t="s">
        <v>341</v>
      </c>
      <c r="E1700" s="258" t="s">
        <v>19</v>
      </c>
      <c r="F1700" s="259" t="s">
        <v>353</v>
      </c>
      <c r="G1700" s="257"/>
      <c r="H1700" s="260">
        <v>133.69999999999999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341</v>
      </c>
      <c r="AU1700" s="266" t="s">
        <v>85</v>
      </c>
      <c r="AV1700" s="15" t="s">
        <v>126</v>
      </c>
      <c r="AW1700" s="15" t="s">
        <v>35</v>
      </c>
      <c r="AX1700" s="15" t="s">
        <v>83</v>
      </c>
      <c r="AY1700" s="266" t="s">
        <v>331</v>
      </c>
    </row>
    <row r="1701" s="2" customFormat="1" ht="16.5" customHeight="1">
      <c r="A1701" s="40"/>
      <c r="B1701" s="41"/>
      <c r="C1701" s="216" t="s">
        <v>2446</v>
      </c>
      <c r="D1701" s="216" t="s">
        <v>333</v>
      </c>
      <c r="E1701" s="217" t="s">
        <v>2447</v>
      </c>
      <c r="F1701" s="218" t="s">
        <v>2448</v>
      </c>
      <c r="G1701" s="219" t="s">
        <v>336</v>
      </c>
      <c r="H1701" s="220">
        <v>322.69999999999999</v>
      </c>
      <c r="I1701" s="221"/>
      <c r="J1701" s="222">
        <f>ROUND(I1701*H1701,2)</f>
        <v>0</v>
      </c>
      <c r="K1701" s="218" t="s">
        <v>337</v>
      </c>
      <c r="L1701" s="46"/>
      <c r="M1701" s="223" t="s">
        <v>19</v>
      </c>
      <c r="N1701" s="224" t="s">
        <v>47</v>
      </c>
      <c r="O1701" s="86"/>
      <c r="P1701" s="225">
        <f>O1701*H1701</f>
        <v>0</v>
      </c>
      <c r="Q1701" s="225">
        <v>0</v>
      </c>
      <c r="R1701" s="225">
        <f>Q1701*H1701</f>
        <v>0</v>
      </c>
      <c r="S1701" s="225">
        <v>0.014</v>
      </c>
      <c r="T1701" s="226">
        <f>S1701*H1701</f>
        <v>4.5178000000000003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27" t="s">
        <v>541</v>
      </c>
      <c r="AT1701" s="227" t="s">
        <v>333</v>
      </c>
      <c r="AU1701" s="227" t="s">
        <v>85</v>
      </c>
      <c r="AY1701" s="19" t="s">
        <v>331</v>
      </c>
      <c r="BE1701" s="228">
        <f>IF(N1701="základní",J1701,0)</f>
        <v>0</v>
      </c>
      <c r="BF1701" s="228">
        <f>IF(N1701="snížená",J1701,0)</f>
        <v>0</v>
      </c>
      <c r="BG1701" s="228">
        <f>IF(N1701="zákl. přenesená",J1701,0)</f>
        <v>0</v>
      </c>
      <c r="BH1701" s="228">
        <f>IF(N1701="sníž. přenesená",J1701,0)</f>
        <v>0</v>
      </c>
      <c r="BI1701" s="228">
        <f>IF(N1701="nulová",J1701,0)</f>
        <v>0</v>
      </c>
      <c r="BJ1701" s="19" t="s">
        <v>83</v>
      </c>
      <c r="BK1701" s="228">
        <f>ROUND(I1701*H1701,2)</f>
        <v>0</v>
      </c>
      <c r="BL1701" s="19" t="s">
        <v>541</v>
      </c>
      <c r="BM1701" s="227" t="s">
        <v>2449</v>
      </c>
    </row>
    <row r="1702" s="2" customFormat="1">
      <c r="A1702" s="40"/>
      <c r="B1702" s="41"/>
      <c r="C1702" s="42"/>
      <c r="D1702" s="229" t="s">
        <v>339</v>
      </c>
      <c r="E1702" s="42"/>
      <c r="F1702" s="230" t="s">
        <v>2450</v>
      </c>
      <c r="G1702" s="42"/>
      <c r="H1702" s="42"/>
      <c r="I1702" s="231"/>
      <c r="J1702" s="42"/>
      <c r="K1702" s="42"/>
      <c r="L1702" s="46"/>
      <c r="M1702" s="232"/>
      <c r="N1702" s="23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339</v>
      </c>
      <c r="AU1702" s="19" t="s">
        <v>85</v>
      </c>
    </row>
    <row r="1703" s="14" customFormat="1">
      <c r="A1703" s="14"/>
      <c r="B1703" s="245"/>
      <c r="C1703" s="246"/>
      <c r="D1703" s="236" t="s">
        <v>341</v>
      </c>
      <c r="E1703" s="247" t="s">
        <v>19</v>
      </c>
      <c r="F1703" s="248" t="s">
        <v>2451</v>
      </c>
      <c r="G1703" s="246"/>
      <c r="H1703" s="249">
        <v>322.69999999999999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341</v>
      </c>
      <c r="AU1703" s="255" t="s">
        <v>85</v>
      </c>
      <c r="AV1703" s="14" t="s">
        <v>85</v>
      </c>
      <c r="AW1703" s="14" t="s">
        <v>35</v>
      </c>
      <c r="AX1703" s="14" t="s">
        <v>83</v>
      </c>
      <c r="AY1703" s="255" t="s">
        <v>331</v>
      </c>
    </row>
    <row r="1704" s="2" customFormat="1" ht="16.5" customHeight="1">
      <c r="A1704" s="40"/>
      <c r="B1704" s="41"/>
      <c r="C1704" s="216" t="s">
        <v>2452</v>
      </c>
      <c r="D1704" s="216" t="s">
        <v>333</v>
      </c>
      <c r="E1704" s="217" t="s">
        <v>2453</v>
      </c>
      <c r="F1704" s="218" t="s">
        <v>2454</v>
      </c>
      <c r="G1704" s="219" t="s">
        <v>376</v>
      </c>
      <c r="H1704" s="220">
        <v>538.90899999999999</v>
      </c>
      <c r="I1704" s="221"/>
      <c r="J1704" s="222">
        <f>ROUND(I1704*H1704,2)</f>
        <v>0</v>
      </c>
      <c r="K1704" s="218" t="s">
        <v>337</v>
      </c>
      <c r="L1704" s="46"/>
      <c r="M1704" s="223" t="s">
        <v>19</v>
      </c>
      <c r="N1704" s="224" t="s">
        <v>47</v>
      </c>
      <c r="O1704" s="86"/>
      <c r="P1704" s="225">
        <f>O1704*H1704</f>
        <v>0</v>
      </c>
      <c r="Q1704" s="225">
        <v>0</v>
      </c>
      <c r="R1704" s="225">
        <f>Q1704*H1704</f>
        <v>0</v>
      </c>
      <c r="S1704" s="225">
        <v>0.025000000000000001</v>
      </c>
      <c r="T1704" s="226">
        <f>S1704*H1704</f>
        <v>13.472725000000001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7" t="s">
        <v>541</v>
      </c>
      <c r="AT1704" s="227" t="s">
        <v>333</v>
      </c>
      <c r="AU1704" s="227" t="s">
        <v>85</v>
      </c>
      <c r="AY1704" s="19" t="s">
        <v>331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19" t="s">
        <v>83</v>
      </c>
      <c r="BK1704" s="228">
        <f>ROUND(I1704*H1704,2)</f>
        <v>0</v>
      </c>
      <c r="BL1704" s="19" t="s">
        <v>541</v>
      </c>
      <c r="BM1704" s="227" t="s">
        <v>2455</v>
      </c>
    </row>
    <row r="1705" s="2" customFormat="1">
      <c r="A1705" s="40"/>
      <c r="B1705" s="41"/>
      <c r="C1705" s="42"/>
      <c r="D1705" s="229" t="s">
        <v>339</v>
      </c>
      <c r="E1705" s="42"/>
      <c r="F1705" s="230" t="s">
        <v>2456</v>
      </c>
      <c r="G1705" s="42"/>
      <c r="H1705" s="42"/>
      <c r="I1705" s="231"/>
      <c r="J1705" s="42"/>
      <c r="K1705" s="42"/>
      <c r="L1705" s="46"/>
      <c r="M1705" s="232"/>
      <c r="N1705" s="233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339</v>
      </c>
      <c r="AU1705" s="19" t="s">
        <v>85</v>
      </c>
    </row>
    <row r="1706" s="14" customFormat="1">
      <c r="A1706" s="14"/>
      <c r="B1706" s="245"/>
      <c r="C1706" s="246"/>
      <c r="D1706" s="236" t="s">
        <v>341</v>
      </c>
      <c r="E1706" s="247" t="s">
        <v>19</v>
      </c>
      <c r="F1706" s="248" t="s">
        <v>2457</v>
      </c>
      <c r="G1706" s="246"/>
      <c r="H1706" s="249">
        <v>538.90899999999999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341</v>
      </c>
      <c r="AU1706" s="255" t="s">
        <v>85</v>
      </c>
      <c r="AV1706" s="14" t="s">
        <v>85</v>
      </c>
      <c r="AW1706" s="14" t="s">
        <v>35</v>
      </c>
      <c r="AX1706" s="14" t="s">
        <v>83</v>
      </c>
      <c r="AY1706" s="255" t="s">
        <v>331</v>
      </c>
    </row>
    <row r="1707" s="2" customFormat="1" ht="21.75" customHeight="1">
      <c r="A1707" s="40"/>
      <c r="B1707" s="41"/>
      <c r="C1707" s="216" t="s">
        <v>2458</v>
      </c>
      <c r="D1707" s="216" t="s">
        <v>333</v>
      </c>
      <c r="E1707" s="217" t="s">
        <v>2459</v>
      </c>
      <c r="F1707" s="218" t="s">
        <v>2460</v>
      </c>
      <c r="G1707" s="219" t="s">
        <v>336</v>
      </c>
      <c r="H1707" s="220">
        <v>302.89999999999998</v>
      </c>
      <c r="I1707" s="221"/>
      <c r="J1707" s="222">
        <f>ROUND(I1707*H1707,2)</f>
        <v>0</v>
      </c>
      <c r="K1707" s="218" t="s">
        <v>337</v>
      </c>
      <c r="L1707" s="46"/>
      <c r="M1707" s="223" t="s">
        <v>19</v>
      </c>
      <c r="N1707" s="224" t="s">
        <v>47</v>
      </c>
      <c r="O1707" s="86"/>
      <c r="P1707" s="225">
        <f>O1707*H1707</f>
        <v>0</v>
      </c>
      <c r="Q1707" s="225">
        <v>0</v>
      </c>
      <c r="R1707" s="225">
        <f>Q1707*H1707</f>
        <v>0</v>
      </c>
      <c r="S1707" s="225">
        <v>0.040000000000000001</v>
      </c>
      <c r="T1707" s="226">
        <f>S1707*H1707</f>
        <v>12.116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27" t="s">
        <v>541</v>
      </c>
      <c r="AT1707" s="227" t="s">
        <v>333</v>
      </c>
      <c r="AU1707" s="227" t="s">
        <v>85</v>
      </c>
      <c r="AY1707" s="19" t="s">
        <v>331</v>
      </c>
      <c r="BE1707" s="228">
        <f>IF(N1707="základní",J1707,0)</f>
        <v>0</v>
      </c>
      <c r="BF1707" s="228">
        <f>IF(N1707="snížená",J1707,0)</f>
        <v>0</v>
      </c>
      <c r="BG1707" s="228">
        <f>IF(N1707="zákl. přenesená",J1707,0)</f>
        <v>0</v>
      </c>
      <c r="BH1707" s="228">
        <f>IF(N1707="sníž. přenesená",J1707,0)</f>
        <v>0</v>
      </c>
      <c r="BI1707" s="228">
        <f>IF(N1707="nulová",J1707,0)</f>
        <v>0</v>
      </c>
      <c r="BJ1707" s="19" t="s">
        <v>83</v>
      </c>
      <c r="BK1707" s="228">
        <f>ROUND(I1707*H1707,2)</f>
        <v>0</v>
      </c>
      <c r="BL1707" s="19" t="s">
        <v>541</v>
      </c>
      <c r="BM1707" s="227" t="s">
        <v>2461</v>
      </c>
    </row>
    <row r="1708" s="2" customFormat="1">
      <c r="A1708" s="40"/>
      <c r="B1708" s="41"/>
      <c r="C1708" s="42"/>
      <c r="D1708" s="229" t="s">
        <v>339</v>
      </c>
      <c r="E1708" s="42"/>
      <c r="F1708" s="230" t="s">
        <v>2462</v>
      </c>
      <c r="G1708" s="42"/>
      <c r="H1708" s="42"/>
      <c r="I1708" s="231"/>
      <c r="J1708" s="42"/>
      <c r="K1708" s="42"/>
      <c r="L1708" s="46"/>
      <c r="M1708" s="232"/>
      <c r="N1708" s="23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339</v>
      </c>
      <c r="AU1708" s="19" t="s">
        <v>85</v>
      </c>
    </row>
    <row r="1709" s="13" customFormat="1">
      <c r="A1709" s="13"/>
      <c r="B1709" s="234"/>
      <c r="C1709" s="235"/>
      <c r="D1709" s="236" t="s">
        <v>341</v>
      </c>
      <c r="E1709" s="237" t="s">
        <v>19</v>
      </c>
      <c r="F1709" s="238" t="s">
        <v>905</v>
      </c>
      <c r="G1709" s="235"/>
      <c r="H1709" s="237" t="s">
        <v>19</v>
      </c>
      <c r="I1709" s="239"/>
      <c r="J1709" s="235"/>
      <c r="K1709" s="235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341</v>
      </c>
      <c r="AU1709" s="244" t="s">
        <v>85</v>
      </c>
      <c r="AV1709" s="13" t="s">
        <v>83</v>
      </c>
      <c r="AW1709" s="13" t="s">
        <v>35</v>
      </c>
      <c r="AX1709" s="13" t="s">
        <v>76</v>
      </c>
      <c r="AY1709" s="244" t="s">
        <v>331</v>
      </c>
    </row>
    <row r="1710" s="14" customFormat="1">
      <c r="A1710" s="14"/>
      <c r="B1710" s="245"/>
      <c r="C1710" s="246"/>
      <c r="D1710" s="236" t="s">
        <v>341</v>
      </c>
      <c r="E1710" s="247" t="s">
        <v>19</v>
      </c>
      <c r="F1710" s="248" t="s">
        <v>2463</v>
      </c>
      <c r="G1710" s="246"/>
      <c r="H1710" s="249">
        <v>302.89999999999998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341</v>
      </c>
      <c r="AU1710" s="255" t="s">
        <v>85</v>
      </c>
      <c r="AV1710" s="14" t="s">
        <v>85</v>
      </c>
      <c r="AW1710" s="14" t="s">
        <v>35</v>
      </c>
      <c r="AX1710" s="14" t="s">
        <v>76</v>
      </c>
      <c r="AY1710" s="255" t="s">
        <v>331</v>
      </c>
    </row>
    <row r="1711" s="15" customFormat="1">
      <c r="A1711" s="15"/>
      <c r="B1711" s="256"/>
      <c r="C1711" s="257"/>
      <c r="D1711" s="236" t="s">
        <v>341</v>
      </c>
      <c r="E1711" s="258" t="s">
        <v>19</v>
      </c>
      <c r="F1711" s="259" t="s">
        <v>353</v>
      </c>
      <c r="G1711" s="257"/>
      <c r="H1711" s="260">
        <v>302.89999999999998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341</v>
      </c>
      <c r="AU1711" s="266" t="s">
        <v>85</v>
      </c>
      <c r="AV1711" s="15" t="s">
        <v>126</v>
      </c>
      <c r="AW1711" s="15" t="s">
        <v>35</v>
      </c>
      <c r="AX1711" s="15" t="s">
        <v>83</v>
      </c>
      <c r="AY1711" s="266" t="s">
        <v>331</v>
      </c>
    </row>
    <row r="1712" s="12" customFormat="1" ht="22.8" customHeight="1">
      <c r="A1712" s="12"/>
      <c r="B1712" s="200"/>
      <c r="C1712" s="201"/>
      <c r="D1712" s="202" t="s">
        <v>75</v>
      </c>
      <c r="E1712" s="214" t="s">
        <v>2464</v>
      </c>
      <c r="F1712" s="214" t="s">
        <v>2465</v>
      </c>
      <c r="G1712" s="201"/>
      <c r="H1712" s="201"/>
      <c r="I1712" s="204"/>
      <c r="J1712" s="215">
        <f>BK1712</f>
        <v>0</v>
      </c>
      <c r="K1712" s="201"/>
      <c r="L1712" s="206"/>
      <c r="M1712" s="207"/>
      <c r="N1712" s="208"/>
      <c r="O1712" s="208"/>
      <c r="P1712" s="209">
        <f>SUM(P1713:P1895)</f>
        <v>0</v>
      </c>
      <c r="Q1712" s="208"/>
      <c r="R1712" s="209">
        <f>SUM(R1713:R1895)</f>
        <v>22.942060495507803</v>
      </c>
      <c r="S1712" s="208"/>
      <c r="T1712" s="210">
        <f>SUM(T1713:T1895)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1" t="s">
        <v>85</v>
      </c>
      <c r="AT1712" s="212" t="s">
        <v>75</v>
      </c>
      <c r="AU1712" s="212" t="s">
        <v>83</v>
      </c>
      <c r="AY1712" s="211" t="s">
        <v>331</v>
      </c>
      <c r="BK1712" s="213">
        <f>SUM(BK1713:BK1895)</f>
        <v>0</v>
      </c>
    </row>
    <row r="1713" s="2" customFormat="1" ht="33" customHeight="1">
      <c r="A1713" s="40"/>
      <c r="B1713" s="41"/>
      <c r="C1713" s="216" t="s">
        <v>2466</v>
      </c>
      <c r="D1713" s="216" t="s">
        <v>333</v>
      </c>
      <c r="E1713" s="217" t="s">
        <v>2467</v>
      </c>
      <c r="F1713" s="218" t="s">
        <v>2468</v>
      </c>
      <c r="G1713" s="219" t="s">
        <v>336</v>
      </c>
      <c r="H1713" s="220">
        <v>7.4720000000000004</v>
      </c>
      <c r="I1713" s="221"/>
      <c r="J1713" s="222">
        <f>ROUND(I1713*H1713,2)</f>
        <v>0</v>
      </c>
      <c r="K1713" s="218" t="s">
        <v>337</v>
      </c>
      <c r="L1713" s="46"/>
      <c r="M1713" s="223" t="s">
        <v>19</v>
      </c>
      <c r="N1713" s="224" t="s">
        <v>47</v>
      </c>
      <c r="O1713" s="86"/>
      <c r="P1713" s="225">
        <f>O1713*H1713</f>
        <v>0</v>
      </c>
      <c r="Q1713" s="225">
        <v>0.053407099999999999</v>
      </c>
      <c r="R1713" s="225">
        <f>Q1713*H1713</f>
        <v>0.39905785120000004</v>
      </c>
      <c r="S1713" s="225">
        <v>0</v>
      </c>
      <c r="T1713" s="22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7" t="s">
        <v>541</v>
      </c>
      <c r="AT1713" s="227" t="s">
        <v>333</v>
      </c>
      <c r="AU1713" s="227" t="s">
        <v>85</v>
      </c>
      <c r="AY1713" s="19" t="s">
        <v>331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19" t="s">
        <v>83</v>
      </c>
      <c r="BK1713" s="228">
        <f>ROUND(I1713*H1713,2)</f>
        <v>0</v>
      </c>
      <c r="BL1713" s="19" t="s">
        <v>541</v>
      </c>
      <c r="BM1713" s="227" t="s">
        <v>2469</v>
      </c>
    </row>
    <row r="1714" s="2" customFormat="1">
      <c r="A1714" s="40"/>
      <c r="B1714" s="41"/>
      <c r="C1714" s="42"/>
      <c r="D1714" s="229" t="s">
        <v>339</v>
      </c>
      <c r="E1714" s="42"/>
      <c r="F1714" s="230" t="s">
        <v>2470</v>
      </c>
      <c r="G1714" s="42"/>
      <c r="H1714" s="42"/>
      <c r="I1714" s="231"/>
      <c r="J1714" s="42"/>
      <c r="K1714" s="42"/>
      <c r="L1714" s="46"/>
      <c r="M1714" s="232"/>
      <c r="N1714" s="23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339</v>
      </c>
      <c r="AU1714" s="19" t="s">
        <v>85</v>
      </c>
    </row>
    <row r="1715" s="13" customFormat="1">
      <c r="A1715" s="13"/>
      <c r="B1715" s="234"/>
      <c r="C1715" s="235"/>
      <c r="D1715" s="236" t="s">
        <v>341</v>
      </c>
      <c r="E1715" s="237" t="s">
        <v>19</v>
      </c>
      <c r="F1715" s="238" t="s">
        <v>1931</v>
      </c>
      <c r="G1715" s="235"/>
      <c r="H1715" s="237" t="s">
        <v>19</v>
      </c>
      <c r="I1715" s="239"/>
      <c r="J1715" s="235"/>
      <c r="K1715" s="235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341</v>
      </c>
      <c r="AU1715" s="244" t="s">
        <v>85</v>
      </c>
      <c r="AV1715" s="13" t="s">
        <v>83</v>
      </c>
      <c r="AW1715" s="13" t="s">
        <v>35</v>
      </c>
      <c r="AX1715" s="13" t="s">
        <v>76</v>
      </c>
      <c r="AY1715" s="244" t="s">
        <v>331</v>
      </c>
    </row>
    <row r="1716" s="14" customFormat="1">
      <c r="A1716" s="14"/>
      <c r="B1716" s="245"/>
      <c r="C1716" s="246"/>
      <c r="D1716" s="236" t="s">
        <v>341</v>
      </c>
      <c r="E1716" s="247" t="s">
        <v>19</v>
      </c>
      <c r="F1716" s="248" t="s">
        <v>2471</v>
      </c>
      <c r="G1716" s="246"/>
      <c r="H1716" s="249">
        <v>7.4720000000000004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341</v>
      </c>
      <c r="AU1716" s="255" t="s">
        <v>85</v>
      </c>
      <c r="AV1716" s="14" t="s">
        <v>85</v>
      </c>
      <c r="AW1716" s="14" t="s">
        <v>35</v>
      </c>
      <c r="AX1716" s="14" t="s">
        <v>83</v>
      </c>
      <c r="AY1716" s="255" t="s">
        <v>331</v>
      </c>
    </row>
    <row r="1717" s="2" customFormat="1" ht="37.8" customHeight="1">
      <c r="A1717" s="40"/>
      <c r="B1717" s="41"/>
      <c r="C1717" s="216" t="s">
        <v>2472</v>
      </c>
      <c r="D1717" s="216" t="s">
        <v>333</v>
      </c>
      <c r="E1717" s="217" t="s">
        <v>2473</v>
      </c>
      <c r="F1717" s="218" t="s">
        <v>2474</v>
      </c>
      <c r="G1717" s="219" t="s">
        <v>336</v>
      </c>
      <c r="H1717" s="220">
        <v>130.46100000000001</v>
      </c>
      <c r="I1717" s="221"/>
      <c r="J1717" s="222">
        <f>ROUND(I1717*H1717,2)</f>
        <v>0</v>
      </c>
      <c r="K1717" s="218" t="s">
        <v>337</v>
      </c>
      <c r="L1717" s="46"/>
      <c r="M1717" s="223" t="s">
        <v>19</v>
      </c>
      <c r="N1717" s="224" t="s">
        <v>47</v>
      </c>
      <c r="O1717" s="86"/>
      <c r="P1717" s="225">
        <f>O1717*H1717</f>
        <v>0</v>
      </c>
      <c r="Q1717" s="225">
        <v>0.045543599999999997</v>
      </c>
      <c r="R1717" s="225">
        <f>Q1717*H1717</f>
        <v>5.9416635996</v>
      </c>
      <c r="S1717" s="225">
        <v>0</v>
      </c>
      <c r="T1717" s="22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7" t="s">
        <v>541</v>
      </c>
      <c r="AT1717" s="227" t="s">
        <v>333</v>
      </c>
      <c r="AU1717" s="227" t="s">
        <v>85</v>
      </c>
      <c r="AY1717" s="19" t="s">
        <v>331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19" t="s">
        <v>83</v>
      </c>
      <c r="BK1717" s="228">
        <f>ROUND(I1717*H1717,2)</f>
        <v>0</v>
      </c>
      <c r="BL1717" s="19" t="s">
        <v>541</v>
      </c>
      <c r="BM1717" s="227" t="s">
        <v>2475</v>
      </c>
    </row>
    <row r="1718" s="2" customFormat="1">
      <c r="A1718" s="40"/>
      <c r="B1718" s="41"/>
      <c r="C1718" s="42"/>
      <c r="D1718" s="229" t="s">
        <v>339</v>
      </c>
      <c r="E1718" s="42"/>
      <c r="F1718" s="230" t="s">
        <v>2476</v>
      </c>
      <c r="G1718" s="42"/>
      <c r="H1718" s="42"/>
      <c r="I1718" s="231"/>
      <c r="J1718" s="42"/>
      <c r="K1718" s="42"/>
      <c r="L1718" s="46"/>
      <c r="M1718" s="232"/>
      <c r="N1718" s="23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339</v>
      </c>
      <c r="AU1718" s="19" t="s">
        <v>85</v>
      </c>
    </row>
    <row r="1719" s="13" customFormat="1">
      <c r="A1719" s="13"/>
      <c r="B1719" s="234"/>
      <c r="C1719" s="235"/>
      <c r="D1719" s="236" t="s">
        <v>341</v>
      </c>
      <c r="E1719" s="237" t="s">
        <v>19</v>
      </c>
      <c r="F1719" s="238" t="s">
        <v>2477</v>
      </c>
      <c r="G1719" s="235"/>
      <c r="H1719" s="237" t="s">
        <v>19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341</v>
      </c>
      <c r="AU1719" s="244" t="s">
        <v>85</v>
      </c>
      <c r="AV1719" s="13" t="s">
        <v>83</v>
      </c>
      <c r="AW1719" s="13" t="s">
        <v>35</v>
      </c>
      <c r="AX1719" s="13" t="s">
        <v>76</v>
      </c>
      <c r="AY1719" s="244" t="s">
        <v>331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1920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4" customFormat="1">
      <c r="A1721" s="14"/>
      <c r="B1721" s="245"/>
      <c r="C1721" s="246"/>
      <c r="D1721" s="236" t="s">
        <v>341</v>
      </c>
      <c r="E1721" s="247" t="s">
        <v>19</v>
      </c>
      <c r="F1721" s="248" t="s">
        <v>2478</v>
      </c>
      <c r="G1721" s="246"/>
      <c r="H1721" s="249">
        <v>18.172999999999998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341</v>
      </c>
      <c r="AU1721" s="255" t="s">
        <v>85</v>
      </c>
      <c r="AV1721" s="14" t="s">
        <v>85</v>
      </c>
      <c r="AW1721" s="14" t="s">
        <v>35</v>
      </c>
      <c r="AX1721" s="14" t="s">
        <v>76</v>
      </c>
      <c r="AY1721" s="255" t="s">
        <v>331</v>
      </c>
    </row>
    <row r="1722" s="13" customFormat="1">
      <c r="A1722" s="13"/>
      <c r="B1722" s="234"/>
      <c r="C1722" s="235"/>
      <c r="D1722" s="236" t="s">
        <v>341</v>
      </c>
      <c r="E1722" s="237" t="s">
        <v>19</v>
      </c>
      <c r="F1722" s="238" t="s">
        <v>1922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341</v>
      </c>
      <c r="AU1722" s="244" t="s">
        <v>85</v>
      </c>
      <c r="AV1722" s="13" t="s">
        <v>83</v>
      </c>
      <c r="AW1722" s="13" t="s">
        <v>35</v>
      </c>
      <c r="AX1722" s="13" t="s">
        <v>76</v>
      </c>
      <c r="AY1722" s="244" t="s">
        <v>331</v>
      </c>
    </row>
    <row r="1723" s="14" customFormat="1">
      <c r="A1723" s="14"/>
      <c r="B1723" s="245"/>
      <c r="C1723" s="246"/>
      <c r="D1723" s="236" t="s">
        <v>341</v>
      </c>
      <c r="E1723" s="247" t="s">
        <v>19</v>
      </c>
      <c r="F1723" s="248" t="s">
        <v>2479</v>
      </c>
      <c r="G1723" s="246"/>
      <c r="H1723" s="249">
        <v>13.507999999999999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341</v>
      </c>
      <c r="AU1723" s="255" t="s">
        <v>85</v>
      </c>
      <c r="AV1723" s="14" t="s">
        <v>85</v>
      </c>
      <c r="AW1723" s="14" t="s">
        <v>35</v>
      </c>
      <c r="AX1723" s="14" t="s">
        <v>76</v>
      </c>
      <c r="AY1723" s="255" t="s">
        <v>331</v>
      </c>
    </row>
    <row r="1724" s="13" customFormat="1">
      <c r="A1724" s="13"/>
      <c r="B1724" s="234"/>
      <c r="C1724" s="235"/>
      <c r="D1724" s="236" t="s">
        <v>341</v>
      </c>
      <c r="E1724" s="237" t="s">
        <v>19</v>
      </c>
      <c r="F1724" s="238" t="s">
        <v>1926</v>
      </c>
      <c r="G1724" s="235"/>
      <c r="H1724" s="237" t="s">
        <v>19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341</v>
      </c>
      <c r="AU1724" s="244" t="s">
        <v>85</v>
      </c>
      <c r="AV1724" s="13" t="s">
        <v>83</v>
      </c>
      <c r="AW1724" s="13" t="s">
        <v>35</v>
      </c>
      <c r="AX1724" s="13" t="s">
        <v>76</v>
      </c>
      <c r="AY1724" s="244" t="s">
        <v>331</v>
      </c>
    </row>
    <row r="1725" s="14" customFormat="1">
      <c r="A1725" s="14"/>
      <c r="B1725" s="245"/>
      <c r="C1725" s="246"/>
      <c r="D1725" s="236" t="s">
        <v>341</v>
      </c>
      <c r="E1725" s="247" t="s">
        <v>19</v>
      </c>
      <c r="F1725" s="248" t="s">
        <v>2480</v>
      </c>
      <c r="G1725" s="246"/>
      <c r="H1725" s="249">
        <v>14.865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341</v>
      </c>
      <c r="AU1725" s="255" t="s">
        <v>85</v>
      </c>
      <c r="AV1725" s="14" t="s">
        <v>85</v>
      </c>
      <c r="AW1725" s="14" t="s">
        <v>35</v>
      </c>
      <c r="AX1725" s="14" t="s">
        <v>76</v>
      </c>
      <c r="AY1725" s="255" t="s">
        <v>331</v>
      </c>
    </row>
    <row r="1726" s="13" customFormat="1">
      <c r="A1726" s="13"/>
      <c r="B1726" s="234"/>
      <c r="C1726" s="235"/>
      <c r="D1726" s="236" t="s">
        <v>341</v>
      </c>
      <c r="E1726" s="237" t="s">
        <v>19</v>
      </c>
      <c r="F1726" s="238" t="s">
        <v>1928</v>
      </c>
      <c r="G1726" s="235"/>
      <c r="H1726" s="237" t="s">
        <v>19</v>
      </c>
      <c r="I1726" s="239"/>
      <c r="J1726" s="235"/>
      <c r="K1726" s="235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341</v>
      </c>
      <c r="AU1726" s="244" t="s">
        <v>85</v>
      </c>
      <c r="AV1726" s="13" t="s">
        <v>83</v>
      </c>
      <c r="AW1726" s="13" t="s">
        <v>35</v>
      </c>
      <c r="AX1726" s="13" t="s">
        <v>76</v>
      </c>
      <c r="AY1726" s="244" t="s">
        <v>331</v>
      </c>
    </row>
    <row r="1727" s="14" customFormat="1">
      <c r="A1727" s="14"/>
      <c r="B1727" s="245"/>
      <c r="C1727" s="246"/>
      <c r="D1727" s="236" t="s">
        <v>341</v>
      </c>
      <c r="E1727" s="247" t="s">
        <v>19</v>
      </c>
      <c r="F1727" s="248" t="s">
        <v>2481</v>
      </c>
      <c r="G1727" s="246"/>
      <c r="H1727" s="249">
        <v>5.9340000000000002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341</v>
      </c>
      <c r="AU1727" s="255" t="s">
        <v>85</v>
      </c>
      <c r="AV1727" s="14" t="s">
        <v>85</v>
      </c>
      <c r="AW1727" s="14" t="s">
        <v>35</v>
      </c>
      <c r="AX1727" s="14" t="s">
        <v>76</v>
      </c>
      <c r="AY1727" s="255" t="s">
        <v>331</v>
      </c>
    </row>
    <row r="1728" s="13" customFormat="1">
      <c r="A1728" s="13"/>
      <c r="B1728" s="234"/>
      <c r="C1728" s="235"/>
      <c r="D1728" s="236" t="s">
        <v>341</v>
      </c>
      <c r="E1728" s="237" t="s">
        <v>19</v>
      </c>
      <c r="F1728" s="238" t="s">
        <v>1912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341</v>
      </c>
      <c r="AU1728" s="244" t="s">
        <v>85</v>
      </c>
      <c r="AV1728" s="13" t="s">
        <v>83</v>
      </c>
      <c r="AW1728" s="13" t="s">
        <v>35</v>
      </c>
      <c r="AX1728" s="13" t="s">
        <v>76</v>
      </c>
      <c r="AY1728" s="244" t="s">
        <v>331</v>
      </c>
    </row>
    <row r="1729" s="14" customFormat="1">
      <c r="A1729" s="14"/>
      <c r="B1729" s="245"/>
      <c r="C1729" s="246"/>
      <c r="D1729" s="236" t="s">
        <v>341</v>
      </c>
      <c r="E1729" s="247" t="s">
        <v>19</v>
      </c>
      <c r="F1729" s="248" t="s">
        <v>2482</v>
      </c>
      <c r="G1729" s="246"/>
      <c r="H1729" s="249">
        <v>3.1880000000000002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341</v>
      </c>
      <c r="AU1729" s="255" t="s">
        <v>85</v>
      </c>
      <c r="AV1729" s="14" t="s">
        <v>85</v>
      </c>
      <c r="AW1729" s="14" t="s">
        <v>35</v>
      </c>
      <c r="AX1729" s="14" t="s">
        <v>76</v>
      </c>
      <c r="AY1729" s="255" t="s">
        <v>331</v>
      </c>
    </row>
    <row r="1730" s="13" customFormat="1">
      <c r="A1730" s="13"/>
      <c r="B1730" s="234"/>
      <c r="C1730" s="235"/>
      <c r="D1730" s="236" t="s">
        <v>341</v>
      </c>
      <c r="E1730" s="237" t="s">
        <v>19</v>
      </c>
      <c r="F1730" s="238" t="s">
        <v>1918</v>
      </c>
      <c r="G1730" s="235"/>
      <c r="H1730" s="237" t="s">
        <v>19</v>
      </c>
      <c r="I1730" s="239"/>
      <c r="J1730" s="235"/>
      <c r="K1730" s="235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341</v>
      </c>
      <c r="AU1730" s="244" t="s">
        <v>85</v>
      </c>
      <c r="AV1730" s="13" t="s">
        <v>83</v>
      </c>
      <c r="AW1730" s="13" t="s">
        <v>35</v>
      </c>
      <c r="AX1730" s="13" t="s">
        <v>76</v>
      </c>
      <c r="AY1730" s="244" t="s">
        <v>331</v>
      </c>
    </row>
    <row r="1731" s="14" customFormat="1">
      <c r="A1731" s="14"/>
      <c r="B1731" s="245"/>
      <c r="C1731" s="246"/>
      <c r="D1731" s="236" t="s">
        <v>341</v>
      </c>
      <c r="E1731" s="247" t="s">
        <v>19</v>
      </c>
      <c r="F1731" s="248" t="s">
        <v>2483</v>
      </c>
      <c r="G1731" s="246"/>
      <c r="H1731" s="249">
        <v>15.837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341</v>
      </c>
      <c r="AU1731" s="255" t="s">
        <v>85</v>
      </c>
      <c r="AV1731" s="14" t="s">
        <v>85</v>
      </c>
      <c r="AW1731" s="14" t="s">
        <v>35</v>
      </c>
      <c r="AX1731" s="14" t="s">
        <v>76</v>
      </c>
      <c r="AY1731" s="255" t="s">
        <v>331</v>
      </c>
    </row>
    <row r="1732" s="13" customFormat="1">
      <c r="A1732" s="13"/>
      <c r="B1732" s="234"/>
      <c r="C1732" s="235"/>
      <c r="D1732" s="236" t="s">
        <v>341</v>
      </c>
      <c r="E1732" s="237" t="s">
        <v>19</v>
      </c>
      <c r="F1732" s="238" t="s">
        <v>2484</v>
      </c>
      <c r="G1732" s="235"/>
      <c r="H1732" s="237" t="s">
        <v>19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341</v>
      </c>
      <c r="AU1732" s="244" t="s">
        <v>85</v>
      </c>
      <c r="AV1732" s="13" t="s">
        <v>83</v>
      </c>
      <c r="AW1732" s="13" t="s">
        <v>35</v>
      </c>
      <c r="AX1732" s="13" t="s">
        <v>76</v>
      </c>
      <c r="AY1732" s="244" t="s">
        <v>331</v>
      </c>
    </row>
    <row r="1733" s="14" customFormat="1">
      <c r="A1733" s="14"/>
      <c r="B1733" s="245"/>
      <c r="C1733" s="246"/>
      <c r="D1733" s="236" t="s">
        <v>341</v>
      </c>
      <c r="E1733" s="247" t="s">
        <v>19</v>
      </c>
      <c r="F1733" s="248" t="s">
        <v>2485</v>
      </c>
      <c r="G1733" s="246"/>
      <c r="H1733" s="249">
        <v>7.6950000000000003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341</v>
      </c>
      <c r="AU1733" s="255" t="s">
        <v>85</v>
      </c>
      <c r="AV1733" s="14" t="s">
        <v>85</v>
      </c>
      <c r="AW1733" s="14" t="s">
        <v>35</v>
      </c>
      <c r="AX1733" s="14" t="s">
        <v>76</v>
      </c>
      <c r="AY1733" s="255" t="s">
        <v>331</v>
      </c>
    </row>
    <row r="1734" s="13" customFormat="1">
      <c r="A1734" s="13"/>
      <c r="B1734" s="234"/>
      <c r="C1734" s="235"/>
      <c r="D1734" s="236" t="s">
        <v>341</v>
      </c>
      <c r="E1734" s="237" t="s">
        <v>19</v>
      </c>
      <c r="F1734" s="238" t="s">
        <v>1914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341</v>
      </c>
      <c r="AU1734" s="244" t="s">
        <v>85</v>
      </c>
      <c r="AV1734" s="13" t="s">
        <v>83</v>
      </c>
      <c r="AW1734" s="13" t="s">
        <v>35</v>
      </c>
      <c r="AX1734" s="13" t="s">
        <v>76</v>
      </c>
      <c r="AY1734" s="244" t="s">
        <v>331</v>
      </c>
    </row>
    <row r="1735" s="14" customFormat="1">
      <c r="A1735" s="14"/>
      <c r="B1735" s="245"/>
      <c r="C1735" s="246"/>
      <c r="D1735" s="236" t="s">
        <v>341</v>
      </c>
      <c r="E1735" s="247" t="s">
        <v>19</v>
      </c>
      <c r="F1735" s="248" t="s">
        <v>2486</v>
      </c>
      <c r="G1735" s="246"/>
      <c r="H1735" s="249">
        <v>15.33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341</v>
      </c>
      <c r="AU1735" s="255" t="s">
        <v>85</v>
      </c>
      <c r="AV1735" s="14" t="s">
        <v>85</v>
      </c>
      <c r="AW1735" s="14" t="s">
        <v>35</v>
      </c>
      <c r="AX1735" s="14" t="s">
        <v>76</v>
      </c>
      <c r="AY1735" s="255" t="s">
        <v>331</v>
      </c>
    </row>
    <row r="1736" s="13" customFormat="1">
      <c r="A1736" s="13"/>
      <c r="B1736" s="234"/>
      <c r="C1736" s="235"/>
      <c r="D1736" s="236" t="s">
        <v>341</v>
      </c>
      <c r="E1736" s="237" t="s">
        <v>19</v>
      </c>
      <c r="F1736" s="238" t="s">
        <v>2487</v>
      </c>
      <c r="G1736" s="235"/>
      <c r="H1736" s="237" t="s">
        <v>19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341</v>
      </c>
      <c r="AU1736" s="244" t="s">
        <v>85</v>
      </c>
      <c r="AV1736" s="13" t="s">
        <v>83</v>
      </c>
      <c r="AW1736" s="13" t="s">
        <v>35</v>
      </c>
      <c r="AX1736" s="13" t="s">
        <v>76</v>
      </c>
      <c r="AY1736" s="244" t="s">
        <v>331</v>
      </c>
    </row>
    <row r="1737" s="14" customFormat="1">
      <c r="A1737" s="14"/>
      <c r="B1737" s="245"/>
      <c r="C1737" s="246"/>
      <c r="D1737" s="236" t="s">
        <v>341</v>
      </c>
      <c r="E1737" s="247" t="s">
        <v>19</v>
      </c>
      <c r="F1737" s="248" t="s">
        <v>2488</v>
      </c>
      <c r="G1737" s="246"/>
      <c r="H1737" s="249">
        <v>35.930999999999997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341</v>
      </c>
      <c r="AU1737" s="255" t="s">
        <v>85</v>
      </c>
      <c r="AV1737" s="14" t="s">
        <v>85</v>
      </c>
      <c r="AW1737" s="14" t="s">
        <v>35</v>
      </c>
      <c r="AX1737" s="14" t="s">
        <v>76</v>
      </c>
      <c r="AY1737" s="255" t="s">
        <v>331</v>
      </c>
    </row>
    <row r="1738" s="15" customFormat="1">
      <c r="A1738" s="15"/>
      <c r="B1738" s="256"/>
      <c r="C1738" s="257"/>
      <c r="D1738" s="236" t="s">
        <v>341</v>
      </c>
      <c r="E1738" s="258" t="s">
        <v>19</v>
      </c>
      <c r="F1738" s="259" t="s">
        <v>353</v>
      </c>
      <c r="G1738" s="257"/>
      <c r="H1738" s="260">
        <v>130.46100000000001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341</v>
      </c>
      <c r="AU1738" s="266" t="s">
        <v>85</v>
      </c>
      <c r="AV1738" s="15" t="s">
        <v>126</v>
      </c>
      <c r="AW1738" s="15" t="s">
        <v>35</v>
      </c>
      <c r="AX1738" s="15" t="s">
        <v>83</v>
      </c>
      <c r="AY1738" s="266" t="s">
        <v>331</v>
      </c>
    </row>
    <row r="1739" s="2" customFormat="1" ht="37.8" customHeight="1">
      <c r="A1739" s="40"/>
      <c r="B1739" s="41"/>
      <c r="C1739" s="216" t="s">
        <v>2489</v>
      </c>
      <c r="D1739" s="216" t="s">
        <v>333</v>
      </c>
      <c r="E1739" s="217" t="s">
        <v>2490</v>
      </c>
      <c r="F1739" s="218" t="s">
        <v>2491</v>
      </c>
      <c r="G1739" s="219" t="s">
        <v>336</v>
      </c>
      <c r="H1739" s="220">
        <v>8.3030000000000008</v>
      </c>
      <c r="I1739" s="221"/>
      <c r="J1739" s="222">
        <f>ROUND(I1739*H1739,2)</f>
        <v>0</v>
      </c>
      <c r="K1739" s="218" t="s">
        <v>19</v>
      </c>
      <c r="L1739" s="46"/>
      <c r="M1739" s="223" t="s">
        <v>19</v>
      </c>
      <c r="N1739" s="224" t="s">
        <v>47</v>
      </c>
      <c r="O1739" s="86"/>
      <c r="P1739" s="225">
        <f>O1739*H1739</f>
        <v>0</v>
      </c>
      <c r="Q1739" s="225">
        <v>0.046960000000000002</v>
      </c>
      <c r="R1739" s="225">
        <f>Q1739*H1739</f>
        <v>0.38990888000000007</v>
      </c>
      <c r="S1739" s="225">
        <v>0</v>
      </c>
      <c r="T1739" s="226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7" t="s">
        <v>541</v>
      </c>
      <c r="AT1739" s="227" t="s">
        <v>333</v>
      </c>
      <c r="AU1739" s="227" t="s">
        <v>85</v>
      </c>
      <c r="AY1739" s="19" t="s">
        <v>331</v>
      </c>
      <c r="BE1739" s="228">
        <f>IF(N1739="základní",J1739,0)</f>
        <v>0</v>
      </c>
      <c r="BF1739" s="228">
        <f>IF(N1739="snížená",J1739,0)</f>
        <v>0</v>
      </c>
      <c r="BG1739" s="228">
        <f>IF(N1739="zákl. přenesená",J1739,0)</f>
        <v>0</v>
      </c>
      <c r="BH1739" s="228">
        <f>IF(N1739="sníž. přenesená",J1739,0)</f>
        <v>0</v>
      </c>
      <c r="BI1739" s="228">
        <f>IF(N1739="nulová",J1739,0)</f>
        <v>0</v>
      </c>
      <c r="BJ1739" s="19" t="s">
        <v>83</v>
      </c>
      <c r="BK1739" s="228">
        <f>ROUND(I1739*H1739,2)</f>
        <v>0</v>
      </c>
      <c r="BL1739" s="19" t="s">
        <v>541</v>
      </c>
      <c r="BM1739" s="227" t="s">
        <v>2492</v>
      </c>
    </row>
    <row r="1740" s="13" customFormat="1">
      <c r="A1740" s="13"/>
      <c r="B1740" s="234"/>
      <c r="C1740" s="235"/>
      <c r="D1740" s="236" t="s">
        <v>341</v>
      </c>
      <c r="E1740" s="237" t="s">
        <v>19</v>
      </c>
      <c r="F1740" s="238" t="s">
        <v>2493</v>
      </c>
      <c r="G1740" s="235"/>
      <c r="H1740" s="237" t="s">
        <v>19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341</v>
      </c>
      <c r="AU1740" s="244" t="s">
        <v>85</v>
      </c>
      <c r="AV1740" s="13" t="s">
        <v>83</v>
      </c>
      <c r="AW1740" s="13" t="s">
        <v>35</v>
      </c>
      <c r="AX1740" s="13" t="s">
        <v>76</v>
      </c>
      <c r="AY1740" s="244" t="s">
        <v>331</v>
      </c>
    </row>
    <row r="1741" s="14" customFormat="1">
      <c r="A1741" s="14"/>
      <c r="B1741" s="245"/>
      <c r="C1741" s="246"/>
      <c r="D1741" s="236" t="s">
        <v>341</v>
      </c>
      <c r="E1741" s="247" t="s">
        <v>19</v>
      </c>
      <c r="F1741" s="248" t="s">
        <v>2494</v>
      </c>
      <c r="G1741" s="246"/>
      <c r="H1741" s="249">
        <v>8.3030000000000008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341</v>
      </c>
      <c r="AU1741" s="255" t="s">
        <v>85</v>
      </c>
      <c r="AV1741" s="14" t="s">
        <v>85</v>
      </c>
      <c r="AW1741" s="14" t="s">
        <v>35</v>
      </c>
      <c r="AX1741" s="14" t="s">
        <v>83</v>
      </c>
      <c r="AY1741" s="255" t="s">
        <v>331</v>
      </c>
    </row>
    <row r="1742" s="2" customFormat="1" ht="37.8" customHeight="1">
      <c r="A1742" s="40"/>
      <c r="B1742" s="41"/>
      <c r="C1742" s="216" t="s">
        <v>2495</v>
      </c>
      <c r="D1742" s="216" t="s">
        <v>333</v>
      </c>
      <c r="E1742" s="217" t="s">
        <v>2496</v>
      </c>
      <c r="F1742" s="218" t="s">
        <v>2497</v>
      </c>
      <c r="G1742" s="219" t="s">
        <v>336</v>
      </c>
      <c r="H1742" s="220">
        <v>93.759</v>
      </c>
      <c r="I1742" s="221"/>
      <c r="J1742" s="222">
        <f>ROUND(I1742*H1742,2)</f>
        <v>0</v>
      </c>
      <c r="K1742" s="218" t="s">
        <v>337</v>
      </c>
      <c r="L1742" s="46"/>
      <c r="M1742" s="223" t="s">
        <v>19</v>
      </c>
      <c r="N1742" s="224" t="s">
        <v>47</v>
      </c>
      <c r="O1742" s="86"/>
      <c r="P1742" s="225">
        <f>O1742*H1742</f>
        <v>0</v>
      </c>
      <c r="Q1742" s="225">
        <v>0.046963999999999999</v>
      </c>
      <c r="R1742" s="225">
        <f>Q1742*H1742</f>
        <v>4.4032976760000002</v>
      </c>
      <c r="S1742" s="225">
        <v>0</v>
      </c>
      <c r="T1742" s="22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7" t="s">
        <v>541</v>
      </c>
      <c r="AT1742" s="227" t="s">
        <v>333</v>
      </c>
      <c r="AU1742" s="227" t="s">
        <v>85</v>
      </c>
      <c r="AY1742" s="19" t="s">
        <v>331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19" t="s">
        <v>83</v>
      </c>
      <c r="BK1742" s="228">
        <f>ROUND(I1742*H1742,2)</f>
        <v>0</v>
      </c>
      <c r="BL1742" s="19" t="s">
        <v>541</v>
      </c>
      <c r="BM1742" s="227" t="s">
        <v>2498</v>
      </c>
    </row>
    <row r="1743" s="2" customFormat="1">
      <c r="A1743" s="40"/>
      <c r="B1743" s="41"/>
      <c r="C1743" s="42"/>
      <c r="D1743" s="229" t="s">
        <v>339</v>
      </c>
      <c r="E1743" s="42"/>
      <c r="F1743" s="230" t="s">
        <v>2499</v>
      </c>
      <c r="G1743" s="42"/>
      <c r="H1743" s="42"/>
      <c r="I1743" s="231"/>
      <c r="J1743" s="42"/>
      <c r="K1743" s="42"/>
      <c r="L1743" s="46"/>
      <c r="M1743" s="232"/>
      <c r="N1743" s="23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339</v>
      </c>
      <c r="AU1743" s="19" t="s">
        <v>85</v>
      </c>
    </row>
    <row r="1744" s="13" customFormat="1">
      <c r="A1744" s="13"/>
      <c r="B1744" s="234"/>
      <c r="C1744" s="235"/>
      <c r="D1744" s="236" t="s">
        <v>341</v>
      </c>
      <c r="E1744" s="237" t="s">
        <v>19</v>
      </c>
      <c r="F1744" s="238" t="s">
        <v>2500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341</v>
      </c>
      <c r="AU1744" s="244" t="s">
        <v>85</v>
      </c>
      <c r="AV1744" s="13" t="s">
        <v>83</v>
      </c>
      <c r="AW1744" s="13" t="s">
        <v>35</v>
      </c>
      <c r="AX1744" s="13" t="s">
        <v>76</v>
      </c>
      <c r="AY1744" s="244" t="s">
        <v>331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1920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4" customFormat="1">
      <c r="A1746" s="14"/>
      <c r="B1746" s="245"/>
      <c r="C1746" s="246"/>
      <c r="D1746" s="236" t="s">
        <v>341</v>
      </c>
      <c r="E1746" s="247" t="s">
        <v>19</v>
      </c>
      <c r="F1746" s="248" t="s">
        <v>2501</v>
      </c>
      <c r="G1746" s="246"/>
      <c r="H1746" s="249">
        <v>4.6580000000000004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341</v>
      </c>
      <c r="AU1746" s="255" t="s">
        <v>85</v>
      </c>
      <c r="AV1746" s="14" t="s">
        <v>85</v>
      </c>
      <c r="AW1746" s="14" t="s">
        <v>35</v>
      </c>
      <c r="AX1746" s="14" t="s">
        <v>76</v>
      </c>
      <c r="AY1746" s="255" t="s">
        <v>331</v>
      </c>
    </row>
    <row r="1747" s="13" customFormat="1">
      <c r="A1747" s="13"/>
      <c r="B1747" s="234"/>
      <c r="C1747" s="235"/>
      <c r="D1747" s="236" t="s">
        <v>341</v>
      </c>
      <c r="E1747" s="237" t="s">
        <v>19</v>
      </c>
      <c r="F1747" s="238" t="s">
        <v>1922</v>
      </c>
      <c r="G1747" s="235"/>
      <c r="H1747" s="237" t="s">
        <v>19</v>
      </c>
      <c r="I1747" s="239"/>
      <c r="J1747" s="235"/>
      <c r="K1747" s="235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341</v>
      </c>
      <c r="AU1747" s="244" t="s">
        <v>85</v>
      </c>
      <c r="AV1747" s="13" t="s">
        <v>83</v>
      </c>
      <c r="AW1747" s="13" t="s">
        <v>35</v>
      </c>
      <c r="AX1747" s="13" t="s">
        <v>76</v>
      </c>
      <c r="AY1747" s="244" t="s">
        <v>331</v>
      </c>
    </row>
    <row r="1748" s="14" customFormat="1">
      <c r="A1748" s="14"/>
      <c r="B1748" s="245"/>
      <c r="C1748" s="246"/>
      <c r="D1748" s="236" t="s">
        <v>341</v>
      </c>
      <c r="E1748" s="247" t="s">
        <v>19</v>
      </c>
      <c r="F1748" s="248" t="s">
        <v>2502</v>
      </c>
      <c r="G1748" s="246"/>
      <c r="H1748" s="249">
        <v>29.565000000000001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341</v>
      </c>
      <c r="AU1748" s="255" t="s">
        <v>85</v>
      </c>
      <c r="AV1748" s="14" t="s">
        <v>85</v>
      </c>
      <c r="AW1748" s="14" t="s">
        <v>35</v>
      </c>
      <c r="AX1748" s="14" t="s">
        <v>76</v>
      </c>
      <c r="AY1748" s="255" t="s">
        <v>331</v>
      </c>
    </row>
    <row r="1749" s="13" customFormat="1">
      <c r="A1749" s="13"/>
      <c r="B1749" s="234"/>
      <c r="C1749" s="235"/>
      <c r="D1749" s="236" t="s">
        <v>341</v>
      </c>
      <c r="E1749" s="237" t="s">
        <v>19</v>
      </c>
      <c r="F1749" s="238" t="s">
        <v>1914</v>
      </c>
      <c r="G1749" s="235"/>
      <c r="H1749" s="237" t="s">
        <v>19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341</v>
      </c>
      <c r="AU1749" s="244" t="s">
        <v>85</v>
      </c>
      <c r="AV1749" s="13" t="s">
        <v>83</v>
      </c>
      <c r="AW1749" s="13" t="s">
        <v>35</v>
      </c>
      <c r="AX1749" s="13" t="s">
        <v>76</v>
      </c>
      <c r="AY1749" s="244" t="s">
        <v>331</v>
      </c>
    </row>
    <row r="1750" s="14" customFormat="1">
      <c r="A1750" s="14"/>
      <c r="B1750" s="245"/>
      <c r="C1750" s="246"/>
      <c r="D1750" s="236" t="s">
        <v>341</v>
      </c>
      <c r="E1750" s="247" t="s">
        <v>19</v>
      </c>
      <c r="F1750" s="248" t="s">
        <v>2503</v>
      </c>
      <c r="G1750" s="246"/>
      <c r="H1750" s="249">
        <v>42.728000000000002</v>
      </c>
      <c r="I1750" s="250"/>
      <c r="J1750" s="246"/>
      <c r="K1750" s="246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341</v>
      </c>
      <c r="AU1750" s="255" t="s">
        <v>85</v>
      </c>
      <c r="AV1750" s="14" t="s">
        <v>85</v>
      </c>
      <c r="AW1750" s="14" t="s">
        <v>35</v>
      </c>
      <c r="AX1750" s="14" t="s">
        <v>76</v>
      </c>
      <c r="AY1750" s="255" t="s">
        <v>331</v>
      </c>
    </row>
    <row r="1751" s="13" customFormat="1">
      <c r="A1751" s="13"/>
      <c r="B1751" s="234"/>
      <c r="C1751" s="235"/>
      <c r="D1751" s="236" t="s">
        <v>341</v>
      </c>
      <c r="E1751" s="237" t="s">
        <v>19</v>
      </c>
      <c r="F1751" s="238" t="s">
        <v>2504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341</v>
      </c>
      <c r="AU1751" s="244" t="s">
        <v>85</v>
      </c>
      <c r="AV1751" s="13" t="s">
        <v>83</v>
      </c>
      <c r="AW1751" s="13" t="s">
        <v>35</v>
      </c>
      <c r="AX1751" s="13" t="s">
        <v>76</v>
      </c>
      <c r="AY1751" s="244" t="s">
        <v>331</v>
      </c>
    </row>
    <row r="1752" s="14" customFormat="1">
      <c r="A1752" s="14"/>
      <c r="B1752" s="245"/>
      <c r="C1752" s="246"/>
      <c r="D1752" s="236" t="s">
        <v>341</v>
      </c>
      <c r="E1752" s="247" t="s">
        <v>19</v>
      </c>
      <c r="F1752" s="248" t="s">
        <v>2505</v>
      </c>
      <c r="G1752" s="246"/>
      <c r="H1752" s="249">
        <v>16.808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341</v>
      </c>
      <c r="AU1752" s="255" t="s">
        <v>85</v>
      </c>
      <c r="AV1752" s="14" t="s">
        <v>85</v>
      </c>
      <c r="AW1752" s="14" t="s">
        <v>35</v>
      </c>
      <c r="AX1752" s="14" t="s">
        <v>76</v>
      </c>
      <c r="AY1752" s="255" t="s">
        <v>331</v>
      </c>
    </row>
    <row r="1753" s="15" customFormat="1">
      <c r="A1753" s="15"/>
      <c r="B1753" s="256"/>
      <c r="C1753" s="257"/>
      <c r="D1753" s="236" t="s">
        <v>341</v>
      </c>
      <c r="E1753" s="258" t="s">
        <v>19</v>
      </c>
      <c r="F1753" s="259" t="s">
        <v>353</v>
      </c>
      <c r="G1753" s="257"/>
      <c r="H1753" s="260">
        <v>93.759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6" t="s">
        <v>341</v>
      </c>
      <c r="AU1753" s="266" t="s">
        <v>85</v>
      </c>
      <c r="AV1753" s="15" t="s">
        <v>126</v>
      </c>
      <c r="AW1753" s="15" t="s">
        <v>35</v>
      </c>
      <c r="AX1753" s="15" t="s">
        <v>83</v>
      </c>
      <c r="AY1753" s="266" t="s">
        <v>331</v>
      </c>
    </row>
    <row r="1754" s="2" customFormat="1" ht="37.8" customHeight="1">
      <c r="A1754" s="40"/>
      <c r="B1754" s="41"/>
      <c r="C1754" s="216" t="s">
        <v>2506</v>
      </c>
      <c r="D1754" s="216" t="s">
        <v>333</v>
      </c>
      <c r="E1754" s="217" t="s">
        <v>2496</v>
      </c>
      <c r="F1754" s="218" t="s">
        <v>2497</v>
      </c>
      <c r="G1754" s="219" t="s">
        <v>336</v>
      </c>
      <c r="H1754" s="220">
        <v>32.725000000000001</v>
      </c>
      <c r="I1754" s="221"/>
      <c r="J1754" s="222">
        <f>ROUND(I1754*H1754,2)</f>
        <v>0</v>
      </c>
      <c r="K1754" s="218" t="s">
        <v>337</v>
      </c>
      <c r="L1754" s="46"/>
      <c r="M1754" s="223" t="s">
        <v>19</v>
      </c>
      <c r="N1754" s="224" t="s">
        <v>47</v>
      </c>
      <c r="O1754" s="86"/>
      <c r="P1754" s="225">
        <f>O1754*H1754</f>
        <v>0</v>
      </c>
      <c r="Q1754" s="225">
        <v>0.046963999999999999</v>
      </c>
      <c r="R1754" s="225">
        <f>Q1754*H1754</f>
        <v>1.5368969000000001</v>
      </c>
      <c r="S1754" s="225">
        <v>0</v>
      </c>
      <c r="T1754" s="22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27" t="s">
        <v>541</v>
      </c>
      <c r="AT1754" s="227" t="s">
        <v>333</v>
      </c>
      <c r="AU1754" s="227" t="s">
        <v>85</v>
      </c>
      <c r="AY1754" s="19" t="s">
        <v>331</v>
      </c>
      <c r="BE1754" s="228">
        <f>IF(N1754="základní",J1754,0)</f>
        <v>0</v>
      </c>
      <c r="BF1754" s="228">
        <f>IF(N1754="snížená",J1754,0)</f>
        <v>0</v>
      </c>
      <c r="BG1754" s="228">
        <f>IF(N1754="zákl. přenesená",J1754,0)</f>
        <v>0</v>
      </c>
      <c r="BH1754" s="228">
        <f>IF(N1754="sníž. přenesená",J1754,0)</f>
        <v>0</v>
      </c>
      <c r="BI1754" s="228">
        <f>IF(N1754="nulová",J1754,0)</f>
        <v>0</v>
      </c>
      <c r="BJ1754" s="19" t="s">
        <v>83</v>
      </c>
      <c r="BK1754" s="228">
        <f>ROUND(I1754*H1754,2)</f>
        <v>0</v>
      </c>
      <c r="BL1754" s="19" t="s">
        <v>541</v>
      </c>
      <c r="BM1754" s="227" t="s">
        <v>2507</v>
      </c>
    </row>
    <row r="1755" s="2" customFormat="1">
      <c r="A1755" s="40"/>
      <c r="B1755" s="41"/>
      <c r="C1755" s="42"/>
      <c r="D1755" s="229" t="s">
        <v>339</v>
      </c>
      <c r="E1755" s="42"/>
      <c r="F1755" s="230" t="s">
        <v>2499</v>
      </c>
      <c r="G1755" s="42"/>
      <c r="H1755" s="42"/>
      <c r="I1755" s="231"/>
      <c r="J1755" s="42"/>
      <c r="K1755" s="42"/>
      <c r="L1755" s="46"/>
      <c r="M1755" s="232"/>
      <c r="N1755" s="233"/>
      <c r="O1755" s="86"/>
      <c r="P1755" s="86"/>
      <c r="Q1755" s="86"/>
      <c r="R1755" s="86"/>
      <c r="S1755" s="86"/>
      <c r="T1755" s="87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T1755" s="19" t="s">
        <v>339</v>
      </c>
      <c r="AU1755" s="19" t="s">
        <v>85</v>
      </c>
    </row>
    <row r="1756" s="13" customFormat="1">
      <c r="A1756" s="13"/>
      <c r="B1756" s="234"/>
      <c r="C1756" s="235"/>
      <c r="D1756" s="236" t="s">
        <v>341</v>
      </c>
      <c r="E1756" s="237" t="s">
        <v>19</v>
      </c>
      <c r="F1756" s="238" t="s">
        <v>2508</v>
      </c>
      <c r="G1756" s="235"/>
      <c r="H1756" s="237" t="s">
        <v>19</v>
      </c>
      <c r="I1756" s="239"/>
      <c r="J1756" s="235"/>
      <c r="K1756" s="235"/>
      <c r="L1756" s="240"/>
      <c r="M1756" s="241"/>
      <c r="N1756" s="242"/>
      <c r="O1756" s="242"/>
      <c r="P1756" s="242"/>
      <c r="Q1756" s="242"/>
      <c r="R1756" s="242"/>
      <c r="S1756" s="242"/>
      <c r="T1756" s="24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4" t="s">
        <v>341</v>
      </c>
      <c r="AU1756" s="244" t="s">
        <v>85</v>
      </c>
      <c r="AV1756" s="13" t="s">
        <v>83</v>
      </c>
      <c r="AW1756" s="13" t="s">
        <v>35</v>
      </c>
      <c r="AX1756" s="13" t="s">
        <v>76</v>
      </c>
      <c r="AY1756" s="244" t="s">
        <v>331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2484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4" customFormat="1">
      <c r="A1758" s="14"/>
      <c r="B1758" s="245"/>
      <c r="C1758" s="246"/>
      <c r="D1758" s="236" t="s">
        <v>341</v>
      </c>
      <c r="E1758" s="247" t="s">
        <v>19</v>
      </c>
      <c r="F1758" s="248" t="s">
        <v>2485</v>
      </c>
      <c r="G1758" s="246"/>
      <c r="H1758" s="249">
        <v>7.6950000000000003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341</v>
      </c>
      <c r="AU1758" s="255" t="s">
        <v>85</v>
      </c>
      <c r="AV1758" s="14" t="s">
        <v>85</v>
      </c>
      <c r="AW1758" s="14" t="s">
        <v>35</v>
      </c>
      <c r="AX1758" s="14" t="s">
        <v>76</v>
      </c>
      <c r="AY1758" s="255" t="s">
        <v>331</v>
      </c>
    </row>
    <row r="1759" s="13" customFormat="1">
      <c r="A1759" s="13"/>
      <c r="B1759" s="234"/>
      <c r="C1759" s="235"/>
      <c r="D1759" s="236" t="s">
        <v>341</v>
      </c>
      <c r="E1759" s="237" t="s">
        <v>19</v>
      </c>
      <c r="F1759" s="238" t="s">
        <v>2509</v>
      </c>
      <c r="G1759" s="235"/>
      <c r="H1759" s="237" t="s">
        <v>19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341</v>
      </c>
      <c r="AU1759" s="244" t="s">
        <v>85</v>
      </c>
      <c r="AV1759" s="13" t="s">
        <v>83</v>
      </c>
      <c r="AW1759" s="13" t="s">
        <v>35</v>
      </c>
      <c r="AX1759" s="13" t="s">
        <v>76</v>
      </c>
      <c r="AY1759" s="244" t="s">
        <v>331</v>
      </c>
    </row>
    <row r="1760" s="14" customFormat="1">
      <c r="A1760" s="14"/>
      <c r="B1760" s="245"/>
      <c r="C1760" s="246"/>
      <c r="D1760" s="236" t="s">
        <v>341</v>
      </c>
      <c r="E1760" s="247" t="s">
        <v>19</v>
      </c>
      <c r="F1760" s="248" t="s">
        <v>2510</v>
      </c>
      <c r="G1760" s="246"/>
      <c r="H1760" s="249">
        <v>7.0069999999999997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341</v>
      </c>
      <c r="AU1760" s="255" t="s">
        <v>85</v>
      </c>
      <c r="AV1760" s="14" t="s">
        <v>85</v>
      </c>
      <c r="AW1760" s="14" t="s">
        <v>35</v>
      </c>
      <c r="AX1760" s="14" t="s">
        <v>76</v>
      </c>
      <c r="AY1760" s="255" t="s">
        <v>331</v>
      </c>
    </row>
    <row r="1761" s="13" customFormat="1">
      <c r="A1761" s="13"/>
      <c r="B1761" s="234"/>
      <c r="C1761" s="235"/>
      <c r="D1761" s="236" t="s">
        <v>341</v>
      </c>
      <c r="E1761" s="237" t="s">
        <v>19</v>
      </c>
      <c r="F1761" s="238" t="s">
        <v>2511</v>
      </c>
      <c r="G1761" s="235"/>
      <c r="H1761" s="237" t="s">
        <v>19</v>
      </c>
      <c r="I1761" s="239"/>
      <c r="J1761" s="235"/>
      <c r="K1761" s="235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341</v>
      </c>
      <c r="AU1761" s="244" t="s">
        <v>85</v>
      </c>
      <c r="AV1761" s="13" t="s">
        <v>83</v>
      </c>
      <c r="AW1761" s="13" t="s">
        <v>35</v>
      </c>
      <c r="AX1761" s="13" t="s">
        <v>76</v>
      </c>
      <c r="AY1761" s="244" t="s">
        <v>331</v>
      </c>
    </row>
    <row r="1762" s="14" customFormat="1">
      <c r="A1762" s="14"/>
      <c r="B1762" s="245"/>
      <c r="C1762" s="246"/>
      <c r="D1762" s="236" t="s">
        <v>341</v>
      </c>
      <c r="E1762" s="247" t="s">
        <v>19</v>
      </c>
      <c r="F1762" s="248" t="s">
        <v>2512</v>
      </c>
      <c r="G1762" s="246"/>
      <c r="H1762" s="249">
        <v>18.023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341</v>
      </c>
      <c r="AU1762" s="255" t="s">
        <v>85</v>
      </c>
      <c r="AV1762" s="14" t="s">
        <v>85</v>
      </c>
      <c r="AW1762" s="14" t="s">
        <v>35</v>
      </c>
      <c r="AX1762" s="14" t="s">
        <v>76</v>
      </c>
      <c r="AY1762" s="255" t="s">
        <v>331</v>
      </c>
    </row>
    <row r="1763" s="15" customFormat="1">
      <c r="A1763" s="15"/>
      <c r="B1763" s="256"/>
      <c r="C1763" s="257"/>
      <c r="D1763" s="236" t="s">
        <v>341</v>
      </c>
      <c r="E1763" s="258" t="s">
        <v>19</v>
      </c>
      <c r="F1763" s="259" t="s">
        <v>353</v>
      </c>
      <c r="G1763" s="257"/>
      <c r="H1763" s="260">
        <v>32.725000000000001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341</v>
      </c>
      <c r="AU1763" s="266" t="s">
        <v>85</v>
      </c>
      <c r="AV1763" s="15" t="s">
        <v>126</v>
      </c>
      <c r="AW1763" s="15" t="s">
        <v>35</v>
      </c>
      <c r="AX1763" s="15" t="s">
        <v>83</v>
      </c>
      <c r="AY1763" s="266" t="s">
        <v>331</v>
      </c>
    </row>
    <row r="1764" s="2" customFormat="1" ht="37.8" customHeight="1">
      <c r="A1764" s="40"/>
      <c r="B1764" s="41"/>
      <c r="C1764" s="216" t="s">
        <v>681</v>
      </c>
      <c r="D1764" s="216" t="s">
        <v>333</v>
      </c>
      <c r="E1764" s="217" t="s">
        <v>2513</v>
      </c>
      <c r="F1764" s="218" t="s">
        <v>2514</v>
      </c>
      <c r="G1764" s="219" t="s">
        <v>336</v>
      </c>
      <c r="H1764" s="220">
        <v>17.978000000000002</v>
      </c>
      <c r="I1764" s="221"/>
      <c r="J1764" s="222">
        <f>ROUND(I1764*H1764,2)</f>
        <v>0</v>
      </c>
      <c r="K1764" s="218" t="s">
        <v>337</v>
      </c>
      <c r="L1764" s="46"/>
      <c r="M1764" s="223" t="s">
        <v>19</v>
      </c>
      <c r="N1764" s="224" t="s">
        <v>47</v>
      </c>
      <c r="O1764" s="86"/>
      <c r="P1764" s="225">
        <f>O1764*H1764</f>
        <v>0</v>
      </c>
      <c r="Q1764" s="225">
        <v>0.0502557</v>
      </c>
      <c r="R1764" s="225">
        <f>Q1764*H1764</f>
        <v>0.90349697460000011</v>
      </c>
      <c r="S1764" s="225">
        <v>0</v>
      </c>
      <c r="T1764" s="226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7" t="s">
        <v>541</v>
      </c>
      <c r="AT1764" s="227" t="s">
        <v>333</v>
      </c>
      <c r="AU1764" s="227" t="s">
        <v>85</v>
      </c>
      <c r="AY1764" s="19" t="s">
        <v>331</v>
      </c>
      <c r="BE1764" s="228">
        <f>IF(N1764="základní",J1764,0)</f>
        <v>0</v>
      </c>
      <c r="BF1764" s="228">
        <f>IF(N1764="snížená",J1764,0)</f>
        <v>0</v>
      </c>
      <c r="BG1764" s="228">
        <f>IF(N1764="zákl. přenesená",J1764,0)</f>
        <v>0</v>
      </c>
      <c r="BH1764" s="228">
        <f>IF(N1764="sníž. přenesená",J1764,0)</f>
        <v>0</v>
      </c>
      <c r="BI1764" s="228">
        <f>IF(N1764="nulová",J1764,0)</f>
        <v>0</v>
      </c>
      <c r="BJ1764" s="19" t="s">
        <v>83</v>
      </c>
      <c r="BK1764" s="228">
        <f>ROUND(I1764*H1764,2)</f>
        <v>0</v>
      </c>
      <c r="BL1764" s="19" t="s">
        <v>541</v>
      </c>
      <c r="BM1764" s="227" t="s">
        <v>2515</v>
      </c>
    </row>
    <row r="1765" s="2" customFormat="1">
      <c r="A1765" s="40"/>
      <c r="B1765" s="41"/>
      <c r="C1765" s="42"/>
      <c r="D1765" s="229" t="s">
        <v>339</v>
      </c>
      <c r="E1765" s="42"/>
      <c r="F1765" s="230" t="s">
        <v>2516</v>
      </c>
      <c r="G1765" s="42"/>
      <c r="H1765" s="42"/>
      <c r="I1765" s="231"/>
      <c r="J1765" s="42"/>
      <c r="K1765" s="42"/>
      <c r="L1765" s="46"/>
      <c r="M1765" s="232"/>
      <c r="N1765" s="233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339</v>
      </c>
      <c r="AU1765" s="19" t="s">
        <v>85</v>
      </c>
    </row>
    <row r="1766" s="13" customFormat="1">
      <c r="A1766" s="13"/>
      <c r="B1766" s="234"/>
      <c r="C1766" s="235"/>
      <c r="D1766" s="236" t="s">
        <v>341</v>
      </c>
      <c r="E1766" s="237" t="s">
        <v>19</v>
      </c>
      <c r="F1766" s="238" t="s">
        <v>2477</v>
      </c>
      <c r="G1766" s="235"/>
      <c r="H1766" s="237" t="s">
        <v>19</v>
      </c>
      <c r="I1766" s="239"/>
      <c r="J1766" s="235"/>
      <c r="K1766" s="235"/>
      <c r="L1766" s="240"/>
      <c r="M1766" s="241"/>
      <c r="N1766" s="242"/>
      <c r="O1766" s="242"/>
      <c r="P1766" s="242"/>
      <c r="Q1766" s="242"/>
      <c r="R1766" s="242"/>
      <c r="S1766" s="242"/>
      <c r="T1766" s="24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4" t="s">
        <v>341</v>
      </c>
      <c r="AU1766" s="244" t="s">
        <v>85</v>
      </c>
      <c r="AV1766" s="13" t="s">
        <v>83</v>
      </c>
      <c r="AW1766" s="13" t="s">
        <v>35</v>
      </c>
      <c r="AX1766" s="13" t="s">
        <v>76</v>
      </c>
      <c r="AY1766" s="244" t="s">
        <v>331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2517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4" customFormat="1">
      <c r="A1768" s="14"/>
      <c r="B1768" s="245"/>
      <c r="C1768" s="246"/>
      <c r="D1768" s="236" t="s">
        <v>341</v>
      </c>
      <c r="E1768" s="247" t="s">
        <v>19</v>
      </c>
      <c r="F1768" s="248" t="s">
        <v>2518</v>
      </c>
      <c r="G1768" s="246"/>
      <c r="H1768" s="249">
        <v>4.6100000000000003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341</v>
      </c>
      <c r="AU1768" s="255" t="s">
        <v>85</v>
      </c>
      <c r="AV1768" s="14" t="s">
        <v>85</v>
      </c>
      <c r="AW1768" s="14" t="s">
        <v>35</v>
      </c>
      <c r="AX1768" s="14" t="s">
        <v>76</v>
      </c>
      <c r="AY1768" s="255" t="s">
        <v>331</v>
      </c>
    </row>
    <row r="1769" s="13" customFormat="1">
      <c r="A1769" s="13"/>
      <c r="B1769" s="234"/>
      <c r="C1769" s="235"/>
      <c r="D1769" s="236" t="s">
        <v>341</v>
      </c>
      <c r="E1769" s="237" t="s">
        <v>19</v>
      </c>
      <c r="F1769" s="238" t="s">
        <v>2519</v>
      </c>
      <c r="G1769" s="235"/>
      <c r="H1769" s="237" t="s">
        <v>19</v>
      </c>
      <c r="I1769" s="239"/>
      <c r="J1769" s="235"/>
      <c r="K1769" s="235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341</v>
      </c>
      <c r="AU1769" s="244" t="s">
        <v>85</v>
      </c>
      <c r="AV1769" s="13" t="s">
        <v>83</v>
      </c>
      <c r="AW1769" s="13" t="s">
        <v>35</v>
      </c>
      <c r="AX1769" s="13" t="s">
        <v>76</v>
      </c>
      <c r="AY1769" s="244" t="s">
        <v>331</v>
      </c>
    </row>
    <row r="1770" s="14" customFormat="1">
      <c r="A1770" s="14"/>
      <c r="B1770" s="245"/>
      <c r="C1770" s="246"/>
      <c r="D1770" s="236" t="s">
        <v>341</v>
      </c>
      <c r="E1770" s="247" t="s">
        <v>19</v>
      </c>
      <c r="F1770" s="248" t="s">
        <v>2520</v>
      </c>
      <c r="G1770" s="246"/>
      <c r="H1770" s="249">
        <v>4.5899999999999999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341</v>
      </c>
      <c r="AU1770" s="255" t="s">
        <v>85</v>
      </c>
      <c r="AV1770" s="14" t="s">
        <v>85</v>
      </c>
      <c r="AW1770" s="14" t="s">
        <v>35</v>
      </c>
      <c r="AX1770" s="14" t="s">
        <v>76</v>
      </c>
      <c r="AY1770" s="255" t="s">
        <v>331</v>
      </c>
    </row>
    <row r="1771" s="13" customFormat="1">
      <c r="A1771" s="13"/>
      <c r="B1771" s="234"/>
      <c r="C1771" s="235"/>
      <c r="D1771" s="236" t="s">
        <v>341</v>
      </c>
      <c r="E1771" s="237" t="s">
        <v>19</v>
      </c>
      <c r="F1771" s="238" t="s">
        <v>2521</v>
      </c>
      <c r="G1771" s="235"/>
      <c r="H1771" s="237" t="s">
        <v>19</v>
      </c>
      <c r="I1771" s="239"/>
      <c r="J1771" s="235"/>
      <c r="K1771" s="235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341</v>
      </c>
      <c r="AU1771" s="244" t="s">
        <v>85</v>
      </c>
      <c r="AV1771" s="13" t="s">
        <v>83</v>
      </c>
      <c r="AW1771" s="13" t="s">
        <v>35</v>
      </c>
      <c r="AX1771" s="13" t="s">
        <v>76</v>
      </c>
      <c r="AY1771" s="244" t="s">
        <v>331</v>
      </c>
    </row>
    <row r="1772" s="14" customFormat="1">
      <c r="A1772" s="14"/>
      <c r="B1772" s="245"/>
      <c r="C1772" s="246"/>
      <c r="D1772" s="236" t="s">
        <v>341</v>
      </c>
      <c r="E1772" s="247" t="s">
        <v>19</v>
      </c>
      <c r="F1772" s="248" t="s">
        <v>2518</v>
      </c>
      <c r="G1772" s="246"/>
      <c r="H1772" s="249">
        <v>4.6100000000000003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341</v>
      </c>
      <c r="AU1772" s="255" t="s">
        <v>85</v>
      </c>
      <c r="AV1772" s="14" t="s">
        <v>85</v>
      </c>
      <c r="AW1772" s="14" t="s">
        <v>35</v>
      </c>
      <c r="AX1772" s="14" t="s">
        <v>76</v>
      </c>
      <c r="AY1772" s="255" t="s">
        <v>331</v>
      </c>
    </row>
    <row r="1773" s="13" customFormat="1">
      <c r="A1773" s="13"/>
      <c r="B1773" s="234"/>
      <c r="C1773" s="235"/>
      <c r="D1773" s="236" t="s">
        <v>341</v>
      </c>
      <c r="E1773" s="237" t="s">
        <v>19</v>
      </c>
      <c r="F1773" s="238" t="s">
        <v>2522</v>
      </c>
      <c r="G1773" s="235"/>
      <c r="H1773" s="237" t="s">
        <v>19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341</v>
      </c>
      <c r="AU1773" s="244" t="s">
        <v>85</v>
      </c>
      <c r="AV1773" s="13" t="s">
        <v>83</v>
      </c>
      <c r="AW1773" s="13" t="s">
        <v>35</v>
      </c>
      <c r="AX1773" s="13" t="s">
        <v>76</v>
      </c>
      <c r="AY1773" s="244" t="s">
        <v>331</v>
      </c>
    </row>
    <row r="1774" s="14" customFormat="1">
      <c r="A1774" s="14"/>
      <c r="B1774" s="245"/>
      <c r="C1774" s="246"/>
      <c r="D1774" s="236" t="s">
        <v>341</v>
      </c>
      <c r="E1774" s="247" t="s">
        <v>19</v>
      </c>
      <c r="F1774" s="248" t="s">
        <v>2523</v>
      </c>
      <c r="G1774" s="246"/>
      <c r="H1774" s="249">
        <v>4.1680000000000001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341</v>
      </c>
      <c r="AU1774" s="255" t="s">
        <v>85</v>
      </c>
      <c r="AV1774" s="14" t="s">
        <v>85</v>
      </c>
      <c r="AW1774" s="14" t="s">
        <v>35</v>
      </c>
      <c r="AX1774" s="14" t="s">
        <v>76</v>
      </c>
      <c r="AY1774" s="255" t="s">
        <v>331</v>
      </c>
    </row>
    <row r="1775" s="15" customFormat="1">
      <c r="A1775" s="15"/>
      <c r="B1775" s="256"/>
      <c r="C1775" s="257"/>
      <c r="D1775" s="236" t="s">
        <v>341</v>
      </c>
      <c r="E1775" s="258" t="s">
        <v>19</v>
      </c>
      <c r="F1775" s="259" t="s">
        <v>353</v>
      </c>
      <c r="G1775" s="257"/>
      <c r="H1775" s="260">
        <v>17.978000000000002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66" t="s">
        <v>341</v>
      </c>
      <c r="AU1775" s="266" t="s">
        <v>85</v>
      </c>
      <c r="AV1775" s="15" t="s">
        <v>126</v>
      </c>
      <c r="AW1775" s="15" t="s">
        <v>35</v>
      </c>
      <c r="AX1775" s="15" t="s">
        <v>83</v>
      </c>
      <c r="AY1775" s="266" t="s">
        <v>331</v>
      </c>
    </row>
    <row r="1776" s="2" customFormat="1" ht="37.8" customHeight="1">
      <c r="A1776" s="40"/>
      <c r="B1776" s="41"/>
      <c r="C1776" s="216" t="s">
        <v>2524</v>
      </c>
      <c r="D1776" s="216" t="s">
        <v>333</v>
      </c>
      <c r="E1776" s="217" t="s">
        <v>2525</v>
      </c>
      <c r="F1776" s="218" t="s">
        <v>2526</v>
      </c>
      <c r="G1776" s="219" t="s">
        <v>336</v>
      </c>
      <c r="H1776" s="220">
        <v>18.023</v>
      </c>
      <c r="I1776" s="221"/>
      <c r="J1776" s="222">
        <f>ROUND(I1776*H1776,2)</f>
        <v>0</v>
      </c>
      <c r="K1776" s="218" t="s">
        <v>337</v>
      </c>
      <c r="L1776" s="46"/>
      <c r="M1776" s="223" t="s">
        <v>19</v>
      </c>
      <c r="N1776" s="224" t="s">
        <v>47</v>
      </c>
      <c r="O1776" s="86"/>
      <c r="P1776" s="225">
        <f>O1776*H1776</f>
        <v>0</v>
      </c>
      <c r="Q1776" s="225">
        <v>0.052758899999999997</v>
      </c>
      <c r="R1776" s="225">
        <f>Q1776*H1776</f>
        <v>0.95087365469999996</v>
      </c>
      <c r="S1776" s="225">
        <v>0</v>
      </c>
      <c r="T1776" s="22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7" t="s">
        <v>541</v>
      </c>
      <c r="AT1776" s="227" t="s">
        <v>333</v>
      </c>
      <c r="AU1776" s="227" t="s">
        <v>85</v>
      </c>
      <c r="AY1776" s="19" t="s">
        <v>331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19" t="s">
        <v>83</v>
      </c>
      <c r="BK1776" s="228">
        <f>ROUND(I1776*H1776,2)</f>
        <v>0</v>
      </c>
      <c r="BL1776" s="19" t="s">
        <v>541</v>
      </c>
      <c r="BM1776" s="227" t="s">
        <v>2527</v>
      </c>
    </row>
    <row r="1777" s="2" customFormat="1">
      <c r="A1777" s="40"/>
      <c r="B1777" s="41"/>
      <c r="C1777" s="42"/>
      <c r="D1777" s="229" t="s">
        <v>339</v>
      </c>
      <c r="E1777" s="42"/>
      <c r="F1777" s="230" t="s">
        <v>2528</v>
      </c>
      <c r="G1777" s="42"/>
      <c r="H1777" s="42"/>
      <c r="I1777" s="231"/>
      <c r="J1777" s="42"/>
      <c r="K1777" s="42"/>
      <c r="L1777" s="46"/>
      <c r="M1777" s="232"/>
      <c r="N1777" s="23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339</v>
      </c>
      <c r="AU1777" s="19" t="s">
        <v>85</v>
      </c>
    </row>
    <row r="1778" s="13" customFormat="1">
      <c r="A1778" s="13"/>
      <c r="B1778" s="234"/>
      <c r="C1778" s="235"/>
      <c r="D1778" s="236" t="s">
        <v>341</v>
      </c>
      <c r="E1778" s="237" t="s">
        <v>19</v>
      </c>
      <c r="F1778" s="238" t="s">
        <v>2529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341</v>
      </c>
      <c r="AU1778" s="244" t="s">
        <v>85</v>
      </c>
      <c r="AV1778" s="13" t="s">
        <v>83</v>
      </c>
      <c r="AW1778" s="13" t="s">
        <v>35</v>
      </c>
      <c r="AX1778" s="13" t="s">
        <v>76</v>
      </c>
      <c r="AY1778" s="244" t="s">
        <v>331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2530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4" customFormat="1">
      <c r="A1780" s="14"/>
      <c r="B1780" s="245"/>
      <c r="C1780" s="246"/>
      <c r="D1780" s="236" t="s">
        <v>341</v>
      </c>
      <c r="E1780" s="247" t="s">
        <v>19</v>
      </c>
      <c r="F1780" s="248" t="s">
        <v>2531</v>
      </c>
      <c r="G1780" s="246"/>
      <c r="H1780" s="249">
        <v>10.327999999999999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341</v>
      </c>
      <c r="AU1780" s="255" t="s">
        <v>85</v>
      </c>
      <c r="AV1780" s="14" t="s">
        <v>85</v>
      </c>
      <c r="AW1780" s="14" t="s">
        <v>35</v>
      </c>
      <c r="AX1780" s="14" t="s">
        <v>76</v>
      </c>
      <c r="AY1780" s="255" t="s">
        <v>331</v>
      </c>
    </row>
    <row r="1781" s="13" customFormat="1">
      <c r="A1781" s="13"/>
      <c r="B1781" s="234"/>
      <c r="C1781" s="235"/>
      <c r="D1781" s="236" t="s">
        <v>341</v>
      </c>
      <c r="E1781" s="237" t="s">
        <v>19</v>
      </c>
      <c r="F1781" s="238" t="s">
        <v>2532</v>
      </c>
      <c r="G1781" s="235"/>
      <c r="H1781" s="237" t="s">
        <v>19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341</v>
      </c>
      <c r="AU1781" s="244" t="s">
        <v>85</v>
      </c>
      <c r="AV1781" s="13" t="s">
        <v>83</v>
      </c>
      <c r="AW1781" s="13" t="s">
        <v>35</v>
      </c>
      <c r="AX1781" s="13" t="s">
        <v>76</v>
      </c>
      <c r="AY1781" s="244" t="s">
        <v>331</v>
      </c>
    </row>
    <row r="1782" s="14" customFormat="1">
      <c r="A1782" s="14"/>
      <c r="B1782" s="245"/>
      <c r="C1782" s="246"/>
      <c r="D1782" s="236" t="s">
        <v>341</v>
      </c>
      <c r="E1782" s="247" t="s">
        <v>19</v>
      </c>
      <c r="F1782" s="248" t="s">
        <v>2485</v>
      </c>
      <c r="G1782" s="246"/>
      <c r="H1782" s="249">
        <v>7.6950000000000003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341</v>
      </c>
      <c r="AU1782" s="255" t="s">
        <v>85</v>
      </c>
      <c r="AV1782" s="14" t="s">
        <v>85</v>
      </c>
      <c r="AW1782" s="14" t="s">
        <v>35</v>
      </c>
      <c r="AX1782" s="14" t="s">
        <v>76</v>
      </c>
      <c r="AY1782" s="255" t="s">
        <v>331</v>
      </c>
    </row>
    <row r="1783" s="15" customFormat="1">
      <c r="A1783" s="15"/>
      <c r="B1783" s="256"/>
      <c r="C1783" s="257"/>
      <c r="D1783" s="236" t="s">
        <v>341</v>
      </c>
      <c r="E1783" s="258" t="s">
        <v>19</v>
      </c>
      <c r="F1783" s="259" t="s">
        <v>353</v>
      </c>
      <c r="G1783" s="257"/>
      <c r="H1783" s="260">
        <v>18.023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6" t="s">
        <v>341</v>
      </c>
      <c r="AU1783" s="266" t="s">
        <v>85</v>
      </c>
      <c r="AV1783" s="15" t="s">
        <v>126</v>
      </c>
      <c r="AW1783" s="15" t="s">
        <v>35</v>
      </c>
      <c r="AX1783" s="15" t="s">
        <v>83</v>
      </c>
      <c r="AY1783" s="266" t="s">
        <v>331</v>
      </c>
    </row>
    <row r="1784" s="2" customFormat="1" ht="37.8" customHeight="1">
      <c r="A1784" s="40"/>
      <c r="B1784" s="41"/>
      <c r="C1784" s="216" t="s">
        <v>2297</v>
      </c>
      <c r="D1784" s="216" t="s">
        <v>333</v>
      </c>
      <c r="E1784" s="217" t="s">
        <v>2533</v>
      </c>
      <c r="F1784" s="218" t="s">
        <v>2534</v>
      </c>
      <c r="G1784" s="219" t="s">
        <v>336</v>
      </c>
      <c r="H1784" s="220">
        <v>8.4700000000000006</v>
      </c>
      <c r="I1784" s="221"/>
      <c r="J1784" s="222">
        <f>ROUND(I1784*H1784,2)</f>
        <v>0</v>
      </c>
      <c r="K1784" s="218" t="s">
        <v>19</v>
      </c>
      <c r="L1784" s="46"/>
      <c r="M1784" s="223" t="s">
        <v>19</v>
      </c>
      <c r="N1784" s="224" t="s">
        <v>47</v>
      </c>
      <c r="O1784" s="86"/>
      <c r="P1784" s="225">
        <f>O1784*H1784</f>
        <v>0</v>
      </c>
      <c r="Q1784" s="225">
        <v>0.052760000000000001</v>
      </c>
      <c r="R1784" s="225">
        <f>Q1784*H1784</f>
        <v>0.44687720000000003</v>
      </c>
      <c r="S1784" s="225">
        <v>0</v>
      </c>
      <c r="T1784" s="226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7" t="s">
        <v>541</v>
      </c>
      <c r="AT1784" s="227" t="s">
        <v>333</v>
      </c>
      <c r="AU1784" s="227" t="s">
        <v>85</v>
      </c>
      <c r="AY1784" s="19" t="s">
        <v>331</v>
      </c>
      <c r="BE1784" s="228">
        <f>IF(N1784="základní",J1784,0)</f>
        <v>0</v>
      </c>
      <c r="BF1784" s="228">
        <f>IF(N1784="snížená",J1784,0)</f>
        <v>0</v>
      </c>
      <c r="BG1784" s="228">
        <f>IF(N1784="zákl. přenesená",J1784,0)</f>
        <v>0</v>
      </c>
      <c r="BH1784" s="228">
        <f>IF(N1784="sníž. přenesená",J1784,0)</f>
        <v>0</v>
      </c>
      <c r="BI1784" s="228">
        <f>IF(N1784="nulová",J1784,0)</f>
        <v>0</v>
      </c>
      <c r="BJ1784" s="19" t="s">
        <v>83</v>
      </c>
      <c r="BK1784" s="228">
        <f>ROUND(I1784*H1784,2)</f>
        <v>0</v>
      </c>
      <c r="BL1784" s="19" t="s">
        <v>541</v>
      </c>
      <c r="BM1784" s="227" t="s">
        <v>2535</v>
      </c>
    </row>
    <row r="1785" s="13" customFormat="1">
      <c r="A1785" s="13"/>
      <c r="B1785" s="234"/>
      <c r="C1785" s="235"/>
      <c r="D1785" s="236" t="s">
        <v>341</v>
      </c>
      <c r="E1785" s="237" t="s">
        <v>19</v>
      </c>
      <c r="F1785" s="238" t="s">
        <v>1933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341</v>
      </c>
      <c r="AU1785" s="244" t="s">
        <v>85</v>
      </c>
      <c r="AV1785" s="13" t="s">
        <v>83</v>
      </c>
      <c r="AW1785" s="13" t="s">
        <v>35</v>
      </c>
      <c r="AX1785" s="13" t="s">
        <v>76</v>
      </c>
      <c r="AY1785" s="244" t="s">
        <v>331</v>
      </c>
    </row>
    <row r="1786" s="14" customFormat="1">
      <c r="A1786" s="14"/>
      <c r="B1786" s="245"/>
      <c r="C1786" s="246"/>
      <c r="D1786" s="236" t="s">
        <v>341</v>
      </c>
      <c r="E1786" s="247" t="s">
        <v>19</v>
      </c>
      <c r="F1786" s="248" t="s">
        <v>2536</v>
      </c>
      <c r="G1786" s="246"/>
      <c r="H1786" s="249">
        <v>8.4700000000000006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341</v>
      </c>
      <c r="AU1786" s="255" t="s">
        <v>85</v>
      </c>
      <c r="AV1786" s="14" t="s">
        <v>85</v>
      </c>
      <c r="AW1786" s="14" t="s">
        <v>35</v>
      </c>
      <c r="AX1786" s="14" t="s">
        <v>83</v>
      </c>
      <c r="AY1786" s="255" t="s">
        <v>331</v>
      </c>
    </row>
    <row r="1787" s="2" customFormat="1" ht="37.8" customHeight="1">
      <c r="A1787" s="40"/>
      <c r="B1787" s="41"/>
      <c r="C1787" s="216" t="s">
        <v>2537</v>
      </c>
      <c r="D1787" s="216" t="s">
        <v>333</v>
      </c>
      <c r="E1787" s="217" t="s">
        <v>2538</v>
      </c>
      <c r="F1787" s="218" t="s">
        <v>2539</v>
      </c>
      <c r="G1787" s="219" t="s">
        <v>336</v>
      </c>
      <c r="H1787" s="220">
        <v>4.4660000000000002</v>
      </c>
      <c r="I1787" s="221"/>
      <c r="J1787" s="222">
        <f>ROUND(I1787*H1787,2)</f>
        <v>0</v>
      </c>
      <c r="K1787" s="218" t="s">
        <v>19</v>
      </c>
      <c r="L1787" s="46"/>
      <c r="M1787" s="223" t="s">
        <v>19</v>
      </c>
      <c r="N1787" s="224" t="s">
        <v>47</v>
      </c>
      <c r="O1787" s="86"/>
      <c r="P1787" s="225">
        <f>O1787*H1787</f>
        <v>0</v>
      </c>
      <c r="Q1787" s="225">
        <v>0.052760000000000001</v>
      </c>
      <c r="R1787" s="225">
        <f>Q1787*H1787</f>
        <v>0.23562616000000003</v>
      </c>
      <c r="S1787" s="225">
        <v>0</v>
      </c>
      <c r="T1787" s="226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7" t="s">
        <v>541</v>
      </c>
      <c r="AT1787" s="227" t="s">
        <v>333</v>
      </c>
      <c r="AU1787" s="227" t="s">
        <v>85</v>
      </c>
      <c r="AY1787" s="19" t="s">
        <v>331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19" t="s">
        <v>83</v>
      </c>
      <c r="BK1787" s="228">
        <f>ROUND(I1787*H1787,2)</f>
        <v>0</v>
      </c>
      <c r="BL1787" s="19" t="s">
        <v>541</v>
      </c>
      <c r="BM1787" s="227" t="s">
        <v>2540</v>
      </c>
    </row>
    <row r="1788" s="13" customFormat="1">
      <c r="A1788" s="13"/>
      <c r="B1788" s="234"/>
      <c r="C1788" s="235"/>
      <c r="D1788" s="236" t="s">
        <v>341</v>
      </c>
      <c r="E1788" s="237" t="s">
        <v>19</v>
      </c>
      <c r="F1788" s="238" t="s">
        <v>1935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341</v>
      </c>
      <c r="AU1788" s="244" t="s">
        <v>85</v>
      </c>
      <c r="AV1788" s="13" t="s">
        <v>83</v>
      </c>
      <c r="AW1788" s="13" t="s">
        <v>35</v>
      </c>
      <c r="AX1788" s="13" t="s">
        <v>76</v>
      </c>
      <c r="AY1788" s="244" t="s">
        <v>331</v>
      </c>
    </row>
    <row r="1789" s="14" customFormat="1">
      <c r="A1789" s="14"/>
      <c r="B1789" s="245"/>
      <c r="C1789" s="246"/>
      <c r="D1789" s="236" t="s">
        <v>341</v>
      </c>
      <c r="E1789" s="247" t="s">
        <v>19</v>
      </c>
      <c r="F1789" s="248" t="s">
        <v>2541</v>
      </c>
      <c r="G1789" s="246"/>
      <c r="H1789" s="249">
        <v>4.4660000000000002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341</v>
      </c>
      <c r="AU1789" s="255" t="s">
        <v>85</v>
      </c>
      <c r="AV1789" s="14" t="s">
        <v>85</v>
      </c>
      <c r="AW1789" s="14" t="s">
        <v>35</v>
      </c>
      <c r="AX1789" s="14" t="s">
        <v>83</v>
      </c>
      <c r="AY1789" s="255" t="s">
        <v>331</v>
      </c>
    </row>
    <row r="1790" s="2" customFormat="1" ht="24.15" customHeight="1">
      <c r="A1790" s="40"/>
      <c r="B1790" s="41"/>
      <c r="C1790" s="216" t="s">
        <v>2542</v>
      </c>
      <c r="D1790" s="216" t="s">
        <v>333</v>
      </c>
      <c r="E1790" s="217" t="s">
        <v>2543</v>
      </c>
      <c r="F1790" s="218" t="s">
        <v>2544</v>
      </c>
      <c r="G1790" s="219" t="s">
        <v>336</v>
      </c>
      <c r="H1790" s="220">
        <v>99.296999999999997</v>
      </c>
      <c r="I1790" s="221"/>
      <c r="J1790" s="222">
        <f>ROUND(I1790*H1790,2)</f>
        <v>0</v>
      </c>
      <c r="K1790" s="218" t="s">
        <v>337</v>
      </c>
      <c r="L1790" s="46"/>
      <c r="M1790" s="223" t="s">
        <v>19</v>
      </c>
      <c r="N1790" s="224" t="s">
        <v>47</v>
      </c>
      <c r="O1790" s="86"/>
      <c r="P1790" s="225">
        <f>O1790*H1790</f>
        <v>0</v>
      </c>
      <c r="Q1790" s="225">
        <v>0</v>
      </c>
      <c r="R1790" s="225">
        <f>Q1790*H1790</f>
        <v>0</v>
      </c>
      <c r="S1790" s="225">
        <v>0</v>
      </c>
      <c r="T1790" s="226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7" t="s">
        <v>541</v>
      </c>
      <c r="AT1790" s="227" t="s">
        <v>333</v>
      </c>
      <c r="AU1790" s="227" t="s">
        <v>85</v>
      </c>
      <c r="AY1790" s="19" t="s">
        <v>331</v>
      </c>
      <c r="BE1790" s="228">
        <f>IF(N1790="základní",J1790,0)</f>
        <v>0</v>
      </c>
      <c r="BF1790" s="228">
        <f>IF(N1790="snížená",J1790,0)</f>
        <v>0</v>
      </c>
      <c r="BG1790" s="228">
        <f>IF(N1790="zákl. přenesená",J1790,0)</f>
        <v>0</v>
      </c>
      <c r="BH1790" s="228">
        <f>IF(N1790="sníž. přenesená",J1790,0)</f>
        <v>0</v>
      </c>
      <c r="BI1790" s="228">
        <f>IF(N1790="nulová",J1790,0)</f>
        <v>0</v>
      </c>
      <c r="BJ1790" s="19" t="s">
        <v>83</v>
      </c>
      <c r="BK1790" s="228">
        <f>ROUND(I1790*H1790,2)</f>
        <v>0</v>
      </c>
      <c r="BL1790" s="19" t="s">
        <v>541</v>
      </c>
      <c r="BM1790" s="227" t="s">
        <v>2545</v>
      </c>
    </row>
    <row r="1791" s="2" customFormat="1">
      <c r="A1791" s="40"/>
      <c r="B1791" s="41"/>
      <c r="C1791" s="42"/>
      <c r="D1791" s="229" t="s">
        <v>339</v>
      </c>
      <c r="E1791" s="42"/>
      <c r="F1791" s="230" t="s">
        <v>2546</v>
      </c>
      <c r="G1791" s="42"/>
      <c r="H1791" s="42"/>
      <c r="I1791" s="231"/>
      <c r="J1791" s="42"/>
      <c r="K1791" s="42"/>
      <c r="L1791" s="46"/>
      <c r="M1791" s="232"/>
      <c r="N1791" s="233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339</v>
      </c>
      <c r="AU1791" s="19" t="s">
        <v>85</v>
      </c>
    </row>
    <row r="1792" s="13" customFormat="1">
      <c r="A1792" s="13"/>
      <c r="B1792" s="234"/>
      <c r="C1792" s="235"/>
      <c r="D1792" s="236" t="s">
        <v>341</v>
      </c>
      <c r="E1792" s="237" t="s">
        <v>19</v>
      </c>
      <c r="F1792" s="238" t="s">
        <v>2130</v>
      </c>
      <c r="G1792" s="235"/>
      <c r="H1792" s="237" t="s">
        <v>19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341</v>
      </c>
      <c r="AU1792" s="244" t="s">
        <v>85</v>
      </c>
      <c r="AV1792" s="13" t="s">
        <v>83</v>
      </c>
      <c r="AW1792" s="13" t="s">
        <v>35</v>
      </c>
      <c r="AX1792" s="13" t="s">
        <v>76</v>
      </c>
      <c r="AY1792" s="244" t="s">
        <v>331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2131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4" customFormat="1">
      <c r="A1794" s="14"/>
      <c r="B1794" s="245"/>
      <c r="C1794" s="246"/>
      <c r="D1794" s="236" t="s">
        <v>341</v>
      </c>
      <c r="E1794" s="247" t="s">
        <v>19</v>
      </c>
      <c r="F1794" s="248" t="s">
        <v>2132</v>
      </c>
      <c r="G1794" s="246"/>
      <c r="H1794" s="249">
        <v>32.985999999999997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341</v>
      </c>
      <c r="AU1794" s="255" t="s">
        <v>85</v>
      </c>
      <c r="AV1794" s="14" t="s">
        <v>85</v>
      </c>
      <c r="AW1794" s="14" t="s">
        <v>35</v>
      </c>
      <c r="AX1794" s="14" t="s">
        <v>76</v>
      </c>
      <c r="AY1794" s="255" t="s">
        <v>331</v>
      </c>
    </row>
    <row r="1795" s="13" customFormat="1">
      <c r="A1795" s="13"/>
      <c r="B1795" s="234"/>
      <c r="C1795" s="235"/>
      <c r="D1795" s="236" t="s">
        <v>341</v>
      </c>
      <c r="E1795" s="237" t="s">
        <v>19</v>
      </c>
      <c r="F1795" s="238" t="s">
        <v>2133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341</v>
      </c>
      <c r="AU1795" s="244" t="s">
        <v>85</v>
      </c>
      <c r="AV1795" s="13" t="s">
        <v>83</v>
      </c>
      <c r="AW1795" s="13" t="s">
        <v>35</v>
      </c>
      <c r="AX1795" s="13" t="s">
        <v>76</v>
      </c>
      <c r="AY1795" s="244" t="s">
        <v>331</v>
      </c>
    </row>
    <row r="1796" s="14" customFormat="1">
      <c r="A1796" s="14"/>
      <c r="B1796" s="245"/>
      <c r="C1796" s="246"/>
      <c r="D1796" s="236" t="s">
        <v>341</v>
      </c>
      <c r="E1796" s="247" t="s">
        <v>19</v>
      </c>
      <c r="F1796" s="248" t="s">
        <v>2134</v>
      </c>
      <c r="G1796" s="246"/>
      <c r="H1796" s="249">
        <v>33.366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341</v>
      </c>
      <c r="AU1796" s="255" t="s">
        <v>85</v>
      </c>
      <c r="AV1796" s="14" t="s">
        <v>85</v>
      </c>
      <c r="AW1796" s="14" t="s">
        <v>35</v>
      </c>
      <c r="AX1796" s="14" t="s">
        <v>76</v>
      </c>
      <c r="AY1796" s="255" t="s">
        <v>331</v>
      </c>
    </row>
    <row r="1797" s="13" customFormat="1">
      <c r="A1797" s="13"/>
      <c r="B1797" s="234"/>
      <c r="C1797" s="235"/>
      <c r="D1797" s="236" t="s">
        <v>341</v>
      </c>
      <c r="E1797" s="237" t="s">
        <v>19</v>
      </c>
      <c r="F1797" s="238" t="s">
        <v>2135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341</v>
      </c>
      <c r="AU1797" s="244" t="s">
        <v>85</v>
      </c>
      <c r="AV1797" s="13" t="s">
        <v>83</v>
      </c>
      <c r="AW1797" s="13" t="s">
        <v>35</v>
      </c>
      <c r="AX1797" s="13" t="s">
        <v>76</v>
      </c>
      <c r="AY1797" s="244" t="s">
        <v>331</v>
      </c>
    </row>
    <row r="1798" s="14" customFormat="1">
      <c r="A1798" s="14"/>
      <c r="B1798" s="245"/>
      <c r="C1798" s="246"/>
      <c r="D1798" s="236" t="s">
        <v>341</v>
      </c>
      <c r="E1798" s="247" t="s">
        <v>19</v>
      </c>
      <c r="F1798" s="248" t="s">
        <v>2136</v>
      </c>
      <c r="G1798" s="246"/>
      <c r="H1798" s="249">
        <v>15.6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341</v>
      </c>
      <c r="AU1798" s="255" t="s">
        <v>85</v>
      </c>
      <c r="AV1798" s="14" t="s">
        <v>85</v>
      </c>
      <c r="AW1798" s="14" t="s">
        <v>35</v>
      </c>
      <c r="AX1798" s="14" t="s">
        <v>76</v>
      </c>
      <c r="AY1798" s="255" t="s">
        <v>331</v>
      </c>
    </row>
    <row r="1799" s="13" customFormat="1">
      <c r="A1799" s="13"/>
      <c r="B1799" s="234"/>
      <c r="C1799" s="235"/>
      <c r="D1799" s="236" t="s">
        <v>341</v>
      </c>
      <c r="E1799" s="237" t="s">
        <v>19</v>
      </c>
      <c r="F1799" s="238" t="s">
        <v>2137</v>
      </c>
      <c r="G1799" s="235"/>
      <c r="H1799" s="237" t="s">
        <v>19</v>
      </c>
      <c r="I1799" s="239"/>
      <c r="J1799" s="235"/>
      <c r="K1799" s="235"/>
      <c r="L1799" s="240"/>
      <c r="M1799" s="241"/>
      <c r="N1799" s="242"/>
      <c r="O1799" s="242"/>
      <c r="P1799" s="242"/>
      <c r="Q1799" s="242"/>
      <c r="R1799" s="242"/>
      <c r="S1799" s="242"/>
      <c r="T1799" s="24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4" t="s">
        <v>341</v>
      </c>
      <c r="AU1799" s="244" t="s">
        <v>85</v>
      </c>
      <c r="AV1799" s="13" t="s">
        <v>83</v>
      </c>
      <c r="AW1799" s="13" t="s">
        <v>35</v>
      </c>
      <c r="AX1799" s="13" t="s">
        <v>76</v>
      </c>
      <c r="AY1799" s="244" t="s">
        <v>331</v>
      </c>
    </row>
    <row r="1800" s="14" customFormat="1">
      <c r="A1800" s="14"/>
      <c r="B1800" s="245"/>
      <c r="C1800" s="246"/>
      <c r="D1800" s="236" t="s">
        <v>341</v>
      </c>
      <c r="E1800" s="247" t="s">
        <v>19</v>
      </c>
      <c r="F1800" s="248" t="s">
        <v>2547</v>
      </c>
      <c r="G1800" s="246"/>
      <c r="H1800" s="249">
        <v>17.344999999999999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341</v>
      </c>
      <c r="AU1800" s="255" t="s">
        <v>85</v>
      </c>
      <c r="AV1800" s="14" t="s">
        <v>85</v>
      </c>
      <c r="AW1800" s="14" t="s">
        <v>35</v>
      </c>
      <c r="AX1800" s="14" t="s">
        <v>76</v>
      </c>
      <c r="AY1800" s="255" t="s">
        <v>331</v>
      </c>
    </row>
    <row r="1801" s="15" customFormat="1">
      <c r="A1801" s="15"/>
      <c r="B1801" s="256"/>
      <c r="C1801" s="257"/>
      <c r="D1801" s="236" t="s">
        <v>341</v>
      </c>
      <c r="E1801" s="258" t="s">
        <v>19</v>
      </c>
      <c r="F1801" s="259" t="s">
        <v>353</v>
      </c>
      <c r="G1801" s="257"/>
      <c r="H1801" s="260">
        <v>99.296999999999997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341</v>
      </c>
      <c r="AU1801" s="266" t="s">
        <v>85</v>
      </c>
      <c r="AV1801" s="15" t="s">
        <v>126</v>
      </c>
      <c r="AW1801" s="15" t="s">
        <v>35</v>
      </c>
      <c r="AX1801" s="15" t="s">
        <v>83</v>
      </c>
      <c r="AY1801" s="266" t="s">
        <v>331</v>
      </c>
    </row>
    <row r="1802" s="2" customFormat="1" ht="16.5" customHeight="1">
      <c r="A1802" s="40"/>
      <c r="B1802" s="41"/>
      <c r="C1802" s="284" t="s">
        <v>2548</v>
      </c>
      <c r="D1802" s="284" t="s">
        <v>968</v>
      </c>
      <c r="E1802" s="285" t="s">
        <v>2549</v>
      </c>
      <c r="F1802" s="286" t="s">
        <v>2550</v>
      </c>
      <c r="G1802" s="287" t="s">
        <v>336</v>
      </c>
      <c r="H1802" s="288">
        <v>114.19199999999999</v>
      </c>
      <c r="I1802" s="289"/>
      <c r="J1802" s="290">
        <f>ROUND(I1802*H1802,2)</f>
        <v>0</v>
      </c>
      <c r="K1802" s="286" t="s">
        <v>337</v>
      </c>
      <c r="L1802" s="291"/>
      <c r="M1802" s="292" t="s">
        <v>19</v>
      </c>
      <c r="N1802" s="293" t="s">
        <v>47</v>
      </c>
      <c r="O1802" s="86"/>
      <c r="P1802" s="225">
        <f>O1802*H1802</f>
        <v>0</v>
      </c>
      <c r="Q1802" s="225">
        <v>0.00013999999999999999</v>
      </c>
      <c r="R1802" s="225">
        <f>Q1802*H1802</f>
        <v>0.015986879999999998</v>
      </c>
      <c r="S1802" s="225">
        <v>0</v>
      </c>
      <c r="T1802" s="226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7" t="s">
        <v>624</v>
      </c>
      <c r="AT1802" s="227" t="s">
        <v>968</v>
      </c>
      <c r="AU1802" s="227" t="s">
        <v>85</v>
      </c>
      <c r="AY1802" s="19" t="s">
        <v>331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19" t="s">
        <v>83</v>
      </c>
      <c r="BK1802" s="228">
        <f>ROUND(I1802*H1802,2)</f>
        <v>0</v>
      </c>
      <c r="BL1802" s="19" t="s">
        <v>541</v>
      </c>
      <c r="BM1802" s="227" t="s">
        <v>2551</v>
      </c>
    </row>
    <row r="1803" s="14" customFormat="1">
      <c r="A1803" s="14"/>
      <c r="B1803" s="245"/>
      <c r="C1803" s="246"/>
      <c r="D1803" s="236" t="s">
        <v>341</v>
      </c>
      <c r="E1803" s="247" t="s">
        <v>19</v>
      </c>
      <c r="F1803" s="248" t="s">
        <v>2552</v>
      </c>
      <c r="G1803" s="246"/>
      <c r="H1803" s="249">
        <v>114.19199999999999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341</v>
      </c>
      <c r="AU1803" s="255" t="s">
        <v>85</v>
      </c>
      <c r="AV1803" s="14" t="s">
        <v>85</v>
      </c>
      <c r="AW1803" s="14" t="s">
        <v>35</v>
      </c>
      <c r="AX1803" s="14" t="s">
        <v>83</v>
      </c>
      <c r="AY1803" s="255" t="s">
        <v>331</v>
      </c>
    </row>
    <row r="1804" s="2" customFormat="1" ht="33" customHeight="1">
      <c r="A1804" s="40"/>
      <c r="B1804" s="41"/>
      <c r="C1804" s="216" t="s">
        <v>2553</v>
      </c>
      <c r="D1804" s="216" t="s">
        <v>333</v>
      </c>
      <c r="E1804" s="217" t="s">
        <v>2554</v>
      </c>
      <c r="F1804" s="218" t="s">
        <v>2555</v>
      </c>
      <c r="G1804" s="219" t="s">
        <v>336</v>
      </c>
      <c r="H1804" s="220">
        <v>4.4550000000000001</v>
      </c>
      <c r="I1804" s="221"/>
      <c r="J1804" s="222">
        <f>ROUND(I1804*H1804,2)</f>
        <v>0</v>
      </c>
      <c r="K1804" s="218" t="s">
        <v>337</v>
      </c>
      <c r="L1804" s="46"/>
      <c r="M1804" s="223" t="s">
        <v>19</v>
      </c>
      <c r="N1804" s="224" t="s">
        <v>47</v>
      </c>
      <c r="O1804" s="86"/>
      <c r="P1804" s="225">
        <f>O1804*H1804</f>
        <v>0</v>
      </c>
      <c r="Q1804" s="225">
        <v>0.025558600000000001</v>
      </c>
      <c r="R1804" s="225">
        <f>Q1804*H1804</f>
        <v>0.113863563</v>
      </c>
      <c r="S1804" s="225">
        <v>0</v>
      </c>
      <c r="T1804" s="226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7" t="s">
        <v>541</v>
      </c>
      <c r="AT1804" s="227" t="s">
        <v>333</v>
      </c>
      <c r="AU1804" s="227" t="s">
        <v>85</v>
      </c>
      <c r="AY1804" s="19" t="s">
        <v>331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19" t="s">
        <v>83</v>
      </c>
      <c r="BK1804" s="228">
        <f>ROUND(I1804*H1804,2)</f>
        <v>0</v>
      </c>
      <c r="BL1804" s="19" t="s">
        <v>541</v>
      </c>
      <c r="BM1804" s="227" t="s">
        <v>2556</v>
      </c>
    </row>
    <row r="1805" s="2" customFormat="1">
      <c r="A1805" s="40"/>
      <c r="B1805" s="41"/>
      <c r="C1805" s="42"/>
      <c r="D1805" s="229" t="s">
        <v>339</v>
      </c>
      <c r="E1805" s="42"/>
      <c r="F1805" s="230" t="s">
        <v>2557</v>
      </c>
      <c r="G1805" s="42"/>
      <c r="H1805" s="42"/>
      <c r="I1805" s="231"/>
      <c r="J1805" s="42"/>
      <c r="K1805" s="42"/>
      <c r="L1805" s="46"/>
      <c r="M1805" s="232"/>
      <c r="N1805" s="233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339</v>
      </c>
      <c r="AU1805" s="19" t="s">
        <v>85</v>
      </c>
    </row>
    <row r="1806" s="13" customFormat="1">
      <c r="A1806" s="13"/>
      <c r="B1806" s="234"/>
      <c r="C1806" s="235"/>
      <c r="D1806" s="236" t="s">
        <v>341</v>
      </c>
      <c r="E1806" s="237" t="s">
        <v>19</v>
      </c>
      <c r="F1806" s="238" t="s">
        <v>1095</v>
      </c>
      <c r="G1806" s="235"/>
      <c r="H1806" s="237" t="s">
        <v>19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341</v>
      </c>
      <c r="AU1806" s="244" t="s">
        <v>85</v>
      </c>
      <c r="AV1806" s="13" t="s">
        <v>83</v>
      </c>
      <c r="AW1806" s="13" t="s">
        <v>35</v>
      </c>
      <c r="AX1806" s="13" t="s">
        <v>76</v>
      </c>
      <c r="AY1806" s="244" t="s">
        <v>331</v>
      </c>
    </row>
    <row r="1807" s="14" customFormat="1">
      <c r="A1807" s="14"/>
      <c r="B1807" s="245"/>
      <c r="C1807" s="246"/>
      <c r="D1807" s="236" t="s">
        <v>341</v>
      </c>
      <c r="E1807" s="247" t="s">
        <v>19</v>
      </c>
      <c r="F1807" s="248" t="s">
        <v>2558</v>
      </c>
      <c r="G1807" s="246"/>
      <c r="H1807" s="249">
        <v>4.4550000000000001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341</v>
      </c>
      <c r="AU1807" s="255" t="s">
        <v>85</v>
      </c>
      <c r="AV1807" s="14" t="s">
        <v>85</v>
      </c>
      <c r="AW1807" s="14" t="s">
        <v>35</v>
      </c>
      <c r="AX1807" s="14" t="s">
        <v>83</v>
      </c>
      <c r="AY1807" s="255" t="s">
        <v>331</v>
      </c>
    </row>
    <row r="1808" s="2" customFormat="1" ht="37.8" customHeight="1">
      <c r="A1808" s="40"/>
      <c r="B1808" s="41"/>
      <c r="C1808" s="216" t="s">
        <v>2559</v>
      </c>
      <c r="D1808" s="216" t="s">
        <v>333</v>
      </c>
      <c r="E1808" s="217" t="s">
        <v>2560</v>
      </c>
      <c r="F1808" s="218" t="s">
        <v>2561</v>
      </c>
      <c r="G1808" s="219" t="s">
        <v>336</v>
      </c>
      <c r="H1808" s="220">
        <v>36.613999999999997</v>
      </c>
      <c r="I1808" s="221"/>
      <c r="J1808" s="222">
        <f>ROUND(I1808*H1808,2)</f>
        <v>0</v>
      </c>
      <c r="K1808" s="218" t="s">
        <v>337</v>
      </c>
      <c r="L1808" s="46"/>
      <c r="M1808" s="223" t="s">
        <v>19</v>
      </c>
      <c r="N1808" s="224" t="s">
        <v>47</v>
      </c>
      <c r="O1808" s="86"/>
      <c r="P1808" s="225">
        <f>O1808*H1808</f>
        <v>0</v>
      </c>
      <c r="Q1808" s="225">
        <v>0.0271992</v>
      </c>
      <c r="R1808" s="225">
        <f>Q1808*H1808</f>
        <v>0.99587150879999986</v>
      </c>
      <c r="S1808" s="225">
        <v>0</v>
      </c>
      <c r="T1808" s="22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7" t="s">
        <v>541</v>
      </c>
      <c r="AT1808" s="227" t="s">
        <v>333</v>
      </c>
      <c r="AU1808" s="227" t="s">
        <v>85</v>
      </c>
      <c r="AY1808" s="19" t="s">
        <v>331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19" t="s">
        <v>83</v>
      </c>
      <c r="BK1808" s="228">
        <f>ROUND(I1808*H1808,2)</f>
        <v>0</v>
      </c>
      <c r="BL1808" s="19" t="s">
        <v>541</v>
      </c>
      <c r="BM1808" s="227" t="s">
        <v>2562</v>
      </c>
    </row>
    <row r="1809" s="2" customFormat="1">
      <c r="A1809" s="40"/>
      <c r="B1809" s="41"/>
      <c r="C1809" s="42"/>
      <c r="D1809" s="229" t="s">
        <v>339</v>
      </c>
      <c r="E1809" s="42"/>
      <c r="F1809" s="230" t="s">
        <v>2563</v>
      </c>
      <c r="G1809" s="42"/>
      <c r="H1809" s="42"/>
      <c r="I1809" s="231"/>
      <c r="J1809" s="42"/>
      <c r="K1809" s="42"/>
      <c r="L1809" s="46"/>
      <c r="M1809" s="232"/>
      <c r="N1809" s="23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339</v>
      </c>
      <c r="AU1809" s="19" t="s">
        <v>85</v>
      </c>
    </row>
    <row r="1810" s="13" customFormat="1">
      <c r="A1810" s="13"/>
      <c r="B1810" s="234"/>
      <c r="C1810" s="235"/>
      <c r="D1810" s="236" t="s">
        <v>341</v>
      </c>
      <c r="E1810" s="237" t="s">
        <v>19</v>
      </c>
      <c r="F1810" s="238" t="s">
        <v>1185</v>
      </c>
      <c r="G1810" s="235"/>
      <c r="H1810" s="237" t="s">
        <v>19</v>
      </c>
      <c r="I1810" s="239"/>
      <c r="J1810" s="235"/>
      <c r="K1810" s="235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341</v>
      </c>
      <c r="AU1810" s="244" t="s">
        <v>85</v>
      </c>
      <c r="AV1810" s="13" t="s">
        <v>83</v>
      </c>
      <c r="AW1810" s="13" t="s">
        <v>35</v>
      </c>
      <c r="AX1810" s="13" t="s">
        <v>76</v>
      </c>
      <c r="AY1810" s="244" t="s">
        <v>331</v>
      </c>
    </row>
    <row r="1811" s="14" customFormat="1">
      <c r="A1811" s="14"/>
      <c r="B1811" s="245"/>
      <c r="C1811" s="246"/>
      <c r="D1811" s="236" t="s">
        <v>341</v>
      </c>
      <c r="E1811" s="247" t="s">
        <v>19</v>
      </c>
      <c r="F1811" s="248" t="s">
        <v>2564</v>
      </c>
      <c r="G1811" s="246"/>
      <c r="H1811" s="249">
        <v>9.8179999999999996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341</v>
      </c>
      <c r="AU1811" s="255" t="s">
        <v>85</v>
      </c>
      <c r="AV1811" s="14" t="s">
        <v>85</v>
      </c>
      <c r="AW1811" s="14" t="s">
        <v>35</v>
      </c>
      <c r="AX1811" s="14" t="s">
        <v>76</v>
      </c>
      <c r="AY1811" s="255" t="s">
        <v>331</v>
      </c>
    </row>
    <row r="1812" s="13" customFormat="1">
      <c r="A1812" s="13"/>
      <c r="B1812" s="234"/>
      <c r="C1812" s="235"/>
      <c r="D1812" s="236" t="s">
        <v>341</v>
      </c>
      <c r="E1812" s="237" t="s">
        <v>19</v>
      </c>
      <c r="F1812" s="238" t="s">
        <v>2565</v>
      </c>
      <c r="G1812" s="235"/>
      <c r="H1812" s="237" t="s">
        <v>19</v>
      </c>
      <c r="I1812" s="239"/>
      <c r="J1812" s="235"/>
      <c r="K1812" s="235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341</v>
      </c>
      <c r="AU1812" s="244" t="s">
        <v>85</v>
      </c>
      <c r="AV1812" s="13" t="s">
        <v>83</v>
      </c>
      <c r="AW1812" s="13" t="s">
        <v>35</v>
      </c>
      <c r="AX1812" s="13" t="s">
        <v>76</v>
      </c>
      <c r="AY1812" s="244" t="s">
        <v>331</v>
      </c>
    </row>
    <row r="1813" s="14" customFormat="1">
      <c r="A1813" s="14"/>
      <c r="B1813" s="245"/>
      <c r="C1813" s="246"/>
      <c r="D1813" s="236" t="s">
        <v>341</v>
      </c>
      <c r="E1813" s="247" t="s">
        <v>19</v>
      </c>
      <c r="F1813" s="248" t="s">
        <v>2566</v>
      </c>
      <c r="G1813" s="246"/>
      <c r="H1813" s="249">
        <v>26.795999999999999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341</v>
      </c>
      <c r="AU1813" s="255" t="s">
        <v>85</v>
      </c>
      <c r="AV1813" s="14" t="s">
        <v>85</v>
      </c>
      <c r="AW1813" s="14" t="s">
        <v>35</v>
      </c>
      <c r="AX1813" s="14" t="s">
        <v>76</v>
      </c>
      <c r="AY1813" s="255" t="s">
        <v>331</v>
      </c>
    </row>
    <row r="1814" s="15" customFormat="1">
      <c r="A1814" s="15"/>
      <c r="B1814" s="256"/>
      <c r="C1814" s="257"/>
      <c r="D1814" s="236" t="s">
        <v>341</v>
      </c>
      <c r="E1814" s="258" t="s">
        <v>19</v>
      </c>
      <c r="F1814" s="259" t="s">
        <v>353</v>
      </c>
      <c r="G1814" s="257"/>
      <c r="H1814" s="260">
        <v>36.613999999999997</v>
      </c>
      <c r="I1814" s="261"/>
      <c r="J1814" s="257"/>
      <c r="K1814" s="257"/>
      <c r="L1814" s="262"/>
      <c r="M1814" s="263"/>
      <c r="N1814" s="264"/>
      <c r="O1814" s="264"/>
      <c r="P1814" s="264"/>
      <c r="Q1814" s="264"/>
      <c r="R1814" s="264"/>
      <c r="S1814" s="264"/>
      <c r="T1814" s="26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6" t="s">
        <v>341</v>
      </c>
      <c r="AU1814" s="266" t="s">
        <v>85</v>
      </c>
      <c r="AV1814" s="15" t="s">
        <v>126</v>
      </c>
      <c r="AW1814" s="15" t="s">
        <v>35</v>
      </c>
      <c r="AX1814" s="15" t="s">
        <v>83</v>
      </c>
      <c r="AY1814" s="266" t="s">
        <v>331</v>
      </c>
    </row>
    <row r="1815" s="2" customFormat="1" ht="37.8" customHeight="1">
      <c r="A1815" s="40"/>
      <c r="B1815" s="41"/>
      <c r="C1815" s="216" t="s">
        <v>2567</v>
      </c>
      <c r="D1815" s="216" t="s">
        <v>333</v>
      </c>
      <c r="E1815" s="217" t="s">
        <v>2568</v>
      </c>
      <c r="F1815" s="218" t="s">
        <v>2569</v>
      </c>
      <c r="G1815" s="219" t="s">
        <v>336</v>
      </c>
      <c r="H1815" s="220">
        <v>59.046999999999997</v>
      </c>
      <c r="I1815" s="221"/>
      <c r="J1815" s="222">
        <f>ROUND(I1815*H1815,2)</f>
        <v>0</v>
      </c>
      <c r="K1815" s="218" t="s">
        <v>337</v>
      </c>
      <c r="L1815" s="46"/>
      <c r="M1815" s="223" t="s">
        <v>19</v>
      </c>
      <c r="N1815" s="224" t="s">
        <v>47</v>
      </c>
      <c r="O1815" s="86"/>
      <c r="P1815" s="225">
        <f>O1815*H1815</f>
        <v>0</v>
      </c>
      <c r="Q1815" s="225">
        <v>0.0285486</v>
      </c>
      <c r="R1815" s="225">
        <f>Q1815*H1815</f>
        <v>1.6857091842</v>
      </c>
      <c r="S1815" s="225">
        <v>0</v>
      </c>
      <c r="T1815" s="22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7" t="s">
        <v>541</v>
      </c>
      <c r="AT1815" s="227" t="s">
        <v>333</v>
      </c>
      <c r="AU1815" s="227" t="s">
        <v>85</v>
      </c>
      <c r="AY1815" s="19" t="s">
        <v>331</v>
      </c>
      <c r="BE1815" s="228">
        <f>IF(N1815="základní",J1815,0)</f>
        <v>0</v>
      </c>
      <c r="BF1815" s="228">
        <f>IF(N1815="snížená",J1815,0)</f>
        <v>0</v>
      </c>
      <c r="BG1815" s="228">
        <f>IF(N1815="zákl. přenesená",J1815,0)</f>
        <v>0</v>
      </c>
      <c r="BH1815" s="228">
        <f>IF(N1815="sníž. přenesená",J1815,0)</f>
        <v>0</v>
      </c>
      <c r="BI1815" s="228">
        <f>IF(N1815="nulová",J1815,0)</f>
        <v>0</v>
      </c>
      <c r="BJ1815" s="19" t="s">
        <v>83</v>
      </c>
      <c r="BK1815" s="228">
        <f>ROUND(I1815*H1815,2)</f>
        <v>0</v>
      </c>
      <c r="BL1815" s="19" t="s">
        <v>541</v>
      </c>
      <c r="BM1815" s="227" t="s">
        <v>2570</v>
      </c>
    </row>
    <row r="1816" s="2" customFormat="1">
      <c r="A1816" s="40"/>
      <c r="B1816" s="41"/>
      <c r="C1816" s="42"/>
      <c r="D1816" s="229" t="s">
        <v>339</v>
      </c>
      <c r="E1816" s="42"/>
      <c r="F1816" s="230" t="s">
        <v>2571</v>
      </c>
      <c r="G1816" s="42"/>
      <c r="H1816" s="42"/>
      <c r="I1816" s="231"/>
      <c r="J1816" s="42"/>
      <c r="K1816" s="42"/>
      <c r="L1816" s="46"/>
      <c r="M1816" s="232"/>
      <c r="N1816" s="23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339</v>
      </c>
      <c r="AU1816" s="19" t="s">
        <v>85</v>
      </c>
    </row>
    <row r="1817" s="13" customFormat="1">
      <c r="A1817" s="13"/>
      <c r="B1817" s="234"/>
      <c r="C1817" s="235"/>
      <c r="D1817" s="236" t="s">
        <v>341</v>
      </c>
      <c r="E1817" s="237" t="s">
        <v>19</v>
      </c>
      <c r="F1817" s="238" t="s">
        <v>2572</v>
      </c>
      <c r="G1817" s="235"/>
      <c r="H1817" s="237" t="s">
        <v>19</v>
      </c>
      <c r="I1817" s="239"/>
      <c r="J1817" s="235"/>
      <c r="K1817" s="235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341</v>
      </c>
      <c r="AU1817" s="244" t="s">
        <v>85</v>
      </c>
      <c r="AV1817" s="13" t="s">
        <v>83</v>
      </c>
      <c r="AW1817" s="13" t="s">
        <v>35</v>
      </c>
      <c r="AX1817" s="13" t="s">
        <v>76</v>
      </c>
      <c r="AY1817" s="244" t="s">
        <v>331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1916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4" customFormat="1">
      <c r="A1819" s="14"/>
      <c r="B1819" s="245"/>
      <c r="C1819" s="246"/>
      <c r="D1819" s="236" t="s">
        <v>341</v>
      </c>
      <c r="E1819" s="247" t="s">
        <v>19</v>
      </c>
      <c r="F1819" s="248" t="s">
        <v>2485</v>
      </c>
      <c r="G1819" s="246"/>
      <c r="H1819" s="249">
        <v>7.6950000000000003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341</v>
      </c>
      <c r="AU1819" s="255" t="s">
        <v>85</v>
      </c>
      <c r="AV1819" s="14" t="s">
        <v>85</v>
      </c>
      <c r="AW1819" s="14" t="s">
        <v>35</v>
      </c>
      <c r="AX1819" s="14" t="s">
        <v>76</v>
      </c>
      <c r="AY1819" s="255" t="s">
        <v>331</v>
      </c>
    </row>
    <row r="1820" s="13" customFormat="1">
      <c r="A1820" s="13"/>
      <c r="B1820" s="234"/>
      <c r="C1820" s="235"/>
      <c r="D1820" s="236" t="s">
        <v>341</v>
      </c>
      <c r="E1820" s="237" t="s">
        <v>19</v>
      </c>
      <c r="F1820" s="238" t="s">
        <v>2573</v>
      </c>
      <c r="G1820" s="235"/>
      <c r="H1820" s="237" t="s">
        <v>19</v>
      </c>
      <c r="I1820" s="239"/>
      <c r="J1820" s="235"/>
      <c r="K1820" s="235"/>
      <c r="L1820" s="240"/>
      <c r="M1820" s="241"/>
      <c r="N1820" s="242"/>
      <c r="O1820" s="242"/>
      <c r="P1820" s="242"/>
      <c r="Q1820" s="242"/>
      <c r="R1820" s="242"/>
      <c r="S1820" s="242"/>
      <c r="T1820" s="24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4" t="s">
        <v>341</v>
      </c>
      <c r="AU1820" s="244" t="s">
        <v>85</v>
      </c>
      <c r="AV1820" s="13" t="s">
        <v>83</v>
      </c>
      <c r="AW1820" s="13" t="s">
        <v>35</v>
      </c>
      <c r="AX1820" s="13" t="s">
        <v>76</v>
      </c>
      <c r="AY1820" s="244" t="s">
        <v>331</v>
      </c>
    </row>
    <row r="1821" s="14" customFormat="1">
      <c r="A1821" s="14"/>
      <c r="B1821" s="245"/>
      <c r="C1821" s="246"/>
      <c r="D1821" s="236" t="s">
        <v>341</v>
      </c>
      <c r="E1821" s="247" t="s">
        <v>19</v>
      </c>
      <c r="F1821" s="248" t="s">
        <v>2574</v>
      </c>
      <c r="G1821" s="246"/>
      <c r="H1821" s="249">
        <v>25.486000000000001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341</v>
      </c>
      <c r="AU1821" s="255" t="s">
        <v>85</v>
      </c>
      <c r="AV1821" s="14" t="s">
        <v>85</v>
      </c>
      <c r="AW1821" s="14" t="s">
        <v>35</v>
      </c>
      <c r="AX1821" s="14" t="s">
        <v>76</v>
      </c>
      <c r="AY1821" s="255" t="s">
        <v>331</v>
      </c>
    </row>
    <row r="1822" s="13" customFormat="1">
      <c r="A1822" s="13"/>
      <c r="B1822" s="234"/>
      <c r="C1822" s="235"/>
      <c r="D1822" s="236" t="s">
        <v>341</v>
      </c>
      <c r="E1822" s="237" t="s">
        <v>19</v>
      </c>
      <c r="F1822" s="238" t="s">
        <v>2575</v>
      </c>
      <c r="G1822" s="235"/>
      <c r="H1822" s="237" t="s">
        <v>19</v>
      </c>
      <c r="I1822" s="239"/>
      <c r="J1822" s="235"/>
      <c r="K1822" s="235"/>
      <c r="L1822" s="240"/>
      <c r="M1822" s="241"/>
      <c r="N1822" s="242"/>
      <c r="O1822" s="242"/>
      <c r="P1822" s="242"/>
      <c r="Q1822" s="242"/>
      <c r="R1822" s="242"/>
      <c r="S1822" s="242"/>
      <c r="T1822" s="24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4" t="s">
        <v>341</v>
      </c>
      <c r="AU1822" s="244" t="s">
        <v>85</v>
      </c>
      <c r="AV1822" s="13" t="s">
        <v>83</v>
      </c>
      <c r="AW1822" s="13" t="s">
        <v>35</v>
      </c>
      <c r="AX1822" s="13" t="s">
        <v>76</v>
      </c>
      <c r="AY1822" s="244" t="s">
        <v>331</v>
      </c>
    </row>
    <row r="1823" s="14" customFormat="1">
      <c r="A1823" s="14"/>
      <c r="B1823" s="245"/>
      <c r="C1823" s="246"/>
      <c r="D1823" s="236" t="s">
        <v>341</v>
      </c>
      <c r="E1823" s="247" t="s">
        <v>19</v>
      </c>
      <c r="F1823" s="248" t="s">
        <v>2576</v>
      </c>
      <c r="G1823" s="246"/>
      <c r="H1823" s="249">
        <v>25.866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341</v>
      </c>
      <c r="AU1823" s="255" t="s">
        <v>85</v>
      </c>
      <c r="AV1823" s="14" t="s">
        <v>85</v>
      </c>
      <c r="AW1823" s="14" t="s">
        <v>35</v>
      </c>
      <c r="AX1823" s="14" t="s">
        <v>76</v>
      </c>
      <c r="AY1823" s="255" t="s">
        <v>331</v>
      </c>
    </row>
    <row r="1824" s="15" customFormat="1">
      <c r="A1824" s="15"/>
      <c r="B1824" s="256"/>
      <c r="C1824" s="257"/>
      <c r="D1824" s="236" t="s">
        <v>341</v>
      </c>
      <c r="E1824" s="258" t="s">
        <v>19</v>
      </c>
      <c r="F1824" s="259" t="s">
        <v>353</v>
      </c>
      <c r="G1824" s="257"/>
      <c r="H1824" s="260">
        <v>59.046999999999997</v>
      </c>
      <c r="I1824" s="261"/>
      <c r="J1824" s="257"/>
      <c r="K1824" s="257"/>
      <c r="L1824" s="262"/>
      <c r="M1824" s="263"/>
      <c r="N1824" s="264"/>
      <c r="O1824" s="264"/>
      <c r="P1824" s="264"/>
      <c r="Q1824" s="264"/>
      <c r="R1824" s="264"/>
      <c r="S1824" s="264"/>
      <c r="T1824" s="26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6" t="s">
        <v>341</v>
      </c>
      <c r="AU1824" s="266" t="s">
        <v>85</v>
      </c>
      <c r="AV1824" s="15" t="s">
        <v>126</v>
      </c>
      <c r="AW1824" s="15" t="s">
        <v>35</v>
      </c>
      <c r="AX1824" s="15" t="s">
        <v>83</v>
      </c>
      <c r="AY1824" s="266" t="s">
        <v>331</v>
      </c>
    </row>
    <row r="1825" s="2" customFormat="1" ht="33" customHeight="1">
      <c r="A1825" s="40"/>
      <c r="B1825" s="41"/>
      <c r="C1825" s="216" t="s">
        <v>2577</v>
      </c>
      <c r="D1825" s="216" t="s">
        <v>333</v>
      </c>
      <c r="E1825" s="217" t="s">
        <v>2578</v>
      </c>
      <c r="F1825" s="218" t="s">
        <v>2579</v>
      </c>
      <c r="G1825" s="219" t="s">
        <v>336</v>
      </c>
      <c r="H1825" s="220">
        <v>66.352000000000004</v>
      </c>
      <c r="I1825" s="221"/>
      <c r="J1825" s="222">
        <f>ROUND(I1825*H1825,2)</f>
        <v>0</v>
      </c>
      <c r="K1825" s="218" t="s">
        <v>337</v>
      </c>
      <c r="L1825" s="46"/>
      <c r="M1825" s="223" t="s">
        <v>19</v>
      </c>
      <c r="N1825" s="224" t="s">
        <v>47</v>
      </c>
      <c r="O1825" s="86"/>
      <c r="P1825" s="225">
        <f>O1825*H1825</f>
        <v>0</v>
      </c>
      <c r="Q1825" s="225">
        <v>0.0206736</v>
      </c>
      <c r="R1825" s="225">
        <f>Q1825*H1825</f>
        <v>1.3717347072000001</v>
      </c>
      <c r="S1825" s="225">
        <v>0</v>
      </c>
      <c r="T1825" s="226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7" t="s">
        <v>541</v>
      </c>
      <c r="AT1825" s="227" t="s">
        <v>333</v>
      </c>
      <c r="AU1825" s="227" t="s">
        <v>85</v>
      </c>
      <c r="AY1825" s="19" t="s">
        <v>331</v>
      </c>
      <c r="BE1825" s="228">
        <f>IF(N1825="základní",J1825,0)</f>
        <v>0</v>
      </c>
      <c r="BF1825" s="228">
        <f>IF(N1825="snížená",J1825,0)</f>
        <v>0</v>
      </c>
      <c r="BG1825" s="228">
        <f>IF(N1825="zákl. přenesená",J1825,0)</f>
        <v>0</v>
      </c>
      <c r="BH1825" s="228">
        <f>IF(N1825="sníž. přenesená",J1825,0)</f>
        <v>0</v>
      </c>
      <c r="BI1825" s="228">
        <f>IF(N1825="nulová",J1825,0)</f>
        <v>0</v>
      </c>
      <c r="BJ1825" s="19" t="s">
        <v>83</v>
      </c>
      <c r="BK1825" s="228">
        <f>ROUND(I1825*H1825,2)</f>
        <v>0</v>
      </c>
      <c r="BL1825" s="19" t="s">
        <v>541</v>
      </c>
      <c r="BM1825" s="227" t="s">
        <v>2580</v>
      </c>
    </row>
    <row r="1826" s="2" customFormat="1">
      <c r="A1826" s="40"/>
      <c r="B1826" s="41"/>
      <c r="C1826" s="42"/>
      <c r="D1826" s="229" t="s">
        <v>339</v>
      </c>
      <c r="E1826" s="42"/>
      <c r="F1826" s="230" t="s">
        <v>2581</v>
      </c>
      <c r="G1826" s="42"/>
      <c r="H1826" s="42"/>
      <c r="I1826" s="231"/>
      <c r="J1826" s="42"/>
      <c r="K1826" s="42"/>
      <c r="L1826" s="46"/>
      <c r="M1826" s="232"/>
      <c r="N1826" s="233"/>
      <c r="O1826" s="86"/>
      <c r="P1826" s="86"/>
      <c r="Q1826" s="86"/>
      <c r="R1826" s="86"/>
      <c r="S1826" s="86"/>
      <c r="T1826" s="87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T1826" s="19" t="s">
        <v>339</v>
      </c>
      <c r="AU1826" s="19" t="s">
        <v>85</v>
      </c>
    </row>
    <row r="1827" s="13" customFormat="1">
      <c r="A1827" s="13"/>
      <c r="B1827" s="234"/>
      <c r="C1827" s="235"/>
      <c r="D1827" s="236" t="s">
        <v>341</v>
      </c>
      <c r="E1827" s="237" t="s">
        <v>19</v>
      </c>
      <c r="F1827" s="238" t="s">
        <v>2130</v>
      </c>
      <c r="G1827" s="235"/>
      <c r="H1827" s="237" t="s">
        <v>19</v>
      </c>
      <c r="I1827" s="239"/>
      <c r="J1827" s="235"/>
      <c r="K1827" s="235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341</v>
      </c>
      <c r="AU1827" s="244" t="s">
        <v>85</v>
      </c>
      <c r="AV1827" s="13" t="s">
        <v>83</v>
      </c>
      <c r="AW1827" s="13" t="s">
        <v>35</v>
      </c>
      <c r="AX1827" s="13" t="s">
        <v>76</v>
      </c>
      <c r="AY1827" s="244" t="s">
        <v>331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2131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4" customFormat="1">
      <c r="A1829" s="14"/>
      <c r="B1829" s="245"/>
      <c r="C1829" s="246"/>
      <c r="D1829" s="236" t="s">
        <v>341</v>
      </c>
      <c r="E1829" s="247" t="s">
        <v>19</v>
      </c>
      <c r="F1829" s="248" t="s">
        <v>2132</v>
      </c>
      <c r="G1829" s="246"/>
      <c r="H1829" s="249">
        <v>32.985999999999997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341</v>
      </c>
      <c r="AU1829" s="255" t="s">
        <v>85</v>
      </c>
      <c r="AV1829" s="14" t="s">
        <v>85</v>
      </c>
      <c r="AW1829" s="14" t="s">
        <v>35</v>
      </c>
      <c r="AX1829" s="14" t="s">
        <v>76</v>
      </c>
      <c r="AY1829" s="255" t="s">
        <v>331</v>
      </c>
    </row>
    <row r="1830" s="13" customFormat="1">
      <c r="A1830" s="13"/>
      <c r="B1830" s="234"/>
      <c r="C1830" s="235"/>
      <c r="D1830" s="236" t="s">
        <v>341</v>
      </c>
      <c r="E1830" s="237" t="s">
        <v>19</v>
      </c>
      <c r="F1830" s="238" t="s">
        <v>2133</v>
      </c>
      <c r="G1830" s="235"/>
      <c r="H1830" s="237" t="s">
        <v>19</v>
      </c>
      <c r="I1830" s="239"/>
      <c r="J1830" s="235"/>
      <c r="K1830" s="235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341</v>
      </c>
      <c r="AU1830" s="244" t="s">
        <v>85</v>
      </c>
      <c r="AV1830" s="13" t="s">
        <v>83</v>
      </c>
      <c r="AW1830" s="13" t="s">
        <v>35</v>
      </c>
      <c r="AX1830" s="13" t="s">
        <v>76</v>
      </c>
      <c r="AY1830" s="244" t="s">
        <v>331</v>
      </c>
    </row>
    <row r="1831" s="14" customFormat="1">
      <c r="A1831" s="14"/>
      <c r="B1831" s="245"/>
      <c r="C1831" s="246"/>
      <c r="D1831" s="236" t="s">
        <v>341</v>
      </c>
      <c r="E1831" s="247" t="s">
        <v>19</v>
      </c>
      <c r="F1831" s="248" t="s">
        <v>2134</v>
      </c>
      <c r="G1831" s="246"/>
      <c r="H1831" s="249">
        <v>33.366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341</v>
      </c>
      <c r="AU1831" s="255" t="s">
        <v>85</v>
      </c>
      <c r="AV1831" s="14" t="s">
        <v>85</v>
      </c>
      <c r="AW1831" s="14" t="s">
        <v>35</v>
      </c>
      <c r="AX1831" s="14" t="s">
        <v>76</v>
      </c>
      <c r="AY1831" s="255" t="s">
        <v>331</v>
      </c>
    </row>
    <row r="1832" s="15" customFormat="1">
      <c r="A1832" s="15"/>
      <c r="B1832" s="256"/>
      <c r="C1832" s="257"/>
      <c r="D1832" s="236" t="s">
        <v>341</v>
      </c>
      <c r="E1832" s="258" t="s">
        <v>19</v>
      </c>
      <c r="F1832" s="259" t="s">
        <v>353</v>
      </c>
      <c r="G1832" s="257"/>
      <c r="H1832" s="260">
        <v>66.352000000000004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6" t="s">
        <v>341</v>
      </c>
      <c r="AU1832" s="266" t="s">
        <v>85</v>
      </c>
      <c r="AV1832" s="15" t="s">
        <v>126</v>
      </c>
      <c r="AW1832" s="15" t="s">
        <v>35</v>
      </c>
      <c r="AX1832" s="15" t="s">
        <v>83</v>
      </c>
      <c r="AY1832" s="266" t="s">
        <v>331</v>
      </c>
    </row>
    <row r="1833" s="2" customFormat="1" ht="33" customHeight="1">
      <c r="A1833" s="40"/>
      <c r="B1833" s="41"/>
      <c r="C1833" s="216" t="s">
        <v>2582</v>
      </c>
      <c r="D1833" s="216" t="s">
        <v>333</v>
      </c>
      <c r="E1833" s="217" t="s">
        <v>2583</v>
      </c>
      <c r="F1833" s="218" t="s">
        <v>2584</v>
      </c>
      <c r="G1833" s="219" t="s">
        <v>336</v>
      </c>
      <c r="H1833" s="220">
        <v>26.163</v>
      </c>
      <c r="I1833" s="221"/>
      <c r="J1833" s="222">
        <f>ROUND(I1833*H1833,2)</f>
        <v>0</v>
      </c>
      <c r="K1833" s="218" t="s">
        <v>337</v>
      </c>
      <c r="L1833" s="46"/>
      <c r="M1833" s="223" t="s">
        <v>19</v>
      </c>
      <c r="N1833" s="224" t="s">
        <v>47</v>
      </c>
      <c r="O1833" s="86"/>
      <c r="P1833" s="225">
        <f>O1833*H1833</f>
        <v>0</v>
      </c>
      <c r="Q1833" s="225">
        <v>0.032358100000000001</v>
      </c>
      <c r="R1833" s="225">
        <f>Q1833*H1833</f>
        <v>0.84658497030000002</v>
      </c>
      <c r="S1833" s="225">
        <v>0</v>
      </c>
      <c r="T1833" s="226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7" t="s">
        <v>541</v>
      </c>
      <c r="AT1833" s="227" t="s">
        <v>333</v>
      </c>
      <c r="AU1833" s="227" t="s">
        <v>85</v>
      </c>
      <c r="AY1833" s="19" t="s">
        <v>331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19" t="s">
        <v>83</v>
      </c>
      <c r="BK1833" s="228">
        <f>ROUND(I1833*H1833,2)</f>
        <v>0</v>
      </c>
      <c r="BL1833" s="19" t="s">
        <v>541</v>
      </c>
      <c r="BM1833" s="227" t="s">
        <v>2585</v>
      </c>
    </row>
    <row r="1834" s="2" customFormat="1">
      <c r="A1834" s="40"/>
      <c r="B1834" s="41"/>
      <c r="C1834" s="42"/>
      <c r="D1834" s="229" t="s">
        <v>339</v>
      </c>
      <c r="E1834" s="42"/>
      <c r="F1834" s="230" t="s">
        <v>2586</v>
      </c>
      <c r="G1834" s="42"/>
      <c r="H1834" s="42"/>
      <c r="I1834" s="231"/>
      <c r="J1834" s="42"/>
      <c r="K1834" s="42"/>
      <c r="L1834" s="46"/>
      <c r="M1834" s="232"/>
      <c r="N1834" s="233"/>
      <c r="O1834" s="86"/>
      <c r="P1834" s="86"/>
      <c r="Q1834" s="86"/>
      <c r="R1834" s="86"/>
      <c r="S1834" s="86"/>
      <c r="T1834" s="87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9" t="s">
        <v>339</v>
      </c>
      <c r="AU1834" s="19" t="s">
        <v>85</v>
      </c>
    </row>
    <row r="1835" s="13" customFormat="1">
      <c r="A1835" s="13"/>
      <c r="B1835" s="234"/>
      <c r="C1835" s="235"/>
      <c r="D1835" s="236" t="s">
        <v>341</v>
      </c>
      <c r="E1835" s="237" t="s">
        <v>19</v>
      </c>
      <c r="F1835" s="238" t="s">
        <v>2587</v>
      </c>
      <c r="G1835" s="235"/>
      <c r="H1835" s="237" t="s">
        <v>19</v>
      </c>
      <c r="I1835" s="239"/>
      <c r="J1835" s="235"/>
      <c r="K1835" s="235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341</v>
      </c>
      <c r="AU1835" s="244" t="s">
        <v>85</v>
      </c>
      <c r="AV1835" s="13" t="s">
        <v>83</v>
      </c>
      <c r="AW1835" s="13" t="s">
        <v>35</v>
      </c>
      <c r="AX1835" s="13" t="s">
        <v>76</v>
      </c>
      <c r="AY1835" s="244" t="s">
        <v>331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2588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4" customFormat="1">
      <c r="A1837" s="14"/>
      <c r="B1837" s="245"/>
      <c r="C1837" s="246"/>
      <c r="D1837" s="236" t="s">
        <v>341</v>
      </c>
      <c r="E1837" s="247" t="s">
        <v>19</v>
      </c>
      <c r="F1837" s="248" t="s">
        <v>2589</v>
      </c>
      <c r="G1837" s="246"/>
      <c r="H1837" s="249">
        <v>16.847999999999999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341</v>
      </c>
      <c r="AU1837" s="255" t="s">
        <v>85</v>
      </c>
      <c r="AV1837" s="14" t="s">
        <v>85</v>
      </c>
      <c r="AW1837" s="14" t="s">
        <v>35</v>
      </c>
      <c r="AX1837" s="14" t="s">
        <v>76</v>
      </c>
      <c r="AY1837" s="255" t="s">
        <v>331</v>
      </c>
    </row>
    <row r="1838" s="13" customFormat="1">
      <c r="A1838" s="13"/>
      <c r="B1838" s="234"/>
      <c r="C1838" s="235"/>
      <c r="D1838" s="236" t="s">
        <v>341</v>
      </c>
      <c r="E1838" s="237" t="s">
        <v>19</v>
      </c>
      <c r="F1838" s="238" t="s">
        <v>2590</v>
      </c>
      <c r="G1838" s="235"/>
      <c r="H1838" s="237" t="s">
        <v>19</v>
      </c>
      <c r="I1838" s="239"/>
      <c r="J1838" s="235"/>
      <c r="K1838" s="235"/>
      <c r="L1838" s="240"/>
      <c r="M1838" s="241"/>
      <c r="N1838" s="242"/>
      <c r="O1838" s="242"/>
      <c r="P1838" s="242"/>
      <c r="Q1838" s="242"/>
      <c r="R1838" s="242"/>
      <c r="S1838" s="242"/>
      <c r="T1838" s="24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4" t="s">
        <v>341</v>
      </c>
      <c r="AU1838" s="244" t="s">
        <v>85</v>
      </c>
      <c r="AV1838" s="13" t="s">
        <v>83</v>
      </c>
      <c r="AW1838" s="13" t="s">
        <v>35</v>
      </c>
      <c r="AX1838" s="13" t="s">
        <v>76</v>
      </c>
      <c r="AY1838" s="244" t="s">
        <v>331</v>
      </c>
    </row>
    <row r="1839" s="14" customFormat="1">
      <c r="A1839" s="14"/>
      <c r="B1839" s="245"/>
      <c r="C1839" s="246"/>
      <c r="D1839" s="236" t="s">
        <v>341</v>
      </c>
      <c r="E1839" s="247" t="s">
        <v>19</v>
      </c>
      <c r="F1839" s="248" t="s">
        <v>2591</v>
      </c>
      <c r="G1839" s="246"/>
      <c r="H1839" s="249">
        <v>9.3149999999999995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341</v>
      </c>
      <c r="AU1839" s="255" t="s">
        <v>85</v>
      </c>
      <c r="AV1839" s="14" t="s">
        <v>85</v>
      </c>
      <c r="AW1839" s="14" t="s">
        <v>35</v>
      </c>
      <c r="AX1839" s="14" t="s">
        <v>76</v>
      </c>
      <c r="AY1839" s="255" t="s">
        <v>331</v>
      </c>
    </row>
    <row r="1840" s="15" customFormat="1">
      <c r="A1840" s="15"/>
      <c r="B1840" s="256"/>
      <c r="C1840" s="257"/>
      <c r="D1840" s="236" t="s">
        <v>341</v>
      </c>
      <c r="E1840" s="258" t="s">
        <v>19</v>
      </c>
      <c r="F1840" s="259" t="s">
        <v>353</v>
      </c>
      <c r="G1840" s="257"/>
      <c r="H1840" s="260">
        <v>26.163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6" t="s">
        <v>341</v>
      </c>
      <c r="AU1840" s="266" t="s">
        <v>85</v>
      </c>
      <c r="AV1840" s="15" t="s">
        <v>126</v>
      </c>
      <c r="AW1840" s="15" t="s">
        <v>35</v>
      </c>
      <c r="AX1840" s="15" t="s">
        <v>83</v>
      </c>
      <c r="AY1840" s="266" t="s">
        <v>331</v>
      </c>
    </row>
    <row r="1841" s="2" customFormat="1" ht="24.15" customHeight="1">
      <c r="A1841" s="40"/>
      <c r="B1841" s="41"/>
      <c r="C1841" s="216" t="s">
        <v>2592</v>
      </c>
      <c r="D1841" s="216" t="s">
        <v>333</v>
      </c>
      <c r="E1841" s="217" t="s">
        <v>2593</v>
      </c>
      <c r="F1841" s="218" t="s">
        <v>2594</v>
      </c>
      <c r="G1841" s="219" t="s">
        <v>336</v>
      </c>
      <c r="H1841" s="220">
        <v>42.241999999999997</v>
      </c>
      <c r="I1841" s="221"/>
      <c r="J1841" s="222">
        <f>ROUND(I1841*H1841,2)</f>
        <v>0</v>
      </c>
      <c r="K1841" s="218" t="s">
        <v>337</v>
      </c>
      <c r="L1841" s="46"/>
      <c r="M1841" s="223" t="s">
        <v>19</v>
      </c>
      <c r="N1841" s="224" t="s">
        <v>47</v>
      </c>
      <c r="O1841" s="86"/>
      <c r="P1841" s="225">
        <f>O1841*H1841</f>
        <v>0</v>
      </c>
      <c r="Q1841" s="225">
        <v>0.021891490900000001</v>
      </c>
      <c r="R1841" s="225">
        <f>Q1841*H1841</f>
        <v>0.92474035859780002</v>
      </c>
      <c r="S1841" s="225">
        <v>0</v>
      </c>
      <c r="T1841" s="226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7" t="s">
        <v>541</v>
      </c>
      <c r="AT1841" s="227" t="s">
        <v>333</v>
      </c>
      <c r="AU1841" s="227" t="s">
        <v>85</v>
      </c>
      <c r="AY1841" s="19" t="s">
        <v>331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19" t="s">
        <v>83</v>
      </c>
      <c r="BK1841" s="228">
        <f>ROUND(I1841*H1841,2)</f>
        <v>0</v>
      </c>
      <c r="BL1841" s="19" t="s">
        <v>541</v>
      </c>
      <c r="BM1841" s="227" t="s">
        <v>2595</v>
      </c>
    </row>
    <row r="1842" s="2" customFormat="1">
      <c r="A1842" s="40"/>
      <c r="B1842" s="41"/>
      <c r="C1842" s="42"/>
      <c r="D1842" s="229" t="s">
        <v>339</v>
      </c>
      <c r="E1842" s="42"/>
      <c r="F1842" s="230" t="s">
        <v>2596</v>
      </c>
      <c r="G1842" s="42"/>
      <c r="H1842" s="42"/>
      <c r="I1842" s="231"/>
      <c r="J1842" s="42"/>
      <c r="K1842" s="42"/>
      <c r="L1842" s="46"/>
      <c r="M1842" s="232"/>
      <c r="N1842" s="233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339</v>
      </c>
      <c r="AU1842" s="19" t="s">
        <v>85</v>
      </c>
    </row>
    <row r="1843" s="13" customFormat="1">
      <c r="A1843" s="13"/>
      <c r="B1843" s="234"/>
      <c r="C1843" s="235"/>
      <c r="D1843" s="236" t="s">
        <v>341</v>
      </c>
      <c r="E1843" s="237" t="s">
        <v>19</v>
      </c>
      <c r="F1843" s="238" t="s">
        <v>1185</v>
      </c>
      <c r="G1843" s="235"/>
      <c r="H1843" s="237" t="s">
        <v>19</v>
      </c>
      <c r="I1843" s="239"/>
      <c r="J1843" s="235"/>
      <c r="K1843" s="235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341</v>
      </c>
      <c r="AU1843" s="244" t="s">
        <v>85</v>
      </c>
      <c r="AV1843" s="13" t="s">
        <v>83</v>
      </c>
      <c r="AW1843" s="13" t="s">
        <v>35</v>
      </c>
      <c r="AX1843" s="13" t="s">
        <v>76</v>
      </c>
      <c r="AY1843" s="244" t="s">
        <v>331</v>
      </c>
    </row>
    <row r="1844" s="14" customFormat="1">
      <c r="A1844" s="14"/>
      <c r="B1844" s="245"/>
      <c r="C1844" s="246"/>
      <c r="D1844" s="236" t="s">
        <v>341</v>
      </c>
      <c r="E1844" s="247" t="s">
        <v>19</v>
      </c>
      <c r="F1844" s="248" t="s">
        <v>2597</v>
      </c>
      <c r="G1844" s="246"/>
      <c r="H1844" s="249">
        <v>28.370000000000001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341</v>
      </c>
      <c r="AU1844" s="255" t="s">
        <v>85</v>
      </c>
      <c r="AV1844" s="14" t="s">
        <v>85</v>
      </c>
      <c r="AW1844" s="14" t="s">
        <v>35</v>
      </c>
      <c r="AX1844" s="14" t="s">
        <v>76</v>
      </c>
      <c r="AY1844" s="255" t="s">
        <v>331</v>
      </c>
    </row>
    <row r="1845" s="13" customFormat="1">
      <c r="A1845" s="13"/>
      <c r="B1845" s="234"/>
      <c r="C1845" s="235"/>
      <c r="D1845" s="236" t="s">
        <v>341</v>
      </c>
      <c r="E1845" s="237" t="s">
        <v>19</v>
      </c>
      <c r="F1845" s="238" t="s">
        <v>1187</v>
      </c>
      <c r="G1845" s="235"/>
      <c r="H1845" s="237" t="s">
        <v>19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341</v>
      </c>
      <c r="AU1845" s="244" t="s">
        <v>85</v>
      </c>
      <c r="AV1845" s="13" t="s">
        <v>83</v>
      </c>
      <c r="AW1845" s="13" t="s">
        <v>35</v>
      </c>
      <c r="AX1845" s="13" t="s">
        <v>76</v>
      </c>
      <c r="AY1845" s="244" t="s">
        <v>331</v>
      </c>
    </row>
    <row r="1846" s="14" customFormat="1">
      <c r="A1846" s="14"/>
      <c r="B1846" s="245"/>
      <c r="C1846" s="246"/>
      <c r="D1846" s="236" t="s">
        <v>341</v>
      </c>
      <c r="E1846" s="247" t="s">
        <v>19</v>
      </c>
      <c r="F1846" s="248" t="s">
        <v>2598</v>
      </c>
      <c r="G1846" s="246"/>
      <c r="H1846" s="249">
        <v>13.872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341</v>
      </c>
      <c r="AU1846" s="255" t="s">
        <v>85</v>
      </c>
      <c r="AV1846" s="14" t="s">
        <v>85</v>
      </c>
      <c r="AW1846" s="14" t="s">
        <v>35</v>
      </c>
      <c r="AX1846" s="14" t="s">
        <v>76</v>
      </c>
      <c r="AY1846" s="255" t="s">
        <v>331</v>
      </c>
    </row>
    <row r="1847" s="15" customFormat="1">
      <c r="A1847" s="15"/>
      <c r="B1847" s="256"/>
      <c r="C1847" s="257"/>
      <c r="D1847" s="236" t="s">
        <v>341</v>
      </c>
      <c r="E1847" s="258" t="s">
        <v>19</v>
      </c>
      <c r="F1847" s="259" t="s">
        <v>353</v>
      </c>
      <c r="G1847" s="257"/>
      <c r="H1847" s="260">
        <v>42.241999999999997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6" t="s">
        <v>341</v>
      </c>
      <c r="AU1847" s="266" t="s">
        <v>85</v>
      </c>
      <c r="AV1847" s="15" t="s">
        <v>126</v>
      </c>
      <c r="AW1847" s="15" t="s">
        <v>35</v>
      </c>
      <c r="AX1847" s="15" t="s">
        <v>83</v>
      </c>
      <c r="AY1847" s="266" t="s">
        <v>331</v>
      </c>
    </row>
    <row r="1848" s="2" customFormat="1" ht="24.15" customHeight="1">
      <c r="A1848" s="40"/>
      <c r="B1848" s="41"/>
      <c r="C1848" s="216" t="s">
        <v>2599</v>
      </c>
      <c r="D1848" s="216" t="s">
        <v>333</v>
      </c>
      <c r="E1848" s="217" t="s">
        <v>2600</v>
      </c>
      <c r="F1848" s="218" t="s">
        <v>2601</v>
      </c>
      <c r="G1848" s="219" t="s">
        <v>336</v>
      </c>
      <c r="H1848" s="220">
        <v>10.699999999999999</v>
      </c>
      <c r="I1848" s="221"/>
      <c r="J1848" s="222">
        <f>ROUND(I1848*H1848,2)</f>
        <v>0</v>
      </c>
      <c r="K1848" s="218" t="s">
        <v>337</v>
      </c>
      <c r="L1848" s="46"/>
      <c r="M1848" s="223" t="s">
        <v>19</v>
      </c>
      <c r="N1848" s="224" t="s">
        <v>47</v>
      </c>
      <c r="O1848" s="86"/>
      <c r="P1848" s="225">
        <f>O1848*H1848</f>
        <v>0</v>
      </c>
      <c r="Q1848" s="225">
        <v>0.025050290900000001</v>
      </c>
      <c r="R1848" s="225">
        <f>Q1848*H1848</f>
        <v>0.26803811262999999</v>
      </c>
      <c r="S1848" s="225">
        <v>0</v>
      </c>
      <c r="T1848" s="22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7" t="s">
        <v>541</v>
      </c>
      <c r="AT1848" s="227" t="s">
        <v>333</v>
      </c>
      <c r="AU1848" s="227" t="s">
        <v>85</v>
      </c>
      <c r="AY1848" s="19" t="s">
        <v>331</v>
      </c>
      <c r="BE1848" s="228">
        <f>IF(N1848="základní",J1848,0)</f>
        <v>0</v>
      </c>
      <c r="BF1848" s="228">
        <f>IF(N1848="snížená",J1848,0)</f>
        <v>0</v>
      </c>
      <c r="BG1848" s="228">
        <f>IF(N1848="zákl. přenesená",J1848,0)</f>
        <v>0</v>
      </c>
      <c r="BH1848" s="228">
        <f>IF(N1848="sníž. přenesená",J1848,0)</f>
        <v>0</v>
      </c>
      <c r="BI1848" s="228">
        <f>IF(N1848="nulová",J1848,0)</f>
        <v>0</v>
      </c>
      <c r="BJ1848" s="19" t="s">
        <v>83</v>
      </c>
      <c r="BK1848" s="228">
        <f>ROUND(I1848*H1848,2)</f>
        <v>0</v>
      </c>
      <c r="BL1848" s="19" t="s">
        <v>541</v>
      </c>
      <c r="BM1848" s="227" t="s">
        <v>2602</v>
      </c>
    </row>
    <row r="1849" s="2" customFormat="1">
      <c r="A1849" s="40"/>
      <c r="B1849" s="41"/>
      <c r="C1849" s="42"/>
      <c r="D1849" s="229" t="s">
        <v>339</v>
      </c>
      <c r="E1849" s="42"/>
      <c r="F1849" s="230" t="s">
        <v>2603</v>
      </c>
      <c r="G1849" s="42"/>
      <c r="H1849" s="42"/>
      <c r="I1849" s="231"/>
      <c r="J1849" s="42"/>
      <c r="K1849" s="42"/>
      <c r="L1849" s="46"/>
      <c r="M1849" s="232"/>
      <c r="N1849" s="23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339</v>
      </c>
      <c r="AU1849" s="19" t="s">
        <v>85</v>
      </c>
    </row>
    <row r="1850" s="13" customFormat="1">
      <c r="A1850" s="13"/>
      <c r="B1850" s="234"/>
      <c r="C1850" s="235"/>
      <c r="D1850" s="236" t="s">
        <v>341</v>
      </c>
      <c r="E1850" s="237" t="s">
        <v>19</v>
      </c>
      <c r="F1850" s="238" t="s">
        <v>1933</v>
      </c>
      <c r="G1850" s="235"/>
      <c r="H1850" s="237" t="s">
        <v>19</v>
      </c>
      <c r="I1850" s="239"/>
      <c r="J1850" s="235"/>
      <c r="K1850" s="235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341</v>
      </c>
      <c r="AU1850" s="244" t="s">
        <v>85</v>
      </c>
      <c r="AV1850" s="13" t="s">
        <v>83</v>
      </c>
      <c r="AW1850" s="13" t="s">
        <v>35</v>
      </c>
      <c r="AX1850" s="13" t="s">
        <v>76</v>
      </c>
      <c r="AY1850" s="244" t="s">
        <v>331</v>
      </c>
    </row>
    <row r="1851" s="14" customFormat="1">
      <c r="A1851" s="14"/>
      <c r="B1851" s="245"/>
      <c r="C1851" s="246"/>
      <c r="D1851" s="236" t="s">
        <v>341</v>
      </c>
      <c r="E1851" s="247" t="s">
        <v>19</v>
      </c>
      <c r="F1851" s="248" t="s">
        <v>2604</v>
      </c>
      <c r="G1851" s="246"/>
      <c r="H1851" s="249">
        <v>3.7000000000000002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341</v>
      </c>
      <c r="AU1851" s="255" t="s">
        <v>85</v>
      </c>
      <c r="AV1851" s="14" t="s">
        <v>85</v>
      </c>
      <c r="AW1851" s="14" t="s">
        <v>35</v>
      </c>
      <c r="AX1851" s="14" t="s">
        <v>76</v>
      </c>
      <c r="AY1851" s="255" t="s">
        <v>331</v>
      </c>
    </row>
    <row r="1852" s="13" customFormat="1">
      <c r="A1852" s="13"/>
      <c r="B1852" s="234"/>
      <c r="C1852" s="235"/>
      <c r="D1852" s="236" t="s">
        <v>341</v>
      </c>
      <c r="E1852" s="237" t="s">
        <v>19</v>
      </c>
      <c r="F1852" s="238" t="s">
        <v>1935</v>
      </c>
      <c r="G1852" s="235"/>
      <c r="H1852" s="237" t="s">
        <v>19</v>
      </c>
      <c r="I1852" s="239"/>
      <c r="J1852" s="235"/>
      <c r="K1852" s="235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341</v>
      </c>
      <c r="AU1852" s="244" t="s">
        <v>85</v>
      </c>
      <c r="AV1852" s="13" t="s">
        <v>83</v>
      </c>
      <c r="AW1852" s="13" t="s">
        <v>35</v>
      </c>
      <c r="AX1852" s="13" t="s">
        <v>76</v>
      </c>
      <c r="AY1852" s="244" t="s">
        <v>331</v>
      </c>
    </row>
    <row r="1853" s="14" customFormat="1">
      <c r="A1853" s="14"/>
      <c r="B1853" s="245"/>
      <c r="C1853" s="246"/>
      <c r="D1853" s="236" t="s">
        <v>341</v>
      </c>
      <c r="E1853" s="247" t="s">
        <v>19</v>
      </c>
      <c r="F1853" s="248" t="s">
        <v>2605</v>
      </c>
      <c r="G1853" s="246"/>
      <c r="H1853" s="249">
        <v>1.7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341</v>
      </c>
      <c r="AU1853" s="255" t="s">
        <v>85</v>
      </c>
      <c r="AV1853" s="14" t="s">
        <v>85</v>
      </c>
      <c r="AW1853" s="14" t="s">
        <v>35</v>
      </c>
      <c r="AX1853" s="14" t="s">
        <v>76</v>
      </c>
      <c r="AY1853" s="255" t="s">
        <v>331</v>
      </c>
    </row>
    <row r="1854" s="13" customFormat="1">
      <c r="A1854" s="13"/>
      <c r="B1854" s="234"/>
      <c r="C1854" s="235"/>
      <c r="D1854" s="236" t="s">
        <v>341</v>
      </c>
      <c r="E1854" s="237" t="s">
        <v>19</v>
      </c>
      <c r="F1854" s="238" t="s">
        <v>1937</v>
      </c>
      <c r="G1854" s="235"/>
      <c r="H1854" s="237" t="s">
        <v>19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341</v>
      </c>
      <c r="AU1854" s="244" t="s">
        <v>85</v>
      </c>
      <c r="AV1854" s="13" t="s">
        <v>83</v>
      </c>
      <c r="AW1854" s="13" t="s">
        <v>35</v>
      </c>
      <c r="AX1854" s="13" t="s">
        <v>76</v>
      </c>
      <c r="AY1854" s="244" t="s">
        <v>331</v>
      </c>
    </row>
    <row r="1855" s="14" customFormat="1">
      <c r="A1855" s="14"/>
      <c r="B1855" s="245"/>
      <c r="C1855" s="246"/>
      <c r="D1855" s="236" t="s">
        <v>341</v>
      </c>
      <c r="E1855" s="247" t="s">
        <v>19</v>
      </c>
      <c r="F1855" s="248" t="s">
        <v>2605</v>
      </c>
      <c r="G1855" s="246"/>
      <c r="H1855" s="249">
        <v>1.7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341</v>
      </c>
      <c r="AU1855" s="255" t="s">
        <v>85</v>
      </c>
      <c r="AV1855" s="14" t="s">
        <v>85</v>
      </c>
      <c r="AW1855" s="14" t="s">
        <v>35</v>
      </c>
      <c r="AX1855" s="14" t="s">
        <v>76</v>
      </c>
      <c r="AY1855" s="255" t="s">
        <v>331</v>
      </c>
    </row>
    <row r="1856" s="13" customFormat="1">
      <c r="A1856" s="13"/>
      <c r="B1856" s="234"/>
      <c r="C1856" s="235"/>
      <c r="D1856" s="236" t="s">
        <v>341</v>
      </c>
      <c r="E1856" s="237" t="s">
        <v>19</v>
      </c>
      <c r="F1856" s="238" t="s">
        <v>1938</v>
      </c>
      <c r="G1856" s="235"/>
      <c r="H1856" s="237" t="s">
        <v>19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341</v>
      </c>
      <c r="AU1856" s="244" t="s">
        <v>85</v>
      </c>
      <c r="AV1856" s="13" t="s">
        <v>83</v>
      </c>
      <c r="AW1856" s="13" t="s">
        <v>35</v>
      </c>
      <c r="AX1856" s="13" t="s">
        <v>76</v>
      </c>
      <c r="AY1856" s="244" t="s">
        <v>331</v>
      </c>
    </row>
    <row r="1857" s="14" customFormat="1">
      <c r="A1857" s="14"/>
      <c r="B1857" s="245"/>
      <c r="C1857" s="246"/>
      <c r="D1857" s="236" t="s">
        <v>341</v>
      </c>
      <c r="E1857" s="247" t="s">
        <v>19</v>
      </c>
      <c r="F1857" s="248" t="s">
        <v>2606</v>
      </c>
      <c r="G1857" s="246"/>
      <c r="H1857" s="249">
        <v>3.6000000000000001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341</v>
      </c>
      <c r="AU1857" s="255" t="s">
        <v>85</v>
      </c>
      <c r="AV1857" s="14" t="s">
        <v>85</v>
      </c>
      <c r="AW1857" s="14" t="s">
        <v>35</v>
      </c>
      <c r="AX1857" s="14" t="s">
        <v>76</v>
      </c>
      <c r="AY1857" s="255" t="s">
        <v>331</v>
      </c>
    </row>
    <row r="1858" s="15" customFormat="1">
      <c r="A1858" s="15"/>
      <c r="B1858" s="256"/>
      <c r="C1858" s="257"/>
      <c r="D1858" s="236" t="s">
        <v>341</v>
      </c>
      <c r="E1858" s="258" t="s">
        <v>19</v>
      </c>
      <c r="F1858" s="259" t="s">
        <v>353</v>
      </c>
      <c r="G1858" s="257"/>
      <c r="H1858" s="260">
        <v>10.699999999999999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6" t="s">
        <v>341</v>
      </c>
      <c r="AU1858" s="266" t="s">
        <v>85</v>
      </c>
      <c r="AV1858" s="15" t="s">
        <v>126</v>
      </c>
      <c r="AW1858" s="15" t="s">
        <v>35</v>
      </c>
      <c r="AX1858" s="15" t="s">
        <v>83</v>
      </c>
      <c r="AY1858" s="266" t="s">
        <v>331</v>
      </c>
    </row>
    <row r="1859" s="2" customFormat="1" ht="37.8" customHeight="1">
      <c r="A1859" s="40"/>
      <c r="B1859" s="41"/>
      <c r="C1859" s="216" t="s">
        <v>2607</v>
      </c>
      <c r="D1859" s="216" t="s">
        <v>333</v>
      </c>
      <c r="E1859" s="217" t="s">
        <v>2608</v>
      </c>
      <c r="F1859" s="218" t="s">
        <v>2609</v>
      </c>
      <c r="G1859" s="219" t="s">
        <v>336</v>
      </c>
      <c r="H1859" s="220">
        <v>53.646999999999998</v>
      </c>
      <c r="I1859" s="221"/>
      <c r="J1859" s="222">
        <f>ROUND(I1859*H1859,2)</f>
        <v>0</v>
      </c>
      <c r="K1859" s="218" t="s">
        <v>19</v>
      </c>
      <c r="L1859" s="46"/>
      <c r="M1859" s="223" t="s">
        <v>19</v>
      </c>
      <c r="N1859" s="224" t="s">
        <v>47</v>
      </c>
      <c r="O1859" s="86"/>
      <c r="P1859" s="225">
        <f>O1859*H1859</f>
        <v>0</v>
      </c>
      <c r="Q1859" s="225">
        <v>0.01537</v>
      </c>
      <c r="R1859" s="225">
        <f>Q1859*H1859</f>
        <v>0.82455438999999997</v>
      </c>
      <c r="S1859" s="225">
        <v>0</v>
      </c>
      <c r="T1859" s="226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7" t="s">
        <v>541</v>
      </c>
      <c r="AT1859" s="227" t="s">
        <v>333</v>
      </c>
      <c r="AU1859" s="227" t="s">
        <v>85</v>
      </c>
      <c r="AY1859" s="19" t="s">
        <v>331</v>
      </c>
      <c r="BE1859" s="228">
        <f>IF(N1859="základní",J1859,0)</f>
        <v>0</v>
      </c>
      <c r="BF1859" s="228">
        <f>IF(N1859="snížená",J1859,0)</f>
        <v>0</v>
      </c>
      <c r="BG1859" s="228">
        <f>IF(N1859="zákl. přenesená",J1859,0)</f>
        <v>0</v>
      </c>
      <c r="BH1859" s="228">
        <f>IF(N1859="sníž. přenesená",J1859,0)</f>
        <v>0</v>
      </c>
      <c r="BI1859" s="228">
        <f>IF(N1859="nulová",J1859,0)</f>
        <v>0</v>
      </c>
      <c r="BJ1859" s="19" t="s">
        <v>83</v>
      </c>
      <c r="BK1859" s="228">
        <f>ROUND(I1859*H1859,2)</f>
        <v>0</v>
      </c>
      <c r="BL1859" s="19" t="s">
        <v>541</v>
      </c>
      <c r="BM1859" s="227" t="s">
        <v>2610</v>
      </c>
    </row>
    <row r="1860" s="13" customFormat="1">
      <c r="A1860" s="13"/>
      <c r="B1860" s="234"/>
      <c r="C1860" s="235"/>
      <c r="D1860" s="236" t="s">
        <v>341</v>
      </c>
      <c r="E1860" s="237" t="s">
        <v>19</v>
      </c>
      <c r="F1860" s="238" t="s">
        <v>2078</v>
      </c>
      <c r="G1860" s="235"/>
      <c r="H1860" s="237" t="s">
        <v>19</v>
      </c>
      <c r="I1860" s="239"/>
      <c r="J1860" s="235"/>
      <c r="K1860" s="235"/>
      <c r="L1860" s="240"/>
      <c r="M1860" s="241"/>
      <c r="N1860" s="242"/>
      <c r="O1860" s="242"/>
      <c r="P1860" s="242"/>
      <c r="Q1860" s="242"/>
      <c r="R1860" s="242"/>
      <c r="S1860" s="242"/>
      <c r="T1860" s="24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4" t="s">
        <v>341</v>
      </c>
      <c r="AU1860" s="244" t="s">
        <v>85</v>
      </c>
      <c r="AV1860" s="13" t="s">
        <v>83</v>
      </c>
      <c r="AW1860" s="13" t="s">
        <v>35</v>
      </c>
      <c r="AX1860" s="13" t="s">
        <v>76</v>
      </c>
      <c r="AY1860" s="244" t="s">
        <v>331</v>
      </c>
    </row>
    <row r="1861" s="14" customFormat="1">
      <c r="A1861" s="14"/>
      <c r="B1861" s="245"/>
      <c r="C1861" s="246"/>
      <c r="D1861" s="236" t="s">
        <v>341</v>
      </c>
      <c r="E1861" s="247" t="s">
        <v>19</v>
      </c>
      <c r="F1861" s="248" t="s">
        <v>2079</v>
      </c>
      <c r="G1861" s="246"/>
      <c r="H1861" s="249">
        <v>53.646999999999998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341</v>
      </c>
      <c r="AU1861" s="255" t="s">
        <v>85</v>
      </c>
      <c r="AV1861" s="14" t="s">
        <v>85</v>
      </c>
      <c r="AW1861" s="14" t="s">
        <v>35</v>
      </c>
      <c r="AX1861" s="14" t="s">
        <v>83</v>
      </c>
      <c r="AY1861" s="255" t="s">
        <v>331</v>
      </c>
    </row>
    <row r="1862" s="2" customFormat="1" ht="24.15" customHeight="1">
      <c r="A1862" s="40"/>
      <c r="B1862" s="41"/>
      <c r="C1862" s="216" t="s">
        <v>2611</v>
      </c>
      <c r="D1862" s="216" t="s">
        <v>333</v>
      </c>
      <c r="E1862" s="217" t="s">
        <v>2612</v>
      </c>
      <c r="F1862" s="218" t="s">
        <v>2613</v>
      </c>
      <c r="G1862" s="219" t="s">
        <v>336</v>
      </c>
      <c r="H1862" s="220">
        <v>1.2</v>
      </c>
      <c r="I1862" s="221"/>
      <c r="J1862" s="222">
        <f>ROUND(I1862*H1862,2)</f>
        <v>0</v>
      </c>
      <c r="K1862" s="218" t="s">
        <v>337</v>
      </c>
      <c r="L1862" s="46"/>
      <c r="M1862" s="223" t="s">
        <v>19</v>
      </c>
      <c r="N1862" s="224" t="s">
        <v>47</v>
      </c>
      <c r="O1862" s="86"/>
      <c r="P1862" s="225">
        <f>O1862*H1862</f>
        <v>0</v>
      </c>
      <c r="Q1862" s="225">
        <v>0.022537490899999998</v>
      </c>
      <c r="R1862" s="225">
        <f>Q1862*H1862</f>
        <v>0.027044989079999998</v>
      </c>
      <c r="S1862" s="225">
        <v>0</v>
      </c>
      <c r="T1862" s="22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27" t="s">
        <v>541</v>
      </c>
      <c r="AT1862" s="227" t="s">
        <v>333</v>
      </c>
      <c r="AU1862" s="227" t="s">
        <v>85</v>
      </c>
      <c r="AY1862" s="19" t="s">
        <v>331</v>
      </c>
      <c r="BE1862" s="228">
        <f>IF(N1862="základní",J1862,0)</f>
        <v>0</v>
      </c>
      <c r="BF1862" s="228">
        <f>IF(N1862="snížená",J1862,0)</f>
        <v>0</v>
      </c>
      <c r="BG1862" s="228">
        <f>IF(N1862="zákl. přenesená",J1862,0)</f>
        <v>0</v>
      </c>
      <c r="BH1862" s="228">
        <f>IF(N1862="sníž. přenesená",J1862,0)</f>
        <v>0</v>
      </c>
      <c r="BI1862" s="228">
        <f>IF(N1862="nulová",J1862,0)</f>
        <v>0</v>
      </c>
      <c r="BJ1862" s="19" t="s">
        <v>83</v>
      </c>
      <c r="BK1862" s="228">
        <f>ROUND(I1862*H1862,2)</f>
        <v>0</v>
      </c>
      <c r="BL1862" s="19" t="s">
        <v>541</v>
      </c>
      <c r="BM1862" s="227" t="s">
        <v>2614</v>
      </c>
    </row>
    <row r="1863" s="2" customFormat="1">
      <c r="A1863" s="40"/>
      <c r="B1863" s="41"/>
      <c r="C1863" s="42"/>
      <c r="D1863" s="229" t="s">
        <v>339</v>
      </c>
      <c r="E1863" s="42"/>
      <c r="F1863" s="230" t="s">
        <v>2615</v>
      </c>
      <c r="G1863" s="42"/>
      <c r="H1863" s="42"/>
      <c r="I1863" s="231"/>
      <c r="J1863" s="42"/>
      <c r="K1863" s="42"/>
      <c r="L1863" s="46"/>
      <c r="M1863" s="232"/>
      <c r="N1863" s="233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339</v>
      </c>
      <c r="AU1863" s="19" t="s">
        <v>85</v>
      </c>
    </row>
    <row r="1864" s="13" customFormat="1">
      <c r="A1864" s="13"/>
      <c r="B1864" s="234"/>
      <c r="C1864" s="235"/>
      <c r="D1864" s="236" t="s">
        <v>341</v>
      </c>
      <c r="E1864" s="237" t="s">
        <v>19</v>
      </c>
      <c r="F1864" s="238" t="s">
        <v>2616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341</v>
      </c>
      <c r="AU1864" s="244" t="s">
        <v>85</v>
      </c>
      <c r="AV1864" s="13" t="s">
        <v>83</v>
      </c>
      <c r="AW1864" s="13" t="s">
        <v>35</v>
      </c>
      <c r="AX1864" s="13" t="s">
        <v>76</v>
      </c>
      <c r="AY1864" s="244" t="s">
        <v>331</v>
      </c>
    </row>
    <row r="1865" s="14" customFormat="1">
      <c r="A1865" s="14"/>
      <c r="B1865" s="245"/>
      <c r="C1865" s="246"/>
      <c r="D1865" s="236" t="s">
        <v>341</v>
      </c>
      <c r="E1865" s="247" t="s">
        <v>19</v>
      </c>
      <c r="F1865" s="248" t="s">
        <v>2617</v>
      </c>
      <c r="G1865" s="246"/>
      <c r="H1865" s="249">
        <v>1.2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341</v>
      </c>
      <c r="AU1865" s="255" t="s">
        <v>85</v>
      </c>
      <c r="AV1865" s="14" t="s">
        <v>85</v>
      </c>
      <c r="AW1865" s="14" t="s">
        <v>35</v>
      </c>
      <c r="AX1865" s="14" t="s">
        <v>83</v>
      </c>
      <c r="AY1865" s="255" t="s">
        <v>331</v>
      </c>
    </row>
    <row r="1866" s="2" customFormat="1" ht="24.15" customHeight="1">
      <c r="A1866" s="40"/>
      <c r="B1866" s="41"/>
      <c r="C1866" s="216" t="s">
        <v>2618</v>
      </c>
      <c r="D1866" s="216" t="s">
        <v>333</v>
      </c>
      <c r="E1866" s="217" t="s">
        <v>2619</v>
      </c>
      <c r="F1866" s="218" t="s">
        <v>2620</v>
      </c>
      <c r="G1866" s="219" t="s">
        <v>336</v>
      </c>
      <c r="H1866" s="220">
        <v>108.92700000000001</v>
      </c>
      <c r="I1866" s="221"/>
      <c r="J1866" s="222">
        <f>ROUND(I1866*H1866,2)</f>
        <v>0</v>
      </c>
      <c r="K1866" s="218" t="s">
        <v>337</v>
      </c>
      <c r="L1866" s="46"/>
      <c r="M1866" s="223" t="s">
        <v>19</v>
      </c>
      <c r="N1866" s="224" t="s">
        <v>47</v>
      </c>
      <c r="O1866" s="86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27" t="s">
        <v>541</v>
      </c>
      <c r="AT1866" s="227" t="s">
        <v>333</v>
      </c>
      <c r="AU1866" s="227" t="s">
        <v>85</v>
      </c>
      <c r="AY1866" s="19" t="s">
        <v>331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19" t="s">
        <v>83</v>
      </c>
      <c r="BK1866" s="228">
        <f>ROUND(I1866*H1866,2)</f>
        <v>0</v>
      </c>
      <c r="BL1866" s="19" t="s">
        <v>541</v>
      </c>
      <c r="BM1866" s="227" t="s">
        <v>2621</v>
      </c>
    </row>
    <row r="1867" s="2" customFormat="1">
      <c r="A1867" s="40"/>
      <c r="B1867" s="41"/>
      <c r="C1867" s="42"/>
      <c r="D1867" s="229" t="s">
        <v>339</v>
      </c>
      <c r="E1867" s="42"/>
      <c r="F1867" s="230" t="s">
        <v>2622</v>
      </c>
      <c r="G1867" s="42"/>
      <c r="H1867" s="42"/>
      <c r="I1867" s="231"/>
      <c r="J1867" s="42"/>
      <c r="K1867" s="42"/>
      <c r="L1867" s="46"/>
      <c r="M1867" s="232"/>
      <c r="N1867" s="23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339</v>
      </c>
      <c r="AU1867" s="19" t="s">
        <v>85</v>
      </c>
    </row>
    <row r="1868" s="13" customFormat="1">
      <c r="A1868" s="13"/>
      <c r="B1868" s="234"/>
      <c r="C1868" s="235"/>
      <c r="D1868" s="236" t="s">
        <v>341</v>
      </c>
      <c r="E1868" s="237" t="s">
        <v>19</v>
      </c>
      <c r="F1868" s="238" t="s">
        <v>2076</v>
      </c>
      <c r="G1868" s="235"/>
      <c r="H1868" s="237" t="s">
        <v>19</v>
      </c>
      <c r="I1868" s="239"/>
      <c r="J1868" s="235"/>
      <c r="K1868" s="235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341</v>
      </c>
      <c r="AU1868" s="244" t="s">
        <v>85</v>
      </c>
      <c r="AV1868" s="13" t="s">
        <v>83</v>
      </c>
      <c r="AW1868" s="13" t="s">
        <v>35</v>
      </c>
      <c r="AX1868" s="13" t="s">
        <v>76</v>
      </c>
      <c r="AY1868" s="244" t="s">
        <v>331</v>
      </c>
    </row>
    <row r="1869" s="14" customFormat="1">
      <c r="A1869" s="14"/>
      <c r="B1869" s="245"/>
      <c r="C1869" s="246"/>
      <c r="D1869" s="236" t="s">
        <v>341</v>
      </c>
      <c r="E1869" s="247" t="s">
        <v>19</v>
      </c>
      <c r="F1869" s="248" t="s">
        <v>2394</v>
      </c>
      <c r="G1869" s="246"/>
      <c r="H1869" s="249">
        <v>55.280000000000001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341</v>
      </c>
      <c r="AU1869" s="255" t="s">
        <v>85</v>
      </c>
      <c r="AV1869" s="14" t="s">
        <v>85</v>
      </c>
      <c r="AW1869" s="14" t="s">
        <v>35</v>
      </c>
      <c r="AX1869" s="14" t="s">
        <v>76</v>
      </c>
      <c r="AY1869" s="255" t="s">
        <v>331</v>
      </c>
    </row>
    <row r="1870" s="13" customFormat="1">
      <c r="A1870" s="13"/>
      <c r="B1870" s="234"/>
      <c r="C1870" s="235"/>
      <c r="D1870" s="236" t="s">
        <v>341</v>
      </c>
      <c r="E1870" s="237" t="s">
        <v>19</v>
      </c>
      <c r="F1870" s="238" t="s">
        <v>2078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341</v>
      </c>
      <c r="AU1870" s="244" t="s">
        <v>85</v>
      </c>
      <c r="AV1870" s="13" t="s">
        <v>83</v>
      </c>
      <c r="AW1870" s="13" t="s">
        <v>35</v>
      </c>
      <c r="AX1870" s="13" t="s">
        <v>76</v>
      </c>
      <c r="AY1870" s="244" t="s">
        <v>331</v>
      </c>
    </row>
    <row r="1871" s="14" customFormat="1">
      <c r="A1871" s="14"/>
      <c r="B1871" s="245"/>
      <c r="C1871" s="246"/>
      <c r="D1871" s="236" t="s">
        <v>341</v>
      </c>
      <c r="E1871" s="247" t="s">
        <v>19</v>
      </c>
      <c r="F1871" s="248" t="s">
        <v>2079</v>
      </c>
      <c r="G1871" s="246"/>
      <c r="H1871" s="249">
        <v>53.646999999999998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341</v>
      </c>
      <c r="AU1871" s="255" t="s">
        <v>85</v>
      </c>
      <c r="AV1871" s="14" t="s">
        <v>85</v>
      </c>
      <c r="AW1871" s="14" t="s">
        <v>35</v>
      </c>
      <c r="AX1871" s="14" t="s">
        <v>76</v>
      </c>
      <c r="AY1871" s="255" t="s">
        <v>331</v>
      </c>
    </row>
    <row r="1872" s="15" customFormat="1">
      <c r="A1872" s="15"/>
      <c r="B1872" s="256"/>
      <c r="C1872" s="257"/>
      <c r="D1872" s="236" t="s">
        <v>341</v>
      </c>
      <c r="E1872" s="258" t="s">
        <v>19</v>
      </c>
      <c r="F1872" s="259" t="s">
        <v>353</v>
      </c>
      <c r="G1872" s="257"/>
      <c r="H1872" s="260">
        <v>108.92700000000001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341</v>
      </c>
      <c r="AU1872" s="266" t="s">
        <v>85</v>
      </c>
      <c r="AV1872" s="15" t="s">
        <v>126</v>
      </c>
      <c r="AW1872" s="15" t="s">
        <v>35</v>
      </c>
      <c r="AX1872" s="15" t="s">
        <v>83</v>
      </c>
      <c r="AY1872" s="266" t="s">
        <v>331</v>
      </c>
    </row>
    <row r="1873" s="2" customFormat="1" ht="16.5" customHeight="1">
      <c r="A1873" s="40"/>
      <c r="B1873" s="41"/>
      <c r="C1873" s="284" t="s">
        <v>2623</v>
      </c>
      <c r="D1873" s="284" t="s">
        <v>968</v>
      </c>
      <c r="E1873" s="285" t="s">
        <v>2549</v>
      </c>
      <c r="F1873" s="286" t="s">
        <v>2550</v>
      </c>
      <c r="G1873" s="287" t="s">
        <v>336</v>
      </c>
      <c r="H1873" s="288">
        <v>125.26600000000001</v>
      </c>
      <c r="I1873" s="289"/>
      <c r="J1873" s="290">
        <f>ROUND(I1873*H1873,2)</f>
        <v>0</v>
      </c>
      <c r="K1873" s="286" t="s">
        <v>337</v>
      </c>
      <c r="L1873" s="291"/>
      <c r="M1873" s="292" t="s">
        <v>19</v>
      </c>
      <c r="N1873" s="293" t="s">
        <v>47</v>
      </c>
      <c r="O1873" s="86"/>
      <c r="P1873" s="225">
        <f>O1873*H1873</f>
        <v>0</v>
      </c>
      <c r="Q1873" s="225">
        <v>0.00013999999999999999</v>
      </c>
      <c r="R1873" s="225">
        <f>Q1873*H1873</f>
        <v>0.017537239999999999</v>
      </c>
      <c r="S1873" s="225">
        <v>0</v>
      </c>
      <c r="T1873" s="226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27" t="s">
        <v>624</v>
      </c>
      <c r="AT1873" s="227" t="s">
        <v>968</v>
      </c>
      <c r="AU1873" s="227" t="s">
        <v>85</v>
      </c>
      <c r="AY1873" s="19" t="s">
        <v>331</v>
      </c>
      <c r="BE1873" s="228">
        <f>IF(N1873="základní",J1873,0)</f>
        <v>0</v>
      </c>
      <c r="BF1873" s="228">
        <f>IF(N1873="snížená",J1873,0)</f>
        <v>0</v>
      </c>
      <c r="BG1873" s="228">
        <f>IF(N1873="zákl. přenesená",J1873,0)</f>
        <v>0</v>
      </c>
      <c r="BH1873" s="228">
        <f>IF(N1873="sníž. přenesená",J1873,0)</f>
        <v>0</v>
      </c>
      <c r="BI1873" s="228">
        <f>IF(N1873="nulová",J1873,0)</f>
        <v>0</v>
      </c>
      <c r="BJ1873" s="19" t="s">
        <v>83</v>
      </c>
      <c r="BK1873" s="228">
        <f>ROUND(I1873*H1873,2)</f>
        <v>0</v>
      </c>
      <c r="BL1873" s="19" t="s">
        <v>541</v>
      </c>
      <c r="BM1873" s="227" t="s">
        <v>2624</v>
      </c>
    </row>
    <row r="1874" s="13" customFormat="1">
      <c r="A1874" s="13"/>
      <c r="B1874" s="234"/>
      <c r="C1874" s="235"/>
      <c r="D1874" s="236" t="s">
        <v>341</v>
      </c>
      <c r="E1874" s="237" t="s">
        <v>19</v>
      </c>
      <c r="F1874" s="238" t="s">
        <v>2076</v>
      </c>
      <c r="G1874" s="235"/>
      <c r="H1874" s="237" t="s">
        <v>19</v>
      </c>
      <c r="I1874" s="239"/>
      <c r="J1874" s="235"/>
      <c r="K1874" s="235"/>
      <c r="L1874" s="240"/>
      <c r="M1874" s="241"/>
      <c r="N1874" s="242"/>
      <c r="O1874" s="242"/>
      <c r="P1874" s="242"/>
      <c r="Q1874" s="242"/>
      <c r="R1874" s="242"/>
      <c r="S1874" s="242"/>
      <c r="T1874" s="24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4" t="s">
        <v>341</v>
      </c>
      <c r="AU1874" s="244" t="s">
        <v>85</v>
      </c>
      <c r="AV1874" s="13" t="s">
        <v>83</v>
      </c>
      <c r="AW1874" s="13" t="s">
        <v>35</v>
      </c>
      <c r="AX1874" s="13" t="s">
        <v>76</v>
      </c>
      <c r="AY1874" s="244" t="s">
        <v>331</v>
      </c>
    </row>
    <row r="1875" s="14" customFormat="1">
      <c r="A1875" s="14"/>
      <c r="B1875" s="245"/>
      <c r="C1875" s="246"/>
      <c r="D1875" s="236" t="s">
        <v>341</v>
      </c>
      <c r="E1875" s="247" t="s">
        <v>19</v>
      </c>
      <c r="F1875" s="248" t="s">
        <v>2625</v>
      </c>
      <c r="G1875" s="246"/>
      <c r="H1875" s="249">
        <v>63.572000000000003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341</v>
      </c>
      <c r="AU1875" s="255" t="s">
        <v>85</v>
      </c>
      <c r="AV1875" s="14" t="s">
        <v>85</v>
      </c>
      <c r="AW1875" s="14" t="s">
        <v>35</v>
      </c>
      <c r="AX1875" s="14" t="s">
        <v>76</v>
      </c>
      <c r="AY1875" s="255" t="s">
        <v>331</v>
      </c>
    </row>
    <row r="1876" s="13" customFormat="1">
      <c r="A1876" s="13"/>
      <c r="B1876" s="234"/>
      <c r="C1876" s="235"/>
      <c r="D1876" s="236" t="s">
        <v>341</v>
      </c>
      <c r="E1876" s="237" t="s">
        <v>19</v>
      </c>
      <c r="F1876" s="238" t="s">
        <v>2078</v>
      </c>
      <c r="G1876" s="235"/>
      <c r="H1876" s="237" t="s">
        <v>19</v>
      </c>
      <c r="I1876" s="239"/>
      <c r="J1876" s="235"/>
      <c r="K1876" s="235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341</v>
      </c>
      <c r="AU1876" s="244" t="s">
        <v>85</v>
      </c>
      <c r="AV1876" s="13" t="s">
        <v>83</v>
      </c>
      <c r="AW1876" s="13" t="s">
        <v>35</v>
      </c>
      <c r="AX1876" s="13" t="s">
        <v>76</v>
      </c>
      <c r="AY1876" s="244" t="s">
        <v>331</v>
      </c>
    </row>
    <row r="1877" s="14" customFormat="1">
      <c r="A1877" s="14"/>
      <c r="B1877" s="245"/>
      <c r="C1877" s="246"/>
      <c r="D1877" s="236" t="s">
        <v>341</v>
      </c>
      <c r="E1877" s="247" t="s">
        <v>19</v>
      </c>
      <c r="F1877" s="248" t="s">
        <v>2626</v>
      </c>
      <c r="G1877" s="246"/>
      <c r="H1877" s="249">
        <v>61.694000000000003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341</v>
      </c>
      <c r="AU1877" s="255" t="s">
        <v>85</v>
      </c>
      <c r="AV1877" s="14" t="s">
        <v>85</v>
      </c>
      <c r="AW1877" s="14" t="s">
        <v>35</v>
      </c>
      <c r="AX1877" s="14" t="s">
        <v>76</v>
      </c>
      <c r="AY1877" s="255" t="s">
        <v>331</v>
      </c>
    </row>
    <row r="1878" s="15" customFormat="1">
      <c r="A1878" s="15"/>
      <c r="B1878" s="256"/>
      <c r="C1878" s="257"/>
      <c r="D1878" s="236" t="s">
        <v>341</v>
      </c>
      <c r="E1878" s="258" t="s">
        <v>19</v>
      </c>
      <c r="F1878" s="259" t="s">
        <v>353</v>
      </c>
      <c r="G1878" s="257"/>
      <c r="H1878" s="260">
        <v>125.26600000000001</v>
      </c>
      <c r="I1878" s="261"/>
      <c r="J1878" s="257"/>
      <c r="K1878" s="257"/>
      <c r="L1878" s="262"/>
      <c r="M1878" s="263"/>
      <c r="N1878" s="264"/>
      <c r="O1878" s="264"/>
      <c r="P1878" s="264"/>
      <c r="Q1878" s="264"/>
      <c r="R1878" s="264"/>
      <c r="S1878" s="264"/>
      <c r="T1878" s="26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6" t="s">
        <v>341</v>
      </c>
      <c r="AU1878" s="266" t="s">
        <v>85</v>
      </c>
      <c r="AV1878" s="15" t="s">
        <v>126</v>
      </c>
      <c r="AW1878" s="15" t="s">
        <v>35</v>
      </c>
      <c r="AX1878" s="15" t="s">
        <v>83</v>
      </c>
      <c r="AY1878" s="266" t="s">
        <v>331</v>
      </c>
    </row>
    <row r="1879" s="2" customFormat="1" ht="24.15" customHeight="1">
      <c r="A1879" s="40"/>
      <c r="B1879" s="41"/>
      <c r="C1879" s="216" t="s">
        <v>2627</v>
      </c>
      <c r="D1879" s="216" t="s">
        <v>333</v>
      </c>
      <c r="E1879" s="217" t="s">
        <v>2628</v>
      </c>
      <c r="F1879" s="218" t="s">
        <v>2629</v>
      </c>
      <c r="G1879" s="219" t="s">
        <v>336</v>
      </c>
      <c r="H1879" s="220">
        <v>5.54</v>
      </c>
      <c r="I1879" s="221"/>
      <c r="J1879" s="222">
        <f>ROUND(I1879*H1879,2)</f>
        <v>0</v>
      </c>
      <c r="K1879" s="218" t="s">
        <v>337</v>
      </c>
      <c r="L1879" s="46"/>
      <c r="M1879" s="223" t="s">
        <v>19</v>
      </c>
      <c r="N1879" s="224" t="s">
        <v>47</v>
      </c>
      <c r="O1879" s="86"/>
      <c r="P1879" s="225">
        <f>O1879*H1879</f>
        <v>0</v>
      </c>
      <c r="Q1879" s="225">
        <v>0.00125314</v>
      </c>
      <c r="R1879" s="225">
        <f>Q1879*H1879</f>
        <v>0.0069423955999999998</v>
      </c>
      <c r="S1879" s="225">
        <v>0</v>
      </c>
      <c r="T1879" s="226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7" t="s">
        <v>541</v>
      </c>
      <c r="AT1879" s="227" t="s">
        <v>333</v>
      </c>
      <c r="AU1879" s="227" t="s">
        <v>85</v>
      </c>
      <c r="AY1879" s="19" t="s">
        <v>331</v>
      </c>
      <c r="BE1879" s="228">
        <f>IF(N1879="základní",J1879,0)</f>
        <v>0</v>
      </c>
      <c r="BF1879" s="228">
        <f>IF(N1879="snížená",J1879,0)</f>
        <v>0</v>
      </c>
      <c r="BG1879" s="228">
        <f>IF(N1879="zákl. přenesená",J1879,0)</f>
        <v>0</v>
      </c>
      <c r="BH1879" s="228">
        <f>IF(N1879="sníž. přenesená",J1879,0)</f>
        <v>0</v>
      </c>
      <c r="BI1879" s="228">
        <f>IF(N1879="nulová",J1879,0)</f>
        <v>0</v>
      </c>
      <c r="BJ1879" s="19" t="s">
        <v>83</v>
      </c>
      <c r="BK1879" s="228">
        <f>ROUND(I1879*H1879,2)</f>
        <v>0</v>
      </c>
      <c r="BL1879" s="19" t="s">
        <v>541</v>
      </c>
      <c r="BM1879" s="227" t="s">
        <v>2630</v>
      </c>
    </row>
    <row r="1880" s="2" customFormat="1">
      <c r="A1880" s="40"/>
      <c r="B1880" s="41"/>
      <c r="C1880" s="42"/>
      <c r="D1880" s="229" t="s">
        <v>339</v>
      </c>
      <c r="E1880" s="42"/>
      <c r="F1880" s="230" t="s">
        <v>2631</v>
      </c>
      <c r="G1880" s="42"/>
      <c r="H1880" s="42"/>
      <c r="I1880" s="231"/>
      <c r="J1880" s="42"/>
      <c r="K1880" s="42"/>
      <c r="L1880" s="46"/>
      <c r="M1880" s="232"/>
      <c r="N1880" s="233"/>
      <c r="O1880" s="86"/>
      <c r="P1880" s="86"/>
      <c r="Q1880" s="86"/>
      <c r="R1880" s="86"/>
      <c r="S1880" s="86"/>
      <c r="T1880" s="87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T1880" s="19" t="s">
        <v>339</v>
      </c>
      <c r="AU1880" s="19" t="s">
        <v>85</v>
      </c>
    </row>
    <row r="1881" s="13" customFormat="1">
      <c r="A1881" s="13"/>
      <c r="B1881" s="234"/>
      <c r="C1881" s="235"/>
      <c r="D1881" s="236" t="s">
        <v>341</v>
      </c>
      <c r="E1881" s="237" t="s">
        <v>19</v>
      </c>
      <c r="F1881" s="238" t="s">
        <v>1187</v>
      </c>
      <c r="G1881" s="235"/>
      <c r="H1881" s="237" t="s">
        <v>19</v>
      </c>
      <c r="I1881" s="239"/>
      <c r="J1881" s="235"/>
      <c r="K1881" s="235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341</v>
      </c>
      <c r="AU1881" s="244" t="s">
        <v>85</v>
      </c>
      <c r="AV1881" s="13" t="s">
        <v>83</v>
      </c>
      <c r="AW1881" s="13" t="s">
        <v>35</v>
      </c>
      <c r="AX1881" s="13" t="s">
        <v>76</v>
      </c>
      <c r="AY1881" s="244" t="s">
        <v>331</v>
      </c>
    </row>
    <row r="1882" s="14" customFormat="1">
      <c r="A1882" s="14"/>
      <c r="B1882" s="245"/>
      <c r="C1882" s="246"/>
      <c r="D1882" s="236" t="s">
        <v>341</v>
      </c>
      <c r="E1882" s="247" t="s">
        <v>19</v>
      </c>
      <c r="F1882" s="248" t="s">
        <v>2632</v>
      </c>
      <c r="G1882" s="246"/>
      <c r="H1882" s="249">
        <v>5.54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341</v>
      </c>
      <c r="AU1882" s="255" t="s">
        <v>85</v>
      </c>
      <c r="AV1882" s="14" t="s">
        <v>85</v>
      </c>
      <c r="AW1882" s="14" t="s">
        <v>35</v>
      </c>
      <c r="AX1882" s="14" t="s">
        <v>83</v>
      </c>
      <c r="AY1882" s="255" t="s">
        <v>331</v>
      </c>
    </row>
    <row r="1883" s="2" customFormat="1" ht="16.5" customHeight="1">
      <c r="A1883" s="40"/>
      <c r="B1883" s="41"/>
      <c r="C1883" s="284" t="s">
        <v>2633</v>
      </c>
      <c r="D1883" s="284" t="s">
        <v>968</v>
      </c>
      <c r="E1883" s="285" t="s">
        <v>2634</v>
      </c>
      <c r="F1883" s="286" t="s">
        <v>2635</v>
      </c>
      <c r="G1883" s="287" t="s">
        <v>336</v>
      </c>
      <c r="H1883" s="288">
        <v>6.3710000000000004</v>
      </c>
      <c r="I1883" s="289"/>
      <c r="J1883" s="290">
        <f>ROUND(I1883*H1883,2)</f>
        <v>0</v>
      </c>
      <c r="K1883" s="286" t="s">
        <v>19</v>
      </c>
      <c r="L1883" s="291"/>
      <c r="M1883" s="292" t="s">
        <v>19</v>
      </c>
      <c r="N1883" s="293" t="s">
        <v>47</v>
      </c>
      <c r="O1883" s="86"/>
      <c r="P1883" s="225">
        <f>O1883*H1883</f>
        <v>0</v>
      </c>
      <c r="Q1883" s="225">
        <v>0.0080000000000000002</v>
      </c>
      <c r="R1883" s="225">
        <f>Q1883*H1883</f>
        <v>0.050968000000000006</v>
      </c>
      <c r="S1883" s="225">
        <v>0</v>
      </c>
      <c r="T1883" s="226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7" t="s">
        <v>624</v>
      </c>
      <c r="AT1883" s="227" t="s">
        <v>968</v>
      </c>
      <c r="AU1883" s="227" t="s">
        <v>85</v>
      </c>
      <c r="AY1883" s="19" t="s">
        <v>331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19" t="s">
        <v>83</v>
      </c>
      <c r="BK1883" s="228">
        <f>ROUND(I1883*H1883,2)</f>
        <v>0</v>
      </c>
      <c r="BL1883" s="19" t="s">
        <v>541</v>
      </c>
      <c r="BM1883" s="227" t="s">
        <v>2636</v>
      </c>
    </row>
    <row r="1884" s="14" customFormat="1">
      <c r="A1884" s="14"/>
      <c r="B1884" s="245"/>
      <c r="C1884" s="246"/>
      <c r="D1884" s="236" t="s">
        <v>341</v>
      </c>
      <c r="E1884" s="247" t="s">
        <v>19</v>
      </c>
      <c r="F1884" s="248" t="s">
        <v>2637</v>
      </c>
      <c r="G1884" s="246"/>
      <c r="H1884" s="249">
        <v>6.3710000000000004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341</v>
      </c>
      <c r="AU1884" s="255" t="s">
        <v>85</v>
      </c>
      <c r="AV1884" s="14" t="s">
        <v>85</v>
      </c>
      <c r="AW1884" s="14" t="s">
        <v>35</v>
      </c>
      <c r="AX1884" s="14" t="s">
        <v>83</v>
      </c>
      <c r="AY1884" s="255" t="s">
        <v>331</v>
      </c>
    </row>
    <row r="1885" s="2" customFormat="1" ht="24.15" customHeight="1">
      <c r="A1885" s="40"/>
      <c r="B1885" s="41"/>
      <c r="C1885" s="216" t="s">
        <v>2638</v>
      </c>
      <c r="D1885" s="216" t="s">
        <v>333</v>
      </c>
      <c r="E1885" s="217" t="s">
        <v>2639</v>
      </c>
      <c r="F1885" s="218" t="s">
        <v>2640</v>
      </c>
      <c r="G1885" s="219" t="s">
        <v>336</v>
      </c>
      <c r="H1885" s="220">
        <v>43.701999999999998</v>
      </c>
      <c r="I1885" s="221"/>
      <c r="J1885" s="222">
        <f>ROUND(I1885*H1885,2)</f>
        <v>0</v>
      </c>
      <c r="K1885" s="218" t="s">
        <v>19</v>
      </c>
      <c r="L1885" s="46"/>
      <c r="M1885" s="223" t="s">
        <v>19</v>
      </c>
      <c r="N1885" s="224" t="s">
        <v>47</v>
      </c>
      <c r="O1885" s="86"/>
      <c r="P1885" s="225">
        <f>O1885*H1885</f>
        <v>0</v>
      </c>
      <c r="Q1885" s="225">
        <v>0.01315</v>
      </c>
      <c r="R1885" s="225">
        <f>Q1885*H1885</f>
        <v>0.57468129999999995</v>
      </c>
      <c r="S1885" s="225">
        <v>0</v>
      </c>
      <c r="T1885" s="226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7" t="s">
        <v>541</v>
      </c>
      <c r="AT1885" s="227" t="s">
        <v>333</v>
      </c>
      <c r="AU1885" s="227" t="s">
        <v>85</v>
      </c>
      <c r="AY1885" s="19" t="s">
        <v>331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19" t="s">
        <v>83</v>
      </c>
      <c r="BK1885" s="228">
        <f>ROUND(I1885*H1885,2)</f>
        <v>0</v>
      </c>
      <c r="BL1885" s="19" t="s">
        <v>541</v>
      </c>
      <c r="BM1885" s="227" t="s">
        <v>2641</v>
      </c>
    </row>
    <row r="1886" s="13" customFormat="1">
      <c r="A1886" s="13"/>
      <c r="B1886" s="234"/>
      <c r="C1886" s="235"/>
      <c r="D1886" s="236" t="s">
        <v>341</v>
      </c>
      <c r="E1886" s="237" t="s">
        <v>19</v>
      </c>
      <c r="F1886" s="238" t="s">
        <v>1931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341</v>
      </c>
      <c r="AU1886" s="244" t="s">
        <v>85</v>
      </c>
      <c r="AV1886" s="13" t="s">
        <v>83</v>
      </c>
      <c r="AW1886" s="13" t="s">
        <v>35</v>
      </c>
      <c r="AX1886" s="13" t="s">
        <v>76</v>
      </c>
      <c r="AY1886" s="244" t="s">
        <v>331</v>
      </c>
    </row>
    <row r="1887" s="14" customFormat="1">
      <c r="A1887" s="14"/>
      <c r="B1887" s="245"/>
      <c r="C1887" s="246"/>
      <c r="D1887" s="236" t="s">
        <v>341</v>
      </c>
      <c r="E1887" s="247" t="s">
        <v>19</v>
      </c>
      <c r="F1887" s="248" t="s">
        <v>2642</v>
      </c>
      <c r="G1887" s="246"/>
      <c r="H1887" s="249">
        <v>21.120000000000001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341</v>
      </c>
      <c r="AU1887" s="255" t="s">
        <v>85</v>
      </c>
      <c r="AV1887" s="14" t="s">
        <v>85</v>
      </c>
      <c r="AW1887" s="14" t="s">
        <v>35</v>
      </c>
      <c r="AX1887" s="14" t="s">
        <v>76</v>
      </c>
      <c r="AY1887" s="255" t="s">
        <v>331</v>
      </c>
    </row>
    <row r="1888" s="13" customFormat="1">
      <c r="A1888" s="13"/>
      <c r="B1888" s="234"/>
      <c r="C1888" s="235"/>
      <c r="D1888" s="236" t="s">
        <v>341</v>
      </c>
      <c r="E1888" s="237" t="s">
        <v>19</v>
      </c>
      <c r="F1888" s="238" t="s">
        <v>1180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341</v>
      </c>
      <c r="AU1888" s="244" t="s">
        <v>85</v>
      </c>
      <c r="AV1888" s="13" t="s">
        <v>83</v>
      </c>
      <c r="AW1888" s="13" t="s">
        <v>35</v>
      </c>
      <c r="AX1888" s="13" t="s">
        <v>76</v>
      </c>
      <c r="AY1888" s="244" t="s">
        <v>331</v>
      </c>
    </row>
    <row r="1889" s="14" customFormat="1">
      <c r="A1889" s="14"/>
      <c r="B1889" s="245"/>
      <c r="C1889" s="246"/>
      <c r="D1889" s="236" t="s">
        <v>341</v>
      </c>
      <c r="E1889" s="247" t="s">
        <v>19</v>
      </c>
      <c r="F1889" s="248" t="s">
        <v>2643</v>
      </c>
      <c r="G1889" s="246"/>
      <c r="H1889" s="249">
        <v>22.582000000000001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341</v>
      </c>
      <c r="AU1889" s="255" t="s">
        <v>85</v>
      </c>
      <c r="AV1889" s="14" t="s">
        <v>85</v>
      </c>
      <c r="AW1889" s="14" t="s">
        <v>35</v>
      </c>
      <c r="AX1889" s="14" t="s">
        <v>76</v>
      </c>
      <c r="AY1889" s="255" t="s">
        <v>331</v>
      </c>
    </row>
    <row r="1890" s="15" customFormat="1">
      <c r="A1890" s="15"/>
      <c r="B1890" s="256"/>
      <c r="C1890" s="257"/>
      <c r="D1890" s="236" t="s">
        <v>341</v>
      </c>
      <c r="E1890" s="258" t="s">
        <v>19</v>
      </c>
      <c r="F1890" s="259" t="s">
        <v>353</v>
      </c>
      <c r="G1890" s="257"/>
      <c r="H1890" s="260">
        <v>43.701999999999998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341</v>
      </c>
      <c r="AU1890" s="266" t="s">
        <v>85</v>
      </c>
      <c r="AV1890" s="15" t="s">
        <v>126</v>
      </c>
      <c r="AW1890" s="15" t="s">
        <v>35</v>
      </c>
      <c r="AX1890" s="15" t="s">
        <v>83</v>
      </c>
      <c r="AY1890" s="266" t="s">
        <v>331</v>
      </c>
    </row>
    <row r="1891" s="2" customFormat="1" ht="24.15" customHeight="1">
      <c r="A1891" s="40"/>
      <c r="B1891" s="41"/>
      <c r="C1891" s="216" t="s">
        <v>2644</v>
      </c>
      <c r="D1891" s="216" t="s">
        <v>333</v>
      </c>
      <c r="E1891" s="217" t="s">
        <v>2645</v>
      </c>
      <c r="F1891" s="218" t="s">
        <v>2646</v>
      </c>
      <c r="G1891" s="219" t="s">
        <v>425</v>
      </c>
      <c r="H1891" s="220">
        <v>4</v>
      </c>
      <c r="I1891" s="221"/>
      <c r="J1891" s="222">
        <f>ROUND(I1891*H1891,2)</f>
        <v>0</v>
      </c>
      <c r="K1891" s="218" t="s">
        <v>337</v>
      </c>
      <c r="L1891" s="46"/>
      <c r="M1891" s="223" t="s">
        <v>19</v>
      </c>
      <c r="N1891" s="224" t="s">
        <v>47</v>
      </c>
      <c r="O1891" s="86"/>
      <c r="P1891" s="225">
        <f>O1891*H1891</f>
        <v>0</v>
      </c>
      <c r="Q1891" s="225">
        <v>2.5999999999999998E-05</v>
      </c>
      <c r="R1891" s="225">
        <f>Q1891*H1891</f>
        <v>0.00010399999999999999</v>
      </c>
      <c r="S1891" s="225">
        <v>0</v>
      </c>
      <c r="T1891" s="226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7" t="s">
        <v>541</v>
      </c>
      <c r="AT1891" s="227" t="s">
        <v>333</v>
      </c>
      <c r="AU1891" s="227" t="s">
        <v>85</v>
      </c>
      <c r="AY1891" s="19" t="s">
        <v>331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19" t="s">
        <v>83</v>
      </c>
      <c r="BK1891" s="228">
        <f>ROUND(I1891*H1891,2)</f>
        <v>0</v>
      </c>
      <c r="BL1891" s="19" t="s">
        <v>541</v>
      </c>
      <c r="BM1891" s="227" t="s">
        <v>2647</v>
      </c>
    </row>
    <row r="1892" s="2" customFormat="1">
      <c r="A1892" s="40"/>
      <c r="B1892" s="41"/>
      <c r="C1892" s="42"/>
      <c r="D1892" s="229" t="s">
        <v>339</v>
      </c>
      <c r="E1892" s="42"/>
      <c r="F1892" s="230" t="s">
        <v>2648</v>
      </c>
      <c r="G1892" s="42"/>
      <c r="H1892" s="42"/>
      <c r="I1892" s="231"/>
      <c r="J1892" s="42"/>
      <c r="K1892" s="42"/>
      <c r="L1892" s="46"/>
      <c r="M1892" s="232"/>
      <c r="N1892" s="233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339</v>
      </c>
      <c r="AU1892" s="19" t="s">
        <v>85</v>
      </c>
    </row>
    <row r="1893" s="2" customFormat="1" ht="16.5" customHeight="1">
      <c r="A1893" s="40"/>
      <c r="B1893" s="41"/>
      <c r="C1893" s="284" t="s">
        <v>2649</v>
      </c>
      <c r="D1893" s="284" t="s">
        <v>968</v>
      </c>
      <c r="E1893" s="285" t="s">
        <v>2650</v>
      </c>
      <c r="F1893" s="286" t="s">
        <v>2651</v>
      </c>
      <c r="G1893" s="287" t="s">
        <v>425</v>
      </c>
      <c r="H1893" s="288">
        <v>4</v>
      </c>
      <c r="I1893" s="289"/>
      <c r="J1893" s="290">
        <f>ROUND(I1893*H1893,2)</f>
        <v>0</v>
      </c>
      <c r="K1893" s="286" t="s">
        <v>337</v>
      </c>
      <c r="L1893" s="291"/>
      <c r="M1893" s="292" t="s">
        <v>19</v>
      </c>
      <c r="N1893" s="293" t="s">
        <v>47</v>
      </c>
      <c r="O1893" s="86"/>
      <c r="P1893" s="225">
        <f>O1893*H1893</f>
        <v>0</v>
      </c>
      <c r="Q1893" s="225">
        <v>0.0025000000000000001</v>
      </c>
      <c r="R1893" s="225">
        <f>Q1893*H1893</f>
        <v>0.01</v>
      </c>
      <c r="S1893" s="225">
        <v>0</v>
      </c>
      <c r="T1893" s="226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7" t="s">
        <v>624</v>
      </c>
      <c r="AT1893" s="227" t="s">
        <v>968</v>
      </c>
      <c r="AU1893" s="227" t="s">
        <v>85</v>
      </c>
      <c r="AY1893" s="19" t="s">
        <v>331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19" t="s">
        <v>83</v>
      </c>
      <c r="BK1893" s="228">
        <f>ROUND(I1893*H1893,2)</f>
        <v>0</v>
      </c>
      <c r="BL1893" s="19" t="s">
        <v>541</v>
      </c>
      <c r="BM1893" s="227" t="s">
        <v>2652</v>
      </c>
    </row>
    <row r="1894" s="2" customFormat="1" ht="37.8" customHeight="1">
      <c r="A1894" s="40"/>
      <c r="B1894" s="41"/>
      <c r="C1894" s="216" t="s">
        <v>2653</v>
      </c>
      <c r="D1894" s="216" t="s">
        <v>333</v>
      </c>
      <c r="E1894" s="217" t="s">
        <v>2654</v>
      </c>
      <c r="F1894" s="218" t="s">
        <v>2655</v>
      </c>
      <c r="G1894" s="219" t="s">
        <v>384</v>
      </c>
      <c r="H1894" s="220">
        <v>22.942</v>
      </c>
      <c r="I1894" s="221"/>
      <c r="J1894" s="222">
        <f>ROUND(I1894*H1894,2)</f>
        <v>0</v>
      </c>
      <c r="K1894" s="218" t="s">
        <v>337</v>
      </c>
      <c r="L1894" s="46"/>
      <c r="M1894" s="223" t="s">
        <v>19</v>
      </c>
      <c r="N1894" s="224" t="s">
        <v>47</v>
      </c>
      <c r="O1894" s="86"/>
      <c r="P1894" s="225">
        <f>O1894*H1894</f>
        <v>0</v>
      </c>
      <c r="Q1894" s="225">
        <v>0</v>
      </c>
      <c r="R1894" s="225">
        <f>Q1894*H1894</f>
        <v>0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541</v>
      </c>
      <c r="AT1894" s="227" t="s">
        <v>333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2656</v>
      </c>
    </row>
    <row r="1895" s="2" customFormat="1">
      <c r="A1895" s="40"/>
      <c r="B1895" s="41"/>
      <c r="C1895" s="42"/>
      <c r="D1895" s="229" t="s">
        <v>339</v>
      </c>
      <c r="E1895" s="42"/>
      <c r="F1895" s="230" t="s">
        <v>2657</v>
      </c>
      <c r="G1895" s="42"/>
      <c r="H1895" s="42"/>
      <c r="I1895" s="231"/>
      <c r="J1895" s="42"/>
      <c r="K1895" s="42"/>
      <c r="L1895" s="46"/>
      <c r="M1895" s="232"/>
      <c r="N1895" s="233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339</v>
      </c>
      <c r="AU1895" s="19" t="s">
        <v>85</v>
      </c>
    </row>
    <row r="1896" s="12" customFormat="1" ht="22.8" customHeight="1">
      <c r="A1896" s="12"/>
      <c r="B1896" s="200"/>
      <c r="C1896" s="201"/>
      <c r="D1896" s="202" t="s">
        <v>75</v>
      </c>
      <c r="E1896" s="214" t="s">
        <v>2658</v>
      </c>
      <c r="F1896" s="214" t="s">
        <v>2659</v>
      </c>
      <c r="G1896" s="201"/>
      <c r="H1896" s="201"/>
      <c r="I1896" s="204"/>
      <c r="J1896" s="215">
        <f>BK1896</f>
        <v>0</v>
      </c>
      <c r="K1896" s="201"/>
      <c r="L1896" s="206"/>
      <c r="M1896" s="207"/>
      <c r="N1896" s="208"/>
      <c r="O1896" s="208"/>
      <c r="P1896" s="209">
        <f>SUM(P1897:P1966)</f>
        <v>0</v>
      </c>
      <c r="Q1896" s="208"/>
      <c r="R1896" s="209">
        <f>SUM(R1897:R1966)</f>
        <v>0.38767733599999998</v>
      </c>
      <c r="S1896" s="208"/>
      <c r="T1896" s="210">
        <f>SUM(T1897:T1966)</f>
        <v>1.4267234500000001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1" t="s">
        <v>85</v>
      </c>
      <c r="AT1896" s="212" t="s">
        <v>75</v>
      </c>
      <c r="AU1896" s="212" t="s">
        <v>83</v>
      </c>
      <c r="AY1896" s="211" t="s">
        <v>331</v>
      </c>
      <c r="BK1896" s="213">
        <f>SUM(BK1897:BK1966)</f>
        <v>0</v>
      </c>
    </row>
    <row r="1897" s="2" customFormat="1" ht="16.5" customHeight="1">
      <c r="A1897" s="40"/>
      <c r="B1897" s="41"/>
      <c r="C1897" s="216" t="s">
        <v>2660</v>
      </c>
      <c r="D1897" s="216" t="s">
        <v>333</v>
      </c>
      <c r="E1897" s="217" t="s">
        <v>2661</v>
      </c>
      <c r="F1897" s="218" t="s">
        <v>2662</v>
      </c>
      <c r="G1897" s="219" t="s">
        <v>376</v>
      </c>
      <c r="H1897" s="220">
        <v>3.2999999999999998</v>
      </c>
      <c r="I1897" s="221"/>
      <c r="J1897" s="222">
        <f>ROUND(I1897*H1897,2)</f>
        <v>0</v>
      </c>
      <c r="K1897" s="218" t="s">
        <v>19</v>
      </c>
      <c r="L1897" s="46"/>
      <c r="M1897" s="223" t="s">
        <v>19</v>
      </c>
      <c r="N1897" s="224" t="s">
        <v>47</v>
      </c>
      <c r="O1897" s="86"/>
      <c r="P1897" s="225">
        <f>O1897*H1897</f>
        <v>0</v>
      </c>
      <c r="Q1897" s="225">
        <v>0</v>
      </c>
      <c r="R1897" s="225">
        <f>Q1897*H1897</f>
        <v>0</v>
      </c>
      <c r="S1897" s="225">
        <v>0</v>
      </c>
      <c r="T1897" s="22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7" t="s">
        <v>541</v>
      </c>
      <c r="AT1897" s="227" t="s">
        <v>333</v>
      </c>
      <c r="AU1897" s="227" t="s">
        <v>85</v>
      </c>
      <c r="AY1897" s="19" t="s">
        <v>331</v>
      </c>
      <c r="BE1897" s="228">
        <f>IF(N1897="základní",J1897,0)</f>
        <v>0</v>
      </c>
      <c r="BF1897" s="228">
        <f>IF(N1897="snížená",J1897,0)</f>
        <v>0</v>
      </c>
      <c r="BG1897" s="228">
        <f>IF(N1897="zákl. přenesená",J1897,0)</f>
        <v>0</v>
      </c>
      <c r="BH1897" s="228">
        <f>IF(N1897="sníž. přenesená",J1897,0)</f>
        <v>0</v>
      </c>
      <c r="BI1897" s="228">
        <f>IF(N1897="nulová",J1897,0)</f>
        <v>0</v>
      </c>
      <c r="BJ1897" s="19" t="s">
        <v>83</v>
      </c>
      <c r="BK1897" s="228">
        <f>ROUND(I1897*H1897,2)</f>
        <v>0</v>
      </c>
      <c r="BL1897" s="19" t="s">
        <v>541</v>
      </c>
      <c r="BM1897" s="227" t="s">
        <v>2663</v>
      </c>
    </row>
    <row r="1898" s="2" customFormat="1" ht="16.5" customHeight="1">
      <c r="A1898" s="40"/>
      <c r="B1898" s="41"/>
      <c r="C1898" s="216" t="s">
        <v>2664</v>
      </c>
      <c r="D1898" s="216" t="s">
        <v>333</v>
      </c>
      <c r="E1898" s="217" t="s">
        <v>2665</v>
      </c>
      <c r="F1898" s="218" t="s">
        <v>2666</v>
      </c>
      <c r="G1898" s="219" t="s">
        <v>376</v>
      </c>
      <c r="H1898" s="220">
        <v>1.54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2667</v>
      </c>
    </row>
    <row r="1899" s="2" customFormat="1" ht="16.5" customHeight="1">
      <c r="A1899" s="40"/>
      <c r="B1899" s="41"/>
      <c r="C1899" s="216" t="s">
        <v>2668</v>
      </c>
      <c r="D1899" s="216" t="s">
        <v>333</v>
      </c>
      <c r="E1899" s="217" t="s">
        <v>2669</v>
      </c>
      <c r="F1899" s="218" t="s">
        <v>2670</v>
      </c>
      <c r="G1899" s="219" t="s">
        <v>425</v>
      </c>
      <c r="H1899" s="220">
        <v>1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2671</v>
      </c>
    </row>
    <row r="1900" s="2" customFormat="1" ht="16.5" customHeight="1">
      <c r="A1900" s="40"/>
      <c r="B1900" s="41"/>
      <c r="C1900" s="216" t="s">
        <v>2672</v>
      </c>
      <c r="D1900" s="216" t="s">
        <v>333</v>
      </c>
      <c r="E1900" s="217" t="s">
        <v>2673</v>
      </c>
      <c r="F1900" s="218" t="s">
        <v>2674</v>
      </c>
      <c r="G1900" s="219" t="s">
        <v>425</v>
      </c>
      <c r="H1900" s="220">
        <v>2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2675</v>
      </c>
    </row>
    <row r="1901" s="2" customFormat="1" ht="16.5" customHeight="1">
      <c r="A1901" s="40"/>
      <c r="B1901" s="41"/>
      <c r="C1901" s="216" t="s">
        <v>2676</v>
      </c>
      <c r="D1901" s="216" t="s">
        <v>333</v>
      </c>
      <c r="E1901" s="217" t="s">
        <v>2677</v>
      </c>
      <c r="F1901" s="218" t="s">
        <v>2678</v>
      </c>
      <c r="G1901" s="219" t="s">
        <v>425</v>
      </c>
      <c r="H1901" s="220">
        <v>4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2679</v>
      </c>
    </row>
    <row r="1902" s="2" customFormat="1" ht="24.15" customHeight="1">
      <c r="A1902" s="40"/>
      <c r="B1902" s="41"/>
      <c r="C1902" s="216" t="s">
        <v>2680</v>
      </c>
      <c r="D1902" s="216" t="s">
        <v>333</v>
      </c>
      <c r="E1902" s="217" t="s">
        <v>2681</v>
      </c>
      <c r="F1902" s="218" t="s">
        <v>2682</v>
      </c>
      <c r="G1902" s="219" t="s">
        <v>376</v>
      </c>
      <c r="H1902" s="220">
        <v>46.32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2683</v>
      </c>
    </row>
    <row r="1903" s="2" customFormat="1" ht="21.75" customHeight="1">
      <c r="A1903" s="40"/>
      <c r="B1903" s="41"/>
      <c r="C1903" s="216" t="s">
        <v>2684</v>
      </c>
      <c r="D1903" s="216" t="s">
        <v>333</v>
      </c>
      <c r="E1903" s="217" t="s">
        <v>2685</v>
      </c>
      <c r="F1903" s="218" t="s">
        <v>2686</v>
      </c>
      <c r="G1903" s="219" t="s">
        <v>376</v>
      </c>
      <c r="H1903" s="220">
        <v>47.020000000000003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2687</v>
      </c>
    </row>
    <row r="1904" s="2" customFormat="1" ht="16.5" customHeight="1">
      <c r="A1904" s="40"/>
      <c r="B1904" s="41"/>
      <c r="C1904" s="216" t="s">
        <v>2688</v>
      </c>
      <c r="D1904" s="216" t="s">
        <v>333</v>
      </c>
      <c r="E1904" s="217" t="s">
        <v>2689</v>
      </c>
      <c r="F1904" s="218" t="s">
        <v>2690</v>
      </c>
      <c r="G1904" s="219" t="s">
        <v>376</v>
      </c>
      <c r="H1904" s="220">
        <v>5.2000000000000002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2691</v>
      </c>
    </row>
    <row r="1905" s="2" customFormat="1" ht="16.5" customHeight="1">
      <c r="A1905" s="40"/>
      <c r="B1905" s="41"/>
      <c r="C1905" s="216" t="s">
        <v>2692</v>
      </c>
      <c r="D1905" s="216" t="s">
        <v>333</v>
      </c>
      <c r="E1905" s="217" t="s">
        <v>2693</v>
      </c>
      <c r="F1905" s="218" t="s">
        <v>2694</v>
      </c>
      <c r="G1905" s="219" t="s">
        <v>376</v>
      </c>
      <c r="H1905" s="220">
        <v>1.0700000000000001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2695</v>
      </c>
    </row>
    <row r="1906" s="2" customFormat="1" ht="16.5" customHeight="1">
      <c r="A1906" s="40"/>
      <c r="B1906" s="41"/>
      <c r="C1906" s="216" t="s">
        <v>2696</v>
      </c>
      <c r="D1906" s="216" t="s">
        <v>333</v>
      </c>
      <c r="E1906" s="217" t="s">
        <v>2697</v>
      </c>
      <c r="F1906" s="218" t="s">
        <v>2698</v>
      </c>
      <c r="G1906" s="219" t="s">
        <v>376</v>
      </c>
      <c r="H1906" s="220">
        <v>13.1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2699</v>
      </c>
    </row>
    <row r="1907" s="2" customFormat="1" ht="16.5" customHeight="1">
      <c r="A1907" s="40"/>
      <c r="B1907" s="41"/>
      <c r="C1907" s="216" t="s">
        <v>2700</v>
      </c>
      <c r="D1907" s="216" t="s">
        <v>333</v>
      </c>
      <c r="E1907" s="217" t="s">
        <v>2701</v>
      </c>
      <c r="F1907" s="218" t="s">
        <v>2702</v>
      </c>
      <c r="G1907" s="219" t="s">
        <v>376</v>
      </c>
      <c r="H1907" s="220">
        <v>16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2703</v>
      </c>
    </row>
    <row r="1908" s="2" customFormat="1" ht="16.5" customHeight="1">
      <c r="A1908" s="40"/>
      <c r="B1908" s="41"/>
      <c r="C1908" s="216" t="s">
        <v>2704</v>
      </c>
      <c r="D1908" s="216" t="s">
        <v>333</v>
      </c>
      <c r="E1908" s="217" t="s">
        <v>2705</v>
      </c>
      <c r="F1908" s="218" t="s">
        <v>2706</v>
      </c>
      <c r="G1908" s="219" t="s">
        <v>376</v>
      </c>
      <c r="H1908" s="220">
        <v>47.899999999999999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2707</v>
      </c>
    </row>
    <row r="1909" s="2" customFormat="1" ht="24.15" customHeight="1">
      <c r="A1909" s="40"/>
      <c r="B1909" s="41"/>
      <c r="C1909" s="216" t="s">
        <v>2708</v>
      </c>
      <c r="D1909" s="216" t="s">
        <v>333</v>
      </c>
      <c r="E1909" s="217" t="s">
        <v>2709</v>
      </c>
      <c r="F1909" s="218" t="s">
        <v>2710</v>
      </c>
      <c r="G1909" s="219" t="s">
        <v>376</v>
      </c>
      <c r="H1909" s="220">
        <v>11.5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2711</v>
      </c>
    </row>
    <row r="1910" s="2" customFormat="1" ht="24.15" customHeight="1">
      <c r="A1910" s="40"/>
      <c r="B1910" s="41"/>
      <c r="C1910" s="216" t="s">
        <v>2712</v>
      </c>
      <c r="D1910" s="216" t="s">
        <v>333</v>
      </c>
      <c r="E1910" s="217" t="s">
        <v>2713</v>
      </c>
      <c r="F1910" s="218" t="s">
        <v>2714</v>
      </c>
      <c r="G1910" s="219" t="s">
        <v>376</v>
      </c>
      <c r="H1910" s="220">
        <v>17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2715</v>
      </c>
    </row>
    <row r="1911" s="2" customFormat="1" ht="16.5" customHeight="1">
      <c r="A1911" s="40"/>
      <c r="B1911" s="41"/>
      <c r="C1911" s="216" t="s">
        <v>2716</v>
      </c>
      <c r="D1911" s="216" t="s">
        <v>333</v>
      </c>
      <c r="E1911" s="217" t="s">
        <v>2717</v>
      </c>
      <c r="F1911" s="218" t="s">
        <v>2718</v>
      </c>
      <c r="G1911" s="219" t="s">
        <v>376</v>
      </c>
      <c r="H1911" s="220">
        <v>18.670000000000002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2719</v>
      </c>
    </row>
    <row r="1912" s="2" customFormat="1" ht="16.5" customHeight="1">
      <c r="A1912" s="40"/>
      <c r="B1912" s="41"/>
      <c r="C1912" s="216" t="s">
        <v>2720</v>
      </c>
      <c r="D1912" s="216" t="s">
        <v>333</v>
      </c>
      <c r="E1912" s="217" t="s">
        <v>2721</v>
      </c>
      <c r="F1912" s="218" t="s">
        <v>2722</v>
      </c>
      <c r="G1912" s="219" t="s">
        <v>376</v>
      </c>
      <c r="H1912" s="220">
        <v>15.16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2723</v>
      </c>
    </row>
    <row r="1913" s="2" customFormat="1" ht="16.5" customHeight="1">
      <c r="A1913" s="40"/>
      <c r="B1913" s="41"/>
      <c r="C1913" s="216" t="s">
        <v>2724</v>
      </c>
      <c r="D1913" s="216" t="s">
        <v>333</v>
      </c>
      <c r="E1913" s="217" t="s">
        <v>2725</v>
      </c>
      <c r="F1913" s="218" t="s">
        <v>2726</v>
      </c>
      <c r="G1913" s="219" t="s">
        <v>376</v>
      </c>
      <c r="H1913" s="220">
        <v>6.2000000000000002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2727</v>
      </c>
    </row>
    <row r="1914" s="2" customFormat="1" ht="16.5" customHeight="1">
      <c r="A1914" s="40"/>
      <c r="B1914" s="41"/>
      <c r="C1914" s="216" t="s">
        <v>2728</v>
      </c>
      <c r="D1914" s="216" t="s">
        <v>333</v>
      </c>
      <c r="E1914" s="217" t="s">
        <v>2729</v>
      </c>
      <c r="F1914" s="218" t="s">
        <v>2730</v>
      </c>
      <c r="G1914" s="219" t="s">
        <v>336</v>
      </c>
      <c r="H1914" s="220">
        <v>0.29999999999999999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2731</v>
      </c>
    </row>
    <row r="1915" s="14" customFormat="1">
      <c r="A1915" s="14"/>
      <c r="B1915" s="245"/>
      <c r="C1915" s="246"/>
      <c r="D1915" s="236" t="s">
        <v>341</v>
      </c>
      <c r="E1915" s="247" t="s">
        <v>19</v>
      </c>
      <c r="F1915" s="248" t="s">
        <v>2732</v>
      </c>
      <c r="G1915" s="246"/>
      <c r="H1915" s="249">
        <v>0.29999999999999999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341</v>
      </c>
      <c r="AU1915" s="255" t="s">
        <v>85</v>
      </c>
      <c r="AV1915" s="14" t="s">
        <v>85</v>
      </c>
      <c r="AW1915" s="14" t="s">
        <v>35</v>
      </c>
      <c r="AX1915" s="14" t="s">
        <v>83</v>
      </c>
      <c r="AY1915" s="255" t="s">
        <v>331</v>
      </c>
    </row>
    <row r="1916" s="2" customFormat="1" ht="16.5" customHeight="1">
      <c r="A1916" s="40"/>
      <c r="B1916" s="41"/>
      <c r="C1916" s="216" t="s">
        <v>2733</v>
      </c>
      <c r="D1916" s="216" t="s">
        <v>333</v>
      </c>
      <c r="E1916" s="217" t="s">
        <v>2734</v>
      </c>
      <c r="F1916" s="218" t="s">
        <v>2735</v>
      </c>
      <c r="G1916" s="219" t="s">
        <v>376</v>
      </c>
      <c r="H1916" s="220">
        <v>23</v>
      </c>
      <c r="I1916" s="221"/>
      <c r="J1916" s="222">
        <f>ROUND(I1916*H1916,2)</f>
        <v>0</v>
      </c>
      <c r="K1916" s="218" t="s">
        <v>19</v>
      </c>
      <c r="L1916" s="46"/>
      <c r="M1916" s="223" t="s">
        <v>19</v>
      </c>
      <c r="N1916" s="224" t="s">
        <v>47</v>
      </c>
      <c r="O1916" s="86"/>
      <c r="P1916" s="225">
        <f>O1916*H1916</f>
        <v>0</v>
      </c>
      <c r="Q1916" s="225">
        <v>0</v>
      </c>
      <c r="R1916" s="225">
        <f>Q1916*H1916</f>
        <v>0</v>
      </c>
      <c r="S1916" s="225">
        <v>0</v>
      </c>
      <c r="T1916" s="226">
        <f>S1916*H1916</f>
        <v>0</v>
      </c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R1916" s="227" t="s">
        <v>541</v>
      </c>
      <c r="AT1916" s="227" t="s">
        <v>333</v>
      </c>
      <c r="AU1916" s="227" t="s">
        <v>85</v>
      </c>
      <c r="AY1916" s="19" t="s">
        <v>331</v>
      </c>
      <c r="BE1916" s="228">
        <f>IF(N1916="základní",J1916,0)</f>
        <v>0</v>
      </c>
      <c r="BF1916" s="228">
        <f>IF(N1916="snížená",J1916,0)</f>
        <v>0</v>
      </c>
      <c r="BG1916" s="228">
        <f>IF(N1916="zákl. přenesená",J1916,0)</f>
        <v>0</v>
      </c>
      <c r="BH1916" s="228">
        <f>IF(N1916="sníž. přenesená",J1916,0)</f>
        <v>0</v>
      </c>
      <c r="BI1916" s="228">
        <f>IF(N1916="nulová",J1916,0)</f>
        <v>0</v>
      </c>
      <c r="BJ1916" s="19" t="s">
        <v>83</v>
      </c>
      <c r="BK1916" s="228">
        <f>ROUND(I1916*H1916,2)</f>
        <v>0</v>
      </c>
      <c r="BL1916" s="19" t="s">
        <v>541</v>
      </c>
      <c r="BM1916" s="227" t="s">
        <v>2736</v>
      </c>
    </row>
    <row r="1917" s="2" customFormat="1" ht="16.5" customHeight="1">
      <c r="A1917" s="40"/>
      <c r="B1917" s="41"/>
      <c r="C1917" s="216" t="s">
        <v>2737</v>
      </c>
      <c r="D1917" s="216" t="s">
        <v>333</v>
      </c>
      <c r="E1917" s="217" t="s">
        <v>2738</v>
      </c>
      <c r="F1917" s="218" t="s">
        <v>2739</v>
      </c>
      <c r="G1917" s="219" t="s">
        <v>425</v>
      </c>
      <c r="H1917" s="220">
        <v>4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2740</v>
      </c>
    </row>
    <row r="1918" s="2" customFormat="1" ht="16.5" customHeight="1">
      <c r="A1918" s="40"/>
      <c r="B1918" s="41"/>
      <c r="C1918" s="216" t="s">
        <v>2741</v>
      </c>
      <c r="D1918" s="216" t="s">
        <v>333</v>
      </c>
      <c r="E1918" s="217" t="s">
        <v>2742</v>
      </c>
      <c r="F1918" s="218" t="s">
        <v>2743</v>
      </c>
      <c r="G1918" s="219" t="s">
        <v>336</v>
      </c>
      <c r="H1918" s="220">
        <v>12.48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2744</v>
      </c>
    </row>
    <row r="1919" s="14" customFormat="1">
      <c r="A1919" s="14"/>
      <c r="B1919" s="245"/>
      <c r="C1919" s="246"/>
      <c r="D1919" s="236" t="s">
        <v>341</v>
      </c>
      <c r="E1919" s="247" t="s">
        <v>19</v>
      </c>
      <c r="F1919" s="248" t="s">
        <v>2745</v>
      </c>
      <c r="G1919" s="246"/>
      <c r="H1919" s="249">
        <v>12.48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5" t="s">
        <v>341</v>
      </c>
      <c r="AU1919" s="255" t="s">
        <v>85</v>
      </c>
      <c r="AV1919" s="14" t="s">
        <v>85</v>
      </c>
      <c r="AW1919" s="14" t="s">
        <v>35</v>
      </c>
      <c r="AX1919" s="14" t="s">
        <v>83</v>
      </c>
      <c r="AY1919" s="255" t="s">
        <v>331</v>
      </c>
    </row>
    <row r="1920" s="2" customFormat="1" ht="16.5" customHeight="1">
      <c r="A1920" s="40"/>
      <c r="B1920" s="41"/>
      <c r="C1920" s="216" t="s">
        <v>2746</v>
      </c>
      <c r="D1920" s="216" t="s">
        <v>333</v>
      </c>
      <c r="E1920" s="217" t="s">
        <v>2747</v>
      </c>
      <c r="F1920" s="218" t="s">
        <v>2748</v>
      </c>
      <c r="G1920" s="219" t="s">
        <v>336</v>
      </c>
      <c r="H1920" s="220">
        <v>53.115000000000002</v>
      </c>
      <c r="I1920" s="221"/>
      <c r="J1920" s="222">
        <f>ROUND(I1920*H1920,2)</f>
        <v>0</v>
      </c>
      <c r="K1920" s="218" t="s">
        <v>337</v>
      </c>
      <c r="L1920" s="46"/>
      <c r="M1920" s="223" t="s">
        <v>19</v>
      </c>
      <c r="N1920" s="224" t="s">
        <v>47</v>
      </c>
      <c r="O1920" s="86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27" t="s">
        <v>541</v>
      </c>
      <c r="AT1920" s="227" t="s">
        <v>333</v>
      </c>
      <c r="AU1920" s="227" t="s">
        <v>85</v>
      </c>
      <c r="AY1920" s="19" t="s">
        <v>331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9" t="s">
        <v>83</v>
      </c>
      <c r="BK1920" s="228">
        <f>ROUND(I1920*H1920,2)</f>
        <v>0</v>
      </c>
      <c r="BL1920" s="19" t="s">
        <v>541</v>
      </c>
      <c r="BM1920" s="227" t="s">
        <v>2749</v>
      </c>
    </row>
    <row r="1921" s="2" customFormat="1">
      <c r="A1921" s="40"/>
      <c r="B1921" s="41"/>
      <c r="C1921" s="42"/>
      <c r="D1921" s="229" t="s">
        <v>339</v>
      </c>
      <c r="E1921" s="42"/>
      <c r="F1921" s="230" t="s">
        <v>2750</v>
      </c>
      <c r="G1921" s="42"/>
      <c r="H1921" s="42"/>
      <c r="I1921" s="231"/>
      <c r="J1921" s="42"/>
      <c r="K1921" s="42"/>
      <c r="L1921" s="46"/>
      <c r="M1921" s="232"/>
      <c r="N1921" s="23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339</v>
      </c>
      <c r="AU1921" s="19" t="s">
        <v>85</v>
      </c>
    </row>
    <row r="1922" s="13" customFormat="1">
      <c r="A1922" s="13"/>
      <c r="B1922" s="234"/>
      <c r="C1922" s="235"/>
      <c r="D1922" s="236" t="s">
        <v>341</v>
      </c>
      <c r="E1922" s="237" t="s">
        <v>19</v>
      </c>
      <c r="F1922" s="238" t="s">
        <v>2276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341</v>
      </c>
      <c r="AU1922" s="244" t="s">
        <v>85</v>
      </c>
      <c r="AV1922" s="13" t="s">
        <v>83</v>
      </c>
      <c r="AW1922" s="13" t="s">
        <v>35</v>
      </c>
      <c r="AX1922" s="13" t="s">
        <v>76</v>
      </c>
      <c r="AY1922" s="244" t="s">
        <v>331</v>
      </c>
    </row>
    <row r="1923" s="14" customFormat="1">
      <c r="A1923" s="14"/>
      <c r="B1923" s="245"/>
      <c r="C1923" s="246"/>
      <c r="D1923" s="236" t="s">
        <v>341</v>
      </c>
      <c r="E1923" s="247" t="s">
        <v>19</v>
      </c>
      <c r="F1923" s="248" t="s">
        <v>2751</v>
      </c>
      <c r="G1923" s="246"/>
      <c r="H1923" s="249">
        <v>12.74</v>
      </c>
      <c r="I1923" s="250"/>
      <c r="J1923" s="246"/>
      <c r="K1923" s="246"/>
      <c r="L1923" s="251"/>
      <c r="M1923" s="252"/>
      <c r="N1923" s="253"/>
      <c r="O1923" s="253"/>
      <c r="P1923" s="253"/>
      <c r="Q1923" s="253"/>
      <c r="R1923" s="253"/>
      <c r="S1923" s="253"/>
      <c r="T1923" s="25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5" t="s">
        <v>341</v>
      </c>
      <c r="AU1923" s="255" t="s">
        <v>85</v>
      </c>
      <c r="AV1923" s="14" t="s">
        <v>85</v>
      </c>
      <c r="AW1923" s="14" t="s">
        <v>35</v>
      </c>
      <c r="AX1923" s="14" t="s">
        <v>76</v>
      </c>
      <c r="AY1923" s="255" t="s">
        <v>331</v>
      </c>
    </row>
    <row r="1924" s="13" customFormat="1">
      <c r="A1924" s="13"/>
      <c r="B1924" s="234"/>
      <c r="C1924" s="235"/>
      <c r="D1924" s="236" t="s">
        <v>341</v>
      </c>
      <c r="E1924" s="237" t="s">
        <v>19</v>
      </c>
      <c r="F1924" s="238" t="s">
        <v>2343</v>
      </c>
      <c r="G1924" s="235"/>
      <c r="H1924" s="237" t="s">
        <v>19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341</v>
      </c>
      <c r="AU1924" s="244" t="s">
        <v>85</v>
      </c>
      <c r="AV1924" s="13" t="s">
        <v>83</v>
      </c>
      <c r="AW1924" s="13" t="s">
        <v>35</v>
      </c>
      <c r="AX1924" s="13" t="s">
        <v>76</v>
      </c>
      <c r="AY1924" s="244" t="s">
        <v>331</v>
      </c>
    </row>
    <row r="1925" s="14" customFormat="1">
      <c r="A1925" s="14"/>
      <c r="B1925" s="245"/>
      <c r="C1925" s="246"/>
      <c r="D1925" s="236" t="s">
        <v>341</v>
      </c>
      <c r="E1925" s="247" t="s">
        <v>19</v>
      </c>
      <c r="F1925" s="248" t="s">
        <v>2344</v>
      </c>
      <c r="G1925" s="246"/>
      <c r="H1925" s="249">
        <v>12.960000000000001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341</v>
      </c>
      <c r="AU1925" s="255" t="s">
        <v>85</v>
      </c>
      <c r="AV1925" s="14" t="s">
        <v>85</v>
      </c>
      <c r="AW1925" s="14" t="s">
        <v>35</v>
      </c>
      <c r="AX1925" s="14" t="s">
        <v>76</v>
      </c>
      <c r="AY1925" s="255" t="s">
        <v>331</v>
      </c>
    </row>
    <row r="1926" s="13" customFormat="1">
      <c r="A1926" s="13"/>
      <c r="B1926" s="234"/>
      <c r="C1926" s="235"/>
      <c r="D1926" s="236" t="s">
        <v>341</v>
      </c>
      <c r="E1926" s="237" t="s">
        <v>19</v>
      </c>
      <c r="F1926" s="238" t="s">
        <v>2345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341</v>
      </c>
      <c r="AU1926" s="244" t="s">
        <v>85</v>
      </c>
      <c r="AV1926" s="13" t="s">
        <v>83</v>
      </c>
      <c r="AW1926" s="13" t="s">
        <v>35</v>
      </c>
      <c r="AX1926" s="13" t="s">
        <v>76</v>
      </c>
      <c r="AY1926" s="244" t="s">
        <v>331</v>
      </c>
    </row>
    <row r="1927" s="14" customFormat="1">
      <c r="A1927" s="14"/>
      <c r="B1927" s="245"/>
      <c r="C1927" s="246"/>
      <c r="D1927" s="236" t="s">
        <v>341</v>
      </c>
      <c r="E1927" s="247" t="s">
        <v>19</v>
      </c>
      <c r="F1927" s="248" t="s">
        <v>2136</v>
      </c>
      <c r="G1927" s="246"/>
      <c r="H1927" s="249">
        <v>15.6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341</v>
      </c>
      <c r="AU1927" s="255" t="s">
        <v>85</v>
      </c>
      <c r="AV1927" s="14" t="s">
        <v>85</v>
      </c>
      <c r="AW1927" s="14" t="s">
        <v>35</v>
      </c>
      <c r="AX1927" s="14" t="s">
        <v>76</v>
      </c>
      <c r="AY1927" s="255" t="s">
        <v>331</v>
      </c>
    </row>
    <row r="1928" s="13" customFormat="1">
      <c r="A1928" s="13"/>
      <c r="B1928" s="234"/>
      <c r="C1928" s="235"/>
      <c r="D1928" s="236" t="s">
        <v>341</v>
      </c>
      <c r="E1928" s="237" t="s">
        <v>19</v>
      </c>
      <c r="F1928" s="238" t="s">
        <v>1967</v>
      </c>
      <c r="G1928" s="235"/>
      <c r="H1928" s="237" t="s">
        <v>19</v>
      </c>
      <c r="I1928" s="239"/>
      <c r="J1928" s="235"/>
      <c r="K1928" s="235"/>
      <c r="L1928" s="240"/>
      <c r="M1928" s="241"/>
      <c r="N1928" s="242"/>
      <c r="O1928" s="242"/>
      <c r="P1928" s="242"/>
      <c r="Q1928" s="242"/>
      <c r="R1928" s="242"/>
      <c r="S1928" s="242"/>
      <c r="T1928" s="24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4" t="s">
        <v>341</v>
      </c>
      <c r="AU1928" s="244" t="s">
        <v>85</v>
      </c>
      <c r="AV1928" s="13" t="s">
        <v>83</v>
      </c>
      <c r="AW1928" s="13" t="s">
        <v>35</v>
      </c>
      <c r="AX1928" s="13" t="s">
        <v>76</v>
      </c>
      <c r="AY1928" s="244" t="s">
        <v>331</v>
      </c>
    </row>
    <row r="1929" s="14" customFormat="1">
      <c r="A1929" s="14"/>
      <c r="B1929" s="245"/>
      <c r="C1929" s="246"/>
      <c r="D1929" s="236" t="s">
        <v>341</v>
      </c>
      <c r="E1929" s="247" t="s">
        <v>19</v>
      </c>
      <c r="F1929" s="248" t="s">
        <v>1968</v>
      </c>
      <c r="G1929" s="246"/>
      <c r="H1929" s="249">
        <v>11.815</v>
      </c>
      <c r="I1929" s="250"/>
      <c r="J1929" s="246"/>
      <c r="K1929" s="246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341</v>
      </c>
      <c r="AU1929" s="255" t="s">
        <v>85</v>
      </c>
      <c r="AV1929" s="14" t="s">
        <v>85</v>
      </c>
      <c r="AW1929" s="14" t="s">
        <v>35</v>
      </c>
      <c r="AX1929" s="14" t="s">
        <v>76</v>
      </c>
      <c r="AY1929" s="255" t="s">
        <v>331</v>
      </c>
    </row>
    <row r="1930" s="15" customFormat="1">
      <c r="A1930" s="15"/>
      <c r="B1930" s="256"/>
      <c r="C1930" s="257"/>
      <c r="D1930" s="236" t="s">
        <v>341</v>
      </c>
      <c r="E1930" s="258" t="s">
        <v>19</v>
      </c>
      <c r="F1930" s="259" t="s">
        <v>353</v>
      </c>
      <c r="G1930" s="257"/>
      <c r="H1930" s="260">
        <v>53.115000000000002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66" t="s">
        <v>341</v>
      </c>
      <c r="AU1930" s="266" t="s">
        <v>85</v>
      </c>
      <c r="AV1930" s="15" t="s">
        <v>126</v>
      </c>
      <c r="AW1930" s="15" t="s">
        <v>35</v>
      </c>
      <c r="AX1930" s="15" t="s">
        <v>83</v>
      </c>
      <c r="AY1930" s="266" t="s">
        <v>331</v>
      </c>
    </row>
    <row r="1931" s="2" customFormat="1" ht="16.5" customHeight="1">
      <c r="A1931" s="40"/>
      <c r="B1931" s="41"/>
      <c r="C1931" s="284" t="s">
        <v>2752</v>
      </c>
      <c r="D1931" s="284" t="s">
        <v>968</v>
      </c>
      <c r="E1931" s="285" t="s">
        <v>2753</v>
      </c>
      <c r="F1931" s="286" t="s">
        <v>2754</v>
      </c>
      <c r="G1931" s="287" t="s">
        <v>336</v>
      </c>
      <c r="H1931" s="288">
        <v>61.082000000000001</v>
      </c>
      <c r="I1931" s="289"/>
      <c r="J1931" s="290">
        <f>ROUND(I1931*H1931,2)</f>
        <v>0</v>
      </c>
      <c r="K1931" s="286" t="s">
        <v>19</v>
      </c>
      <c r="L1931" s="291"/>
      <c r="M1931" s="292" t="s">
        <v>19</v>
      </c>
      <c r="N1931" s="293" t="s">
        <v>47</v>
      </c>
      <c r="O1931" s="86"/>
      <c r="P1931" s="225">
        <f>O1931*H1931</f>
        <v>0</v>
      </c>
      <c r="Q1931" s="225">
        <v>0.00059999999999999995</v>
      </c>
      <c r="R1931" s="225">
        <f>Q1931*H1931</f>
        <v>0.0366492</v>
      </c>
      <c r="S1931" s="225">
        <v>0</v>
      </c>
      <c r="T1931" s="226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7" t="s">
        <v>624</v>
      </c>
      <c r="AT1931" s="227" t="s">
        <v>968</v>
      </c>
      <c r="AU1931" s="227" t="s">
        <v>85</v>
      </c>
      <c r="AY1931" s="19" t="s">
        <v>331</v>
      </c>
      <c r="BE1931" s="228">
        <f>IF(N1931="základní",J1931,0)</f>
        <v>0</v>
      </c>
      <c r="BF1931" s="228">
        <f>IF(N1931="snížená",J1931,0)</f>
        <v>0</v>
      </c>
      <c r="BG1931" s="228">
        <f>IF(N1931="zákl. přenesená",J1931,0)</f>
        <v>0</v>
      </c>
      <c r="BH1931" s="228">
        <f>IF(N1931="sníž. přenesená",J1931,0)</f>
        <v>0</v>
      </c>
      <c r="BI1931" s="228">
        <f>IF(N1931="nulová",J1931,0)</f>
        <v>0</v>
      </c>
      <c r="BJ1931" s="19" t="s">
        <v>83</v>
      </c>
      <c r="BK1931" s="228">
        <f>ROUND(I1931*H1931,2)</f>
        <v>0</v>
      </c>
      <c r="BL1931" s="19" t="s">
        <v>541</v>
      </c>
      <c r="BM1931" s="227" t="s">
        <v>2755</v>
      </c>
    </row>
    <row r="1932" s="14" customFormat="1">
      <c r="A1932" s="14"/>
      <c r="B1932" s="245"/>
      <c r="C1932" s="246"/>
      <c r="D1932" s="236" t="s">
        <v>341</v>
      </c>
      <c r="E1932" s="247" t="s">
        <v>19</v>
      </c>
      <c r="F1932" s="248" t="s">
        <v>2756</v>
      </c>
      <c r="G1932" s="246"/>
      <c r="H1932" s="249">
        <v>61.082000000000001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341</v>
      </c>
      <c r="AU1932" s="255" t="s">
        <v>85</v>
      </c>
      <c r="AV1932" s="14" t="s">
        <v>85</v>
      </c>
      <c r="AW1932" s="14" t="s">
        <v>35</v>
      </c>
      <c r="AX1932" s="14" t="s">
        <v>83</v>
      </c>
      <c r="AY1932" s="255" t="s">
        <v>331</v>
      </c>
    </row>
    <row r="1933" s="2" customFormat="1" ht="16.5" customHeight="1">
      <c r="A1933" s="40"/>
      <c r="B1933" s="41"/>
      <c r="C1933" s="216" t="s">
        <v>2757</v>
      </c>
      <c r="D1933" s="216" t="s">
        <v>333</v>
      </c>
      <c r="E1933" s="217" t="s">
        <v>2758</v>
      </c>
      <c r="F1933" s="218" t="s">
        <v>2759</v>
      </c>
      <c r="G1933" s="219" t="s">
        <v>376</v>
      </c>
      <c r="H1933" s="220">
        <v>128.55000000000001</v>
      </c>
      <c r="I1933" s="221"/>
      <c r="J1933" s="222">
        <f>ROUND(I1933*H1933,2)</f>
        <v>0</v>
      </c>
      <c r="K1933" s="218" t="s">
        <v>337</v>
      </c>
      <c r="L1933" s="46"/>
      <c r="M1933" s="223" t="s">
        <v>19</v>
      </c>
      <c r="N1933" s="224" t="s">
        <v>47</v>
      </c>
      <c r="O1933" s="86"/>
      <c r="P1933" s="225">
        <f>O1933*H1933</f>
        <v>0</v>
      </c>
      <c r="Q1933" s="225">
        <v>0</v>
      </c>
      <c r="R1933" s="225">
        <f>Q1933*H1933</f>
        <v>0</v>
      </c>
      <c r="S1933" s="225">
        <v>0.0017700000000000001</v>
      </c>
      <c r="T1933" s="226">
        <f>S1933*H1933</f>
        <v>0.22753350000000003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7" t="s">
        <v>541</v>
      </c>
      <c r="AT1933" s="227" t="s">
        <v>333</v>
      </c>
      <c r="AU1933" s="227" t="s">
        <v>85</v>
      </c>
      <c r="AY1933" s="19" t="s">
        <v>331</v>
      </c>
      <c r="BE1933" s="228">
        <f>IF(N1933="základní",J1933,0)</f>
        <v>0</v>
      </c>
      <c r="BF1933" s="228">
        <f>IF(N1933="snížená",J1933,0)</f>
        <v>0</v>
      </c>
      <c r="BG1933" s="228">
        <f>IF(N1933="zákl. přenesená",J1933,0)</f>
        <v>0</v>
      </c>
      <c r="BH1933" s="228">
        <f>IF(N1933="sníž. přenesená",J1933,0)</f>
        <v>0</v>
      </c>
      <c r="BI1933" s="228">
        <f>IF(N1933="nulová",J1933,0)</f>
        <v>0</v>
      </c>
      <c r="BJ1933" s="19" t="s">
        <v>83</v>
      </c>
      <c r="BK1933" s="228">
        <f>ROUND(I1933*H1933,2)</f>
        <v>0</v>
      </c>
      <c r="BL1933" s="19" t="s">
        <v>541</v>
      </c>
      <c r="BM1933" s="227" t="s">
        <v>2760</v>
      </c>
    </row>
    <row r="1934" s="2" customFormat="1">
      <c r="A1934" s="40"/>
      <c r="B1934" s="41"/>
      <c r="C1934" s="42"/>
      <c r="D1934" s="229" t="s">
        <v>339</v>
      </c>
      <c r="E1934" s="42"/>
      <c r="F1934" s="230" t="s">
        <v>2761</v>
      </c>
      <c r="G1934" s="42"/>
      <c r="H1934" s="42"/>
      <c r="I1934" s="231"/>
      <c r="J1934" s="42"/>
      <c r="K1934" s="42"/>
      <c r="L1934" s="46"/>
      <c r="M1934" s="232"/>
      <c r="N1934" s="23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339</v>
      </c>
      <c r="AU1934" s="19" t="s">
        <v>85</v>
      </c>
    </row>
    <row r="1935" s="14" customFormat="1">
      <c r="A1935" s="14"/>
      <c r="B1935" s="245"/>
      <c r="C1935" s="246"/>
      <c r="D1935" s="236" t="s">
        <v>341</v>
      </c>
      <c r="E1935" s="247" t="s">
        <v>19</v>
      </c>
      <c r="F1935" s="248" t="s">
        <v>2762</v>
      </c>
      <c r="G1935" s="246"/>
      <c r="H1935" s="249">
        <v>128.55000000000001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341</v>
      </c>
      <c r="AU1935" s="255" t="s">
        <v>85</v>
      </c>
      <c r="AV1935" s="14" t="s">
        <v>85</v>
      </c>
      <c r="AW1935" s="14" t="s">
        <v>35</v>
      </c>
      <c r="AX1935" s="14" t="s">
        <v>83</v>
      </c>
      <c r="AY1935" s="255" t="s">
        <v>331</v>
      </c>
    </row>
    <row r="1936" s="2" customFormat="1" ht="16.5" customHeight="1">
      <c r="A1936" s="40"/>
      <c r="B1936" s="41"/>
      <c r="C1936" s="216" t="s">
        <v>2763</v>
      </c>
      <c r="D1936" s="216" t="s">
        <v>333</v>
      </c>
      <c r="E1936" s="217" t="s">
        <v>2764</v>
      </c>
      <c r="F1936" s="218" t="s">
        <v>2765</v>
      </c>
      <c r="G1936" s="219" t="s">
        <v>376</v>
      </c>
      <c r="H1936" s="220">
        <v>18.184999999999999</v>
      </c>
      <c r="I1936" s="221"/>
      <c r="J1936" s="222">
        <f>ROUND(I1936*H1936,2)</f>
        <v>0</v>
      </c>
      <c r="K1936" s="218" t="s">
        <v>337</v>
      </c>
      <c r="L1936" s="46"/>
      <c r="M1936" s="223" t="s">
        <v>19</v>
      </c>
      <c r="N1936" s="224" t="s">
        <v>47</v>
      </c>
      <c r="O1936" s="86"/>
      <c r="P1936" s="225">
        <f>O1936*H1936</f>
        <v>0</v>
      </c>
      <c r="Q1936" s="225">
        <v>0</v>
      </c>
      <c r="R1936" s="225">
        <f>Q1936*H1936</f>
        <v>0</v>
      </c>
      <c r="S1936" s="225">
        <v>0.00167</v>
      </c>
      <c r="T1936" s="226">
        <f>S1936*H1936</f>
        <v>0.030368949999999999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7" t="s">
        <v>541</v>
      </c>
      <c r="AT1936" s="227" t="s">
        <v>333</v>
      </c>
      <c r="AU1936" s="227" t="s">
        <v>85</v>
      </c>
      <c r="AY1936" s="19" t="s">
        <v>331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19" t="s">
        <v>83</v>
      </c>
      <c r="BK1936" s="228">
        <f>ROUND(I1936*H1936,2)</f>
        <v>0</v>
      </c>
      <c r="BL1936" s="19" t="s">
        <v>541</v>
      </c>
      <c r="BM1936" s="227" t="s">
        <v>2766</v>
      </c>
    </row>
    <row r="1937" s="2" customFormat="1">
      <c r="A1937" s="40"/>
      <c r="B1937" s="41"/>
      <c r="C1937" s="42"/>
      <c r="D1937" s="229" t="s">
        <v>339</v>
      </c>
      <c r="E1937" s="42"/>
      <c r="F1937" s="230" t="s">
        <v>2767</v>
      </c>
      <c r="G1937" s="42"/>
      <c r="H1937" s="42"/>
      <c r="I1937" s="231"/>
      <c r="J1937" s="42"/>
      <c r="K1937" s="42"/>
      <c r="L1937" s="46"/>
      <c r="M1937" s="232"/>
      <c r="N1937" s="23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339</v>
      </c>
      <c r="AU1937" s="19" t="s">
        <v>85</v>
      </c>
    </row>
    <row r="1938" s="2" customFormat="1" ht="16.5" customHeight="1">
      <c r="A1938" s="40"/>
      <c r="B1938" s="41"/>
      <c r="C1938" s="216" t="s">
        <v>2768</v>
      </c>
      <c r="D1938" s="216" t="s">
        <v>333</v>
      </c>
      <c r="E1938" s="217" t="s">
        <v>2769</v>
      </c>
      <c r="F1938" s="218" t="s">
        <v>2770</v>
      </c>
      <c r="G1938" s="219" t="s">
        <v>376</v>
      </c>
      <c r="H1938" s="220">
        <v>108.7</v>
      </c>
      <c r="I1938" s="221"/>
      <c r="J1938" s="222">
        <f>ROUND(I1938*H1938,2)</f>
        <v>0</v>
      </c>
      <c r="K1938" s="218" t="s">
        <v>337</v>
      </c>
      <c r="L1938" s="46"/>
      <c r="M1938" s="223" t="s">
        <v>19</v>
      </c>
      <c r="N1938" s="224" t="s">
        <v>47</v>
      </c>
      <c r="O1938" s="86"/>
      <c r="P1938" s="225">
        <f>O1938*H1938</f>
        <v>0</v>
      </c>
      <c r="Q1938" s="225">
        <v>0</v>
      </c>
      <c r="R1938" s="225">
        <f>Q1938*H1938</f>
        <v>0</v>
      </c>
      <c r="S1938" s="225">
        <v>0.0022300000000000002</v>
      </c>
      <c r="T1938" s="226">
        <f>S1938*H1938</f>
        <v>0.24240100000000003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27" t="s">
        <v>541</v>
      </c>
      <c r="AT1938" s="227" t="s">
        <v>333</v>
      </c>
      <c r="AU1938" s="227" t="s">
        <v>85</v>
      </c>
      <c r="AY1938" s="19" t="s">
        <v>331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19" t="s">
        <v>83</v>
      </c>
      <c r="BK1938" s="228">
        <f>ROUND(I1938*H1938,2)</f>
        <v>0</v>
      </c>
      <c r="BL1938" s="19" t="s">
        <v>541</v>
      </c>
      <c r="BM1938" s="227" t="s">
        <v>2771</v>
      </c>
    </row>
    <row r="1939" s="2" customFormat="1">
      <c r="A1939" s="40"/>
      <c r="B1939" s="41"/>
      <c r="C1939" s="42"/>
      <c r="D1939" s="229" t="s">
        <v>339</v>
      </c>
      <c r="E1939" s="42"/>
      <c r="F1939" s="230" t="s">
        <v>2772</v>
      </c>
      <c r="G1939" s="42"/>
      <c r="H1939" s="42"/>
      <c r="I1939" s="231"/>
      <c r="J1939" s="42"/>
      <c r="K1939" s="42"/>
      <c r="L1939" s="46"/>
      <c r="M1939" s="232"/>
      <c r="N1939" s="233"/>
      <c r="O1939" s="86"/>
      <c r="P1939" s="86"/>
      <c r="Q1939" s="86"/>
      <c r="R1939" s="86"/>
      <c r="S1939" s="86"/>
      <c r="T1939" s="87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9" t="s">
        <v>339</v>
      </c>
      <c r="AU1939" s="19" t="s">
        <v>85</v>
      </c>
    </row>
    <row r="1940" s="14" customFormat="1">
      <c r="A1940" s="14"/>
      <c r="B1940" s="245"/>
      <c r="C1940" s="246"/>
      <c r="D1940" s="236" t="s">
        <v>341</v>
      </c>
      <c r="E1940" s="247" t="s">
        <v>19</v>
      </c>
      <c r="F1940" s="248" t="s">
        <v>2773</v>
      </c>
      <c r="G1940" s="246"/>
      <c r="H1940" s="249">
        <v>87.180000000000007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341</v>
      </c>
      <c r="AU1940" s="255" t="s">
        <v>85</v>
      </c>
      <c r="AV1940" s="14" t="s">
        <v>85</v>
      </c>
      <c r="AW1940" s="14" t="s">
        <v>35</v>
      </c>
      <c r="AX1940" s="14" t="s">
        <v>76</v>
      </c>
      <c r="AY1940" s="255" t="s">
        <v>331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2774</v>
      </c>
      <c r="G1941" s="246"/>
      <c r="H1941" s="249">
        <v>21.52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5" customFormat="1">
      <c r="A1942" s="15"/>
      <c r="B1942" s="256"/>
      <c r="C1942" s="257"/>
      <c r="D1942" s="236" t="s">
        <v>341</v>
      </c>
      <c r="E1942" s="258" t="s">
        <v>19</v>
      </c>
      <c r="F1942" s="259" t="s">
        <v>353</v>
      </c>
      <c r="G1942" s="257"/>
      <c r="H1942" s="260">
        <v>108.7</v>
      </c>
      <c r="I1942" s="261"/>
      <c r="J1942" s="257"/>
      <c r="K1942" s="257"/>
      <c r="L1942" s="262"/>
      <c r="M1942" s="263"/>
      <c r="N1942" s="264"/>
      <c r="O1942" s="264"/>
      <c r="P1942" s="264"/>
      <c r="Q1942" s="264"/>
      <c r="R1942" s="264"/>
      <c r="S1942" s="264"/>
      <c r="T1942" s="26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66" t="s">
        <v>341</v>
      </c>
      <c r="AU1942" s="266" t="s">
        <v>85</v>
      </c>
      <c r="AV1942" s="15" t="s">
        <v>126</v>
      </c>
      <c r="AW1942" s="15" t="s">
        <v>35</v>
      </c>
      <c r="AX1942" s="15" t="s">
        <v>83</v>
      </c>
      <c r="AY1942" s="266" t="s">
        <v>331</v>
      </c>
    </row>
    <row r="1943" s="2" customFormat="1" ht="16.5" customHeight="1">
      <c r="A1943" s="40"/>
      <c r="B1943" s="41"/>
      <c r="C1943" s="216" t="s">
        <v>2775</v>
      </c>
      <c r="D1943" s="216" t="s">
        <v>333</v>
      </c>
      <c r="E1943" s="217" t="s">
        <v>2776</v>
      </c>
      <c r="F1943" s="218" t="s">
        <v>2777</v>
      </c>
      <c r="G1943" s="219" t="s">
        <v>376</v>
      </c>
      <c r="H1943" s="220">
        <v>34.310000000000002</v>
      </c>
      <c r="I1943" s="221"/>
      <c r="J1943" s="222">
        <f>ROUND(I1943*H1943,2)</f>
        <v>0</v>
      </c>
      <c r="K1943" s="218" t="s">
        <v>337</v>
      </c>
      <c r="L1943" s="46"/>
      <c r="M1943" s="223" t="s">
        <v>19</v>
      </c>
      <c r="N1943" s="224" t="s">
        <v>47</v>
      </c>
      <c r="O1943" s="86"/>
      <c r="P1943" s="225">
        <f>O1943*H1943</f>
        <v>0</v>
      </c>
      <c r="Q1943" s="225">
        <v>0</v>
      </c>
      <c r="R1943" s="225">
        <f>Q1943*H1943</f>
        <v>0</v>
      </c>
      <c r="S1943" s="225">
        <v>0.00175</v>
      </c>
      <c r="T1943" s="226">
        <f>S1943*H1943</f>
        <v>0.060042500000000006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27" t="s">
        <v>541</v>
      </c>
      <c r="AT1943" s="227" t="s">
        <v>333</v>
      </c>
      <c r="AU1943" s="227" t="s">
        <v>85</v>
      </c>
      <c r="AY1943" s="19" t="s">
        <v>331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19" t="s">
        <v>83</v>
      </c>
      <c r="BK1943" s="228">
        <f>ROUND(I1943*H1943,2)</f>
        <v>0</v>
      </c>
      <c r="BL1943" s="19" t="s">
        <v>541</v>
      </c>
      <c r="BM1943" s="227" t="s">
        <v>2778</v>
      </c>
    </row>
    <row r="1944" s="2" customFormat="1">
      <c r="A1944" s="40"/>
      <c r="B1944" s="41"/>
      <c r="C1944" s="42"/>
      <c r="D1944" s="229" t="s">
        <v>339</v>
      </c>
      <c r="E1944" s="42"/>
      <c r="F1944" s="230" t="s">
        <v>2779</v>
      </c>
      <c r="G1944" s="42"/>
      <c r="H1944" s="42"/>
      <c r="I1944" s="231"/>
      <c r="J1944" s="42"/>
      <c r="K1944" s="42"/>
      <c r="L1944" s="46"/>
      <c r="M1944" s="232"/>
      <c r="N1944" s="233"/>
      <c r="O1944" s="86"/>
      <c r="P1944" s="86"/>
      <c r="Q1944" s="86"/>
      <c r="R1944" s="86"/>
      <c r="S1944" s="86"/>
      <c r="T1944" s="87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T1944" s="19" t="s">
        <v>339</v>
      </c>
      <c r="AU1944" s="19" t="s">
        <v>85</v>
      </c>
    </row>
    <row r="1945" s="14" customFormat="1">
      <c r="A1945" s="14"/>
      <c r="B1945" s="245"/>
      <c r="C1945" s="246"/>
      <c r="D1945" s="236" t="s">
        <v>341</v>
      </c>
      <c r="E1945" s="247" t="s">
        <v>19</v>
      </c>
      <c r="F1945" s="248" t="s">
        <v>2780</v>
      </c>
      <c r="G1945" s="246"/>
      <c r="H1945" s="249">
        <v>34.310000000000002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341</v>
      </c>
      <c r="AU1945" s="255" t="s">
        <v>85</v>
      </c>
      <c r="AV1945" s="14" t="s">
        <v>85</v>
      </c>
      <c r="AW1945" s="14" t="s">
        <v>35</v>
      </c>
      <c r="AX1945" s="14" t="s">
        <v>83</v>
      </c>
      <c r="AY1945" s="255" t="s">
        <v>331</v>
      </c>
    </row>
    <row r="1946" s="2" customFormat="1" ht="16.5" customHeight="1">
      <c r="A1946" s="40"/>
      <c r="B1946" s="41"/>
      <c r="C1946" s="216" t="s">
        <v>2781</v>
      </c>
      <c r="D1946" s="216" t="s">
        <v>333</v>
      </c>
      <c r="E1946" s="217" t="s">
        <v>2782</v>
      </c>
      <c r="F1946" s="218" t="s">
        <v>2783</v>
      </c>
      <c r="G1946" s="219" t="s">
        <v>376</v>
      </c>
      <c r="H1946" s="220">
        <v>128.55000000000001</v>
      </c>
      <c r="I1946" s="221"/>
      <c r="J1946" s="222">
        <f>ROUND(I1946*H1946,2)</f>
        <v>0</v>
      </c>
      <c r="K1946" s="218" t="s">
        <v>337</v>
      </c>
      <c r="L1946" s="46"/>
      <c r="M1946" s="223" t="s">
        <v>19</v>
      </c>
      <c r="N1946" s="224" t="s">
        <v>47</v>
      </c>
      <c r="O1946" s="86"/>
      <c r="P1946" s="225">
        <f>O1946*H1946</f>
        <v>0</v>
      </c>
      <c r="Q1946" s="225">
        <v>0</v>
      </c>
      <c r="R1946" s="225">
        <f>Q1946*H1946</f>
        <v>0</v>
      </c>
      <c r="S1946" s="225">
        <v>0.0060499999999999998</v>
      </c>
      <c r="T1946" s="226">
        <f>S1946*H1946</f>
        <v>0.77772750000000002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7" t="s">
        <v>541</v>
      </c>
      <c r="AT1946" s="227" t="s">
        <v>333</v>
      </c>
      <c r="AU1946" s="227" t="s">
        <v>85</v>
      </c>
      <c r="AY1946" s="19" t="s">
        <v>331</v>
      </c>
      <c r="BE1946" s="228">
        <f>IF(N1946="základní",J1946,0)</f>
        <v>0</v>
      </c>
      <c r="BF1946" s="228">
        <f>IF(N1946="snížená",J1946,0)</f>
        <v>0</v>
      </c>
      <c r="BG1946" s="228">
        <f>IF(N1946="zákl. přenesená",J1946,0)</f>
        <v>0</v>
      </c>
      <c r="BH1946" s="228">
        <f>IF(N1946="sníž. přenesená",J1946,0)</f>
        <v>0</v>
      </c>
      <c r="BI1946" s="228">
        <f>IF(N1946="nulová",J1946,0)</f>
        <v>0</v>
      </c>
      <c r="BJ1946" s="19" t="s">
        <v>83</v>
      </c>
      <c r="BK1946" s="228">
        <f>ROUND(I1946*H1946,2)</f>
        <v>0</v>
      </c>
      <c r="BL1946" s="19" t="s">
        <v>541</v>
      </c>
      <c r="BM1946" s="227" t="s">
        <v>2784</v>
      </c>
    </row>
    <row r="1947" s="2" customFormat="1">
      <c r="A1947" s="40"/>
      <c r="B1947" s="41"/>
      <c r="C1947" s="42"/>
      <c r="D1947" s="229" t="s">
        <v>339</v>
      </c>
      <c r="E1947" s="42"/>
      <c r="F1947" s="230" t="s">
        <v>2785</v>
      </c>
      <c r="G1947" s="42"/>
      <c r="H1947" s="42"/>
      <c r="I1947" s="231"/>
      <c r="J1947" s="42"/>
      <c r="K1947" s="42"/>
      <c r="L1947" s="46"/>
      <c r="M1947" s="232"/>
      <c r="N1947" s="23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339</v>
      </c>
      <c r="AU1947" s="19" t="s">
        <v>85</v>
      </c>
    </row>
    <row r="1948" s="14" customFormat="1">
      <c r="A1948" s="14"/>
      <c r="B1948" s="245"/>
      <c r="C1948" s="246"/>
      <c r="D1948" s="236" t="s">
        <v>341</v>
      </c>
      <c r="E1948" s="247" t="s">
        <v>19</v>
      </c>
      <c r="F1948" s="248" t="s">
        <v>2762</v>
      </c>
      <c r="G1948" s="246"/>
      <c r="H1948" s="249">
        <v>128.55000000000001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341</v>
      </c>
      <c r="AU1948" s="255" t="s">
        <v>85</v>
      </c>
      <c r="AV1948" s="14" t="s">
        <v>85</v>
      </c>
      <c r="AW1948" s="14" t="s">
        <v>35</v>
      </c>
      <c r="AX1948" s="14" t="s">
        <v>83</v>
      </c>
      <c r="AY1948" s="255" t="s">
        <v>331</v>
      </c>
    </row>
    <row r="1949" s="2" customFormat="1" ht="16.5" customHeight="1">
      <c r="A1949" s="40"/>
      <c r="B1949" s="41"/>
      <c r="C1949" s="216" t="s">
        <v>2786</v>
      </c>
      <c r="D1949" s="216" t="s">
        <v>333</v>
      </c>
      <c r="E1949" s="217" t="s">
        <v>2787</v>
      </c>
      <c r="F1949" s="218" t="s">
        <v>2788</v>
      </c>
      <c r="G1949" s="219" t="s">
        <v>376</v>
      </c>
      <c r="H1949" s="220">
        <v>22.5</v>
      </c>
      <c r="I1949" s="221"/>
      <c r="J1949" s="222">
        <f>ROUND(I1949*H1949,2)</f>
        <v>0</v>
      </c>
      <c r="K1949" s="218" t="s">
        <v>337</v>
      </c>
      <c r="L1949" s="46"/>
      <c r="M1949" s="223" t="s">
        <v>19</v>
      </c>
      <c r="N1949" s="224" t="s">
        <v>47</v>
      </c>
      <c r="O1949" s="86"/>
      <c r="P1949" s="225">
        <f>O1949*H1949</f>
        <v>0</v>
      </c>
      <c r="Q1949" s="225">
        <v>0</v>
      </c>
      <c r="R1949" s="225">
        <f>Q1949*H1949</f>
        <v>0</v>
      </c>
      <c r="S1949" s="225">
        <v>0.0039399999999999999</v>
      </c>
      <c r="T1949" s="226">
        <f>S1949*H1949</f>
        <v>0.088649999999999993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7" t="s">
        <v>541</v>
      </c>
      <c r="AT1949" s="227" t="s">
        <v>333</v>
      </c>
      <c r="AU1949" s="227" t="s">
        <v>85</v>
      </c>
      <c r="AY1949" s="19" t="s">
        <v>331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19" t="s">
        <v>83</v>
      </c>
      <c r="BK1949" s="228">
        <f>ROUND(I1949*H1949,2)</f>
        <v>0</v>
      </c>
      <c r="BL1949" s="19" t="s">
        <v>541</v>
      </c>
      <c r="BM1949" s="227" t="s">
        <v>2789</v>
      </c>
    </row>
    <row r="1950" s="2" customFormat="1">
      <c r="A1950" s="40"/>
      <c r="B1950" s="41"/>
      <c r="C1950" s="42"/>
      <c r="D1950" s="229" t="s">
        <v>339</v>
      </c>
      <c r="E1950" s="42"/>
      <c r="F1950" s="230" t="s">
        <v>2790</v>
      </c>
      <c r="G1950" s="42"/>
      <c r="H1950" s="42"/>
      <c r="I1950" s="231"/>
      <c r="J1950" s="42"/>
      <c r="K1950" s="42"/>
      <c r="L1950" s="46"/>
      <c r="M1950" s="232"/>
      <c r="N1950" s="23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339</v>
      </c>
      <c r="AU1950" s="19" t="s">
        <v>85</v>
      </c>
    </row>
    <row r="1951" s="14" customFormat="1">
      <c r="A1951" s="14"/>
      <c r="B1951" s="245"/>
      <c r="C1951" s="246"/>
      <c r="D1951" s="236" t="s">
        <v>341</v>
      </c>
      <c r="E1951" s="247" t="s">
        <v>19</v>
      </c>
      <c r="F1951" s="248" t="s">
        <v>2791</v>
      </c>
      <c r="G1951" s="246"/>
      <c r="H1951" s="249">
        <v>22.5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341</v>
      </c>
      <c r="AU1951" s="255" t="s">
        <v>85</v>
      </c>
      <c r="AV1951" s="14" t="s">
        <v>85</v>
      </c>
      <c r="AW1951" s="14" t="s">
        <v>35</v>
      </c>
      <c r="AX1951" s="14" t="s">
        <v>83</v>
      </c>
      <c r="AY1951" s="255" t="s">
        <v>331</v>
      </c>
    </row>
    <row r="1952" s="2" customFormat="1" ht="33" customHeight="1">
      <c r="A1952" s="40"/>
      <c r="B1952" s="41"/>
      <c r="C1952" s="216" t="s">
        <v>2792</v>
      </c>
      <c r="D1952" s="216" t="s">
        <v>333</v>
      </c>
      <c r="E1952" s="217" t="s">
        <v>2793</v>
      </c>
      <c r="F1952" s="218" t="s">
        <v>2794</v>
      </c>
      <c r="G1952" s="219" t="s">
        <v>336</v>
      </c>
      <c r="H1952" s="220">
        <v>12.74</v>
      </c>
      <c r="I1952" s="221"/>
      <c r="J1952" s="222">
        <f>ROUND(I1952*H1952,2)</f>
        <v>0</v>
      </c>
      <c r="K1952" s="218" t="s">
        <v>337</v>
      </c>
      <c r="L1952" s="46"/>
      <c r="M1952" s="223" t="s">
        <v>19</v>
      </c>
      <c r="N1952" s="224" t="s">
        <v>47</v>
      </c>
      <c r="O1952" s="86"/>
      <c r="P1952" s="225">
        <f>O1952*H1952</f>
        <v>0</v>
      </c>
      <c r="Q1952" s="225">
        <v>0.0066064000000000001</v>
      </c>
      <c r="R1952" s="225">
        <f>Q1952*H1952</f>
        <v>0.084165535999999999</v>
      </c>
      <c r="S1952" s="225">
        <v>0</v>
      </c>
      <c r="T1952" s="22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7" t="s">
        <v>541</v>
      </c>
      <c r="AT1952" s="227" t="s">
        <v>333</v>
      </c>
      <c r="AU1952" s="227" t="s">
        <v>85</v>
      </c>
      <c r="AY1952" s="19" t="s">
        <v>331</v>
      </c>
      <c r="BE1952" s="228">
        <f>IF(N1952="základní",J1952,0)</f>
        <v>0</v>
      </c>
      <c r="BF1952" s="228">
        <f>IF(N1952="snížená",J1952,0)</f>
        <v>0</v>
      </c>
      <c r="BG1952" s="228">
        <f>IF(N1952="zákl. přenesená",J1952,0)</f>
        <v>0</v>
      </c>
      <c r="BH1952" s="228">
        <f>IF(N1952="sníž. přenesená",J1952,0)</f>
        <v>0</v>
      </c>
      <c r="BI1952" s="228">
        <f>IF(N1952="nulová",J1952,0)</f>
        <v>0</v>
      </c>
      <c r="BJ1952" s="19" t="s">
        <v>83</v>
      </c>
      <c r="BK1952" s="228">
        <f>ROUND(I1952*H1952,2)</f>
        <v>0</v>
      </c>
      <c r="BL1952" s="19" t="s">
        <v>541</v>
      </c>
      <c r="BM1952" s="227" t="s">
        <v>2795</v>
      </c>
    </row>
    <row r="1953" s="2" customFormat="1">
      <c r="A1953" s="40"/>
      <c r="B1953" s="41"/>
      <c r="C1953" s="42"/>
      <c r="D1953" s="229" t="s">
        <v>339</v>
      </c>
      <c r="E1953" s="42"/>
      <c r="F1953" s="230" t="s">
        <v>2796</v>
      </c>
      <c r="G1953" s="42"/>
      <c r="H1953" s="42"/>
      <c r="I1953" s="231"/>
      <c r="J1953" s="42"/>
      <c r="K1953" s="42"/>
      <c r="L1953" s="46"/>
      <c r="M1953" s="232"/>
      <c r="N1953" s="233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339</v>
      </c>
      <c r="AU1953" s="19" t="s">
        <v>85</v>
      </c>
    </row>
    <row r="1954" s="13" customFormat="1">
      <c r="A1954" s="13"/>
      <c r="B1954" s="234"/>
      <c r="C1954" s="235"/>
      <c r="D1954" s="236" t="s">
        <v>341</v>
      </c>
      <c r="E1954" s="237" t="s">
        <v>19</v>
      </c>
      <c r="F1954" s="238" t="s">
        <v>2276</v>
      </c>
      <c r="G1954" s="235"/>
      <c r="H1954" s="237" t="s">
        <v>19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341</v>
      </c>
      <c r="AU1954" s="244" t="s">
        <v>85</v>
      </c>
      <c r="AV1954" s="13" t="s">
        <v>83</v>
      </c>
      <c r="AW1954" s="13" t="s">
        <v>35</v>
      </c>
      <c r="AX1954" s="13" t="s">
        <v>76</v>
      </c>
      <c r="AY1954" s="244" t="s">
        <v>331</v>
      </c>
    </row>
    <row r="1955" s="14" customFormat="1">
      <c r="A1955" s="14"/>
      <c r="B1955" s="245"/>
      <c r="C1955" s="246"/>
      <c r="D1955" s="236" t="s">
        <v>341</v>
      </c>
      <c r="E1955" s="247" t="s">
        <v>19</v>
      </c>
      <c r="F1955" s="248" t="s">
        <v>2751</v>
      </c>
      <c r="G1955" s="246"/>
      <c r="H1955" s="249">
        <v>12.74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341</v>
      </c>
      <c r="AU1955" s="255" t="s">
        <v>85</v>
      </c>
      <c r="AV1955" s="14" t="s">
        <v>85</v>
      </c>
      <c r="AW1955" s="14" t="s">
        <v>35</v>
      </c>
      <c r="AX1955" s="14" t="s">
        <v>83</v>
      </c>
      <c r="AY1955" s="255" t="s">
        <v>331</v>
      </c>
    </row>
    <row r="1956" s="2" customFormat="1" ht="33" customHeight="1">
      <c r="A1956" s="40"/>
      <c r="B1956" s="41"/>
      <c r="C1956" s="216" t="s">
        <v>2797</v>
      </c>
      <c r="D1956" s="216" t="s">
        <v>333</v>
      </c>
      <c r="E1956" s="217" t="s">
        <v>2798</v>
      </c>
      <c r="F1956" s="218" t="s">
        <v>2799</v>
      </c>
      <c r="G1956" s="219" t="s">
        <v>336</v>
      </c>
      <c r="H1956" s="220">
        <v>40.375</v>
      </c>
      <c r="I1956" s="221"/>
      <c r="J1956" s="222">
        <f>ROUND(I1956*H1956,2)</f>
        <v>0</v>
      </c>
      <c r="K1956" s="218" t="s">
        <v>337</v>
      </c>
      <c r="L1956" s="46"/>
      <c r="M1956" s="223" t="s">
        <v>19</v>
      </c>
      <c r="N1956" s="224" t="s">
        <v>47</v>
      </c>
      <c r="O1956" s="86"/>
      <c r="P1956" s="225">
        <f>O1956*H1956</f>
        <v>0</v>
      </c>
      <c r="Q1956" s="225">
        <v>0.0066096000000000002</v>
      </c>
      <c r="R1956" s="225">
        <f>Q1956*H1956</f>
        <v>0.26686260000000001</v>
      </c>
      <c r="S1956" s="225">
        <v>0</v>
      </c>
      <c r="T1956" s="22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27" t="s">
        <v>541</v>
      </c>
      <c r="AT1956" s="227" t="s">
        <v>333</v>
      </c>
      <c r="AU1956" s="227" t="s">
        <v>85</v>
      </c>
      <c r="AY1956" s="19" t="s">
        <v>331</v>
      </c>
      <c r="BE1956" s="228">
        <f>IF(N1956="základní",J1956,0)</f>
        <v>0</v>
      </c>
      <c r="BF1956" s="228">
        <f>IF(N1956="snížená",J1956,0)</f>
        <v>0</v>
      </c>
      <c r="BG1956" s="228">
        <f>IF(N1956="zákl. přenesená",J1956,0)</f>
        <v>0</v>
      </c>
      <c r="BH1956" s="228">
        <f>IF(N1956="sníž. přenesená",J1956,0)</f>
        <v>0</v>
      </c>
      <c r="BI1956" s="228">
        <f>IF(N1956="nulová",J1956,0)</f>
        <v>0</v>
      </c>
      <c r="BJ1956" s="19" t="s">
        <v>83</v>
      </c>
      <c r="BK1956" s="228">
        <f>ROUND(I1956*H1956,2)</f>
        <v>0</v>
      </c>
      <c r="BL1956" s="19" t="s">
        <v>541</v>
      </c>
      <c r="BM1956" s="227" t="s">
        <v>2800</v>
      </c>
    </row>
    <row r="1957" s="2" customFormat="1">
      <c r="A1957" s="40"/>
      <c r="B1957" s="41"/>
      <c r="C1957" s="42"/>
      <c r="D1957" s="229" t="s">
        <v>339</v>
      </c>
      <c r="E1957" s="42"/>
      <c r="F1957" s="230" t="s">
        <v>2801</v>
      </c>
      <c r="G1957" s="42"/>
      <c r="H1957" s="42"/>
      <c r="I1957" s="231"/>
      <c r="J1957" s="42"/>
      <c r="K1957" s="42"/>
      <c r="L1957" s="46"/>
      <c r="M1957" s="232"/>
      <c r="N1957" s="23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339</v>
      </c>
      <c r="AU1957" s="19" t="s">
        <v>85</v>
      </c>
    </row>
    <row r="1958" s="13" customFormat="1">
      <c r="A1958" s="13"/>
      <c r="B1958" s="234"/>
      <c r="C1958" s="235"/>
      <c r="D1958" s="236" t="s">
        <v>341</v>
      </c>
      <c r="E1958" s="237" t="s">
        <v>19</v>
      </c>
      <c r="F1958" s="238" t="s">
        <v>2343</v>
      </c>
      <c r="G1958" s="235"/>
      <c r="H1958" s="237" t="s">
        <v>19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341</v>
      </c>
      <c r="AU1958" s="244" t="s">
        <v>85</v>
      </c>
      <c r="AV1958" s="13" t="s">
        <v>83</v>
      </c>
      <c r="AW1958" s="13" t="s">
        <v>35</v>
      </c>
      <c r="AX1958" s="13" t="s">
        <v>76</v>
      </c>
      <c r="AY1958" s="244" t="s">
        <v>331</v>
      </c>
    </row>
    <row r="1959" s="14" customFormat="1">
      <c r="A1959" s="14"/>
      <c r="B1959" s="245"/>
      <c r="C1959" s="246"/>
      <c r="D1959" s="236" t="s">
        <v>341</v>
      </c>
      <c r="E1959" s="247" t="s">
        <v>19</v>
      </c>
      <c r="F1959" s="248" t="s">
        <v>2344</v>
      </c>
      <c r="G1959" s="246"/>
      <c r="H1959" s="249">
        <v>12.960000000000001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341</v>
      </c>
      <c r="AU1959" s="255" t="s">
        <v>85</v>
      </c>
      <c r="AV1959" s="14" t="s">
        <v>85</v>
      </c>
      <c r="AW1959" s="14" t="s">
        <v>35</v>
      </c>
      <c r="AX1959" s="14" t="s">
        <v>76</v>
      </c>
      <c r="AY1959" s="255" t="s">
        <v>331</v>
      </c>
    </row>
    <row r="1960" s="13" customFormat="1">
      <c r="A1960" s="13"/>
      <c r="B1960" s="234"/>
      <c r="C1960" s="235"/>
      <c r="D1960" s="236" t="s">
        <v>341</v>
      </c>
      <c r="E1960" s="237" t="s">
        <v>19</v>
      </c>
      <c r="F1960" s="238" t="s">
        <v>2345</v>
      </c>
      <c r="G1960" s="235"/>
      <c r="H1960" s="237" t="s">
        <v>19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341</v>
      </c>
      <c r="AU1960" s="244" t="s">
        <v>85</v>
      </c>
      <c r="AV1960" s="13" t="s">
        <v>83</v>
      </c>
      <c r="AW1960" s="13" t="s">
        <v>35</v>
      </c>
      <c r="AX1960" s="13" t="s">
        <v>76</v>
      </c>
      <c r="AY1960" s="244" t="s">
        <v>331</v>
      </c>
    </row>
    <row r="1961" s="14" customFormat="1">
      <c r="A1961" s="14"/>
      <c r="B1961" s="245"/>
      <c r="C1961" s="246"/>
      <c r="D1961" s="236" t="s">
        <v>341</v>
      </c>
      <c r="E1961" s="247" t="s">
        <v>19</v>
      </c>
      <c r="F1961" s="248" t="s">
        <v>2136</v>
      </c>
      <c r="G1961" s="246"/>
      <c r="H1961" s="249">
        <v>15.6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341</v>
      </c>
      <c r="AU1961" s="255" t="s">
        <v>85</v>
      </c>
      <c r="AV1961" s="14" t="s">
        <v>85</v>
      </c>
      <c r="AW1961" s="14" t="s">
        <v>35</v>
      </c>
      <c r="AX1961" s="14" t="s">
        <v>76</v>
      </c>
      <c r="AY1961" s="255" t="s">
        <v>331</v>
      </c>
    </row>
    <row r="1962" s="13" customFormat="1">
      <c r="A1962" s="13"/>
      <c r="B1962" s="234"/>
      <c r="C1962" s="235"/>
      <c r="D1962" s="236" t="s">
        <v>341</v>
      </c>
      <c r="E1962" s="237" t="s">
        <v>19</v>
      </c>
      <c r="F1962" s="238" t="s">
        <v>1967</v>
      </c>
      <c r="G1962" s="235"/>
      <c r="H1962" s="237" t="s">
        <v>19</v>
      </c>
      <c r="I1962" s="239"/>
      <c r="J1962" s="235"/>
      <c r="K1962" s="235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341</v>
      </c>
      <c r="AU1962" s="244" t="s">
        <v>85</v>
      </c>
      <c r="AV1962" s="13" t="s">
        <v>83</v>
      </c>
      <c r="AW1962" s="13" t="s">
        <v>35</v>
      </c>
      <c r="AX1962" s="13" t="s">
        <v>76</v>
      </c>
      <c r="AY1962" s="244" t="s">
        <v>331</v>
      </c>
    </row>
    <row r="1963" s="14" customFormat="1">
      <c r="A1963" s="14"/>
      <c r="B1963" s="245"/>
      <c r="C1963" s="246"/>
      <c r="D1963" s="236" t="s">
        <v>341</v>
      </c>
      <c r="E1963" s="247" t="s">
        <v>19</v>
      </c>
      <c r="F1963" s="248" t="s">
        <v>1968</v>
      </c>
      <c r="G1963" s="246"/>
      <c r="H1963" s="249">
        <v>11.815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341</v>
      </c>
      <c r="AU1963" s="255" t="s">
        <v>85</v>
      </c>
      <c r="AV1963" s="14" t="s">
        <v>85</v>
      </c>
      <c r="AW1963" s="14" t="s">
        <v>35</v>
      </c>
      <c r="AX1963" s="14" t="s">
        <v>76</v>
      </c>
      <c r="AY1963" s="255" t="s">
        <v>331</v>
      </c>
    </row>
    <row r="1964" s="15" customFormat="1">
      <c r="A1964" s="15"/>
      <c r="B1964" s="256"/>
      <c r="C1964" s="257"/>
      <c r="D1964" s="236" t="s">
        <v>341</v>
      </c>
      <c r="E1964" s="258" t="s">
        <v>19</v>
      </c>
      <c r="F1964" s="259" t="s">
        <v>353</v>
      </c>
      <c r="G1964" s="257"/>
      <c r="H1964" s="260">
        <v>40.375</v>
      </c>
      <c r="I1964" s="261"/>
      <c r="J1964" s="257"/>
      <c r="K1964" s="257"/>
      <c r="L1964" s="262"/>
      <c r="M1964" s="263"/>
      <c r="N1964" s="264"/>
      <c r="O1964" s="264"/>
      <c r="P1964" s="264"/>
      <c r="Q1964" s="264"/>
      <c r="R1964" s="264"/>
      <c r="S1964" s="264"/>
      <c r="T1964" s="26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6" t="s">
        <v>341</v>
      </c>
      <c r="AU1964" s="266" t="s">
        <v>85</v>
      </c>
      <c r="AV1964" s="15" t="s">
        <v>126</v>
      </c>
      <c r="AW1964" s="15" t="s">
        <v>35</v>
      </c>
      <c r="AX1964" s="15" t="s">
        <v>83</v>
      </c>
      <c r="AY1964" s="266" t="s">
        <v>331</v>
      </c>
    </row>
    <row r="1965" s="2" customFormat="1" ht="24.15" customHeight="1">
      <c r="A1965" s="40"/>
      <c r="B1965" s="41"/>
      <c r="C1965" s="216" t="s">
        <v>2802</v>
      </c>
      <c r="D1965" s="216" t="s">
        <v>333</v>
      </c>
      <c r="E1965" s="217" t="s">
        <v>2803</v>
      </c>
      <c r="F1965" s="218" t="s">
        <v>2804</v>
      </c>
      <c r="G1965" s="219" t="s">
        <v>2805</v>
      </c>
      <c r="H1965" s="295"/>
      <c r="I1965" s="221"/>
      <c r="J1965" s="222">
        <f>ROUND(I1965*H1965,2)</f>
        <v>0</v>
      </c>
      <c r="K1965" s="218" t="s">
        <v>337</v>
      </c>
      <c r="L1965" s="46"/>
      <c r="M1965" s="223" t="s">
        <v>19</v>
      </c>
      <c r="N1965" s="224" t="s">
        <v>47</v>
      </c>
      <c r="O1965" s="86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7" t="s">
        <v>541</v>
      </c>
      <c r="AT1965" s="227" t="s">
        <v>333</v>
      </c>
      <c r="AU1965" s="227" t="s">
        <v>85</v>
      </c>
      <c r="AY1965" s="19" t="s">
        <v>331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19" t="s">
        <v>83</v>
      </c>
      <c r="BK1965" s="228">
        <f>ROUND(I1965*H1965,2)</f>
        <v>0</v>
      </c>
      <c r="BL1965" s="19" t="s">
        <v>541</v>
      </c>
      <c r="BM1965" s="227" t="s">
        <v>2806</v>
      </c>
    </row>
    <row r="1966" s="2" customFormat="1">
      <c r="A1966" s="40"/>
      <c r="B1966" s="41"/>
      <c r="C1966" s="42"/>
      <c r="D1966" s="229" t="s">
        <v>339</v>
      </c>
      <c r="E1966" s="42"/>
      <c r="F1966" s="230" t="s">
        <v>2807</v>
      </c>
      <c r="G1966" s="42"/>
      <c r="H1966" s="42"/>
      <c r="I1966" s="231"/>
      <c r="J1966" s="42"/>
      <c r="K1966" s="42"/>
      <c r="L1966" s="46"/>
      <c r="M1966" s="232"/>
      <c r="N1966" s="23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339</v>
      </c>
      <c r="AU1966" s="19" t="s">
        <v>85</v>
      </c>
    </row>
    <row r="1967" s="12" customFormat="1" ht="22.8" customHeight="1">
      <c r="A1967" s="12"/>
      <c r="B1967" s="200"/>
      <c r="C1967" s="201"/>
      <c r="D1967" s="202" t="s">
        <v>75</v>
      </c>
      <c r="E1967" s="214" t="s">
        <v>2808</v>
      </c>
      <c r="F1967" s="214" t="s">
        <v>2809</v>
      </c>
      <c r="G1967" s="201"/>
      <c r="H1967" s="201"/>
      <c r="I1967" s="204"/>
      <c r="J1967" s="215">
        <f>BK1967</f>
        <v>0</v>
      </c>
      <c r="K1967" s="201"/>
      <c r="L1967" s="206"/>
      <c r="M1967" s="207"/>
      <c r="N1967" s="208"/>
      <c r="O1967" s="208"/>
      <c r="P1967" s="209">
        <f>SUM(P1968:P2019)</f>
        <v>0</v>
      </c>
      <c r="Q1967" s="208"/>
      <c r="R1967" s="209">
        <f>SUM(R1968:R2019)</f>
        <v>7.2687334609400001</v>
      </c>
      <c r="S1967" s="208"/>
      <c r="T1967" s="210">
        <f>SUM(T1968:T2019)</f>
        <v>23.712600399999996</v>
      </c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R1967" s="211" t="s">
        <v>85</v>
      </c>
      <c r="AT1967" s="212" t="s">
        <v>75</v>
      </c>
      <c r="AU1967" s="212" t="s">
        <v>83</v>
      </c>
      <c r="AY1967" s="211" t="s">
        <v>331</v>
      </c>
      <c r="BK1967" s="213">
        <f>SUM(BK1968:BK2019)</f>
        <v>0</v>
      </c>
    </row>
    <row r="1968" s="2" customFormat="1" ht="16.5" customHeight="1">
      <c r="A1968" s="40"/>
      <c r="B1968" s="41"/>
      <c r="C1968" s="216" t="s">
        <v>2810</v>
      </c>
      <c r="D1968" s="216" t="s">
        <v>333</v>
      </c>
      <c r="E1968" s="217" t="s">
        <v>2811</v>
      </c>
      <c r="F1968" s="218" t="s">
        <v>2812</v>
      </c>
      <c r="G1968" s="219" t="s">
        <v>336</v>
      </c>
      <c r="H1968" s="220">
        <v>517.29399999999998</v>
      </c>
      <c r="I1968" s="221"/>
      <c r="J1968" s="222">
        <f>ROUND(I1968*H1968,2)</f>
        <v>0</v>
      </c>
      <c r="K1968" s="218" t="s">
        <v>337</v>
      </c>
      <c r="L1968" s="46"/>
      <c r="M1968" s="223" t="s">
        <v>19</v>
      </c>
      <c r="N1968" s="224" t="s">
        <v>47</v>
      </c>
      <c r="O1968" s="86"/>
      <c r="P1968" s="225">
        <f>O1968*H1968</f>
        <v>0</v>
      </c>
      <c r="Q1968" s="225">
        <v>0</v>
      </c>
      <c r="R1968" s="225">
        <f>Q1968*H1968</f>
        <v>0</v>
      </c>
      <c r="S1968" s="225">
        <v>0.044499999999999998</v>
      </c>
      <c r="T1968" s="226">
        <f>S1968*H1968</f>
        <v>23.019582999999997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7" t="s">
        <v>541</v>
      </c>
      <c r="AT1968" s="227" t="s">
        <v>333</v>
      </c>
      <c r="AU1968" s="227" t="s">
        <v>85</v>
      </c>
      <c r="AY1968" s="19" t="s">
        <v>331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19" t="s">
        <v>83</v>
      </c>
      <c r="BK1968" s="228">
        <f>ROUND(I1968*H1968,2)</f>
        <v>0</v>
      </c>
      <c r="BL1968" s="19" t="s">
        <v>541</v>
      </c>
      <c r="BM1968" s="227" t="s">
        <v>2813</v>
      </c>
    </row>
    <row r="1969" s="2" customFormat="1">
      <c r="A1969" s="40"/>
      <c r="B1969" s="41"/>
      <c r="C1969" s="42"/>
      <c r="D1969" s="229" t="s">
        <v>339</v>
      </c>
      <c r="E1969" s="42"/>
      <c r="F1969" s="230" t="s">
        <v>2814</v>
      </c>
      <c r="G1969" s="42"/>
      <c r="H1969" s="42"/>
      <c r="I1969" s="231"/>
      <c r="J1969" s="42"/>
      <c r="K1969" s="42"/>
      <c r="L1969" s="46"/>
      <c r="M1969" s="232"/>
      <c r="N1969" s="23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339</v>
      </c>
      <c r="AU1969" s="19" t="s">
        <v>85</v>
      </c>
    </row>
    <row r="1970" s="14" customFormat="1">
      <c r="A1970" s="14"/>
      <c r="B1970" s="245"/>
      <c r="C1970" s="246"/>
      <c r="D1970" s="236" t="s">
        <v>341</v>
      </c>
      <c r="E1970" s="247" t="s">
        <v>19</v>
      </c>
      <c r="F1970" s="248" t="s">
        <v>2370</v>
      </c>
      <c r="G1970" s="246"/>
      <c r="H1970" s="249">
        <v>240.827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341</v>
      </c>
      <c r="AU1970" s="255" t="s">
        <v>85</v>
      </c>
      <c r="AV1970" s="14" t="s">
        <v>85</v>
      </c>
      <c r="AW1970" s="14" t="s">
        <v>35</v>
      </c>
      <c r="AX1970" s="14" t="s">
        <v>76</v>
      </c>
      <c r="AY1970" s="255" t="s">
        <v>331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2371</v>
      </c>
      <c r="G1971" s="246"/>
      <c r="H1971" s="249">
        <v>169.364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2372</v>
      </c>
      <c r="G1972" s="246"/>
      <c r="H1972" s="249">
        <v>107.10299999999999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5" customFormat="1">
      <c r="A1973" s="15"/>
      <c r="B1973" s="256"/>
      <c r="C1973" s="257"/>
      <c r="D1973" s="236" t="s">
        <v>341</v>
      </c>
      <c r="E1973" s="258" t="s">
        <v>19</v>
      </c>
      <c r="F1973" s="259" t="s">
        <v>353</v>
      </c>
      <c r="G1973" s="257"/>
      <c r="H1973" s="260">
        <v>517.29399999999998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6" t="s">
        <v>341</v>
      </c>
      <c r="AU1973" s="266" t="s">
        <v>85</v>
      </c>
      <c r="AV1973" s="15" t="s">
        <v>126</v>
      </c>
      <c r="AW1973" s="15" t="s">
        <v>35</v>
      </c>
      <c r="AX1973" s="15" t="s">
        <v>83</v>
      </c>
      <c r="AY1973" s="266" t="s">
        <v>331</v>
      </c>
    </row>
    <row r="1974" s="2" customFormat="1" ht="16.5" customHeight="1">
      <c r="A1974" s="40"/>
      <c r="B1974" s="41"/>
      <c r="C1974" s="216" t="s">
        <v>2815</v>
      </c>
      <c r="D1974" s="216" t="s">
        <v>333</v>
      </c>
      <c r="E1974" s="217" t="s">
        <v>2816</v>
      </c>
      <c r="F1974" s="218" t="s">
        <v>2817</v>
      </c>
      <c r="G1974" s="219" t="s">
        <v>376</v>
      </c>
      <c r="H1974" s="220">
        <v>60.420000000000002</v>
      </c>
      <c r="I1974" s="221"/>
      <c r="J1974" s="222">
        <f>ROUND(I1974*H1974,2)</f>
        <v>0</v>
      </c>
      <c r="K1974" s="218" t="s">
        <v>337</v>
      </c>
      <c r="L1974" s="46"/>
      <c r="M1974" s="223" t="s">
        <v>19</v>
      </c>
      <c r="N1974" s="224" t="s">
        <v>47</v>
      </c>
      <c r="O1974" s="86"/>
      <c r="P1974" s="225">
        <f>O1974*H1974</f>
        <v>0</v>
      </c>
      <c r="Q1974" s="225">
        <v>0</v>
      </c>
      <c r="R1974" s="225">
        <f>Q1974*H1974</f>
        <v>0</v>
      </c>
      <c r="S1974" s="225">
        <v>0.011469999999999999</v>
      </c>
      <c r="T1974" s="226">
        <f>S1974*H1974</f>
        <v>0.69301740000000001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7" t="s">
        <v>541</v>
      </c>
      <c r="AT1974" s="227" t="s">
        <v>333</v>
      </c>
      <c r="AU1974" s="227" t="s">
        <v>85</v>
      </c>
      <c r="AY1974" s="19" t="s">
        <v>331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19" t="s">
        <v>83</v>
      </c>
      <c r="BK1974" s="228">
        <f>ROUND(I1974*H1974,2)</f>
        <v>0</v>
      </c>
      <c r="BL1974" s="19" t="s">
        <v>541</v>
      </c>
      <c r="BM1974" s="227" t="s">
        <v>2818</v>
      </c>
    </row>
    <row r="1975" s="2" customFormat="1">
      <c r="A1975" s="40"/>
      <c r="B1975" s="41"/>
      <c r="C1975" s="42"/>
      <c r="D1975" s="229" t="s">
        <v>339</v>
      </c>
      <c r="E1975" s="42"/>
      <c r="F1975" s="230" t="s">
        <v>2819</v>
      </c>
      <c r="G1975" s="42"/>
      <c r="H1975" s="42"/>
      <c r="I1975" s="231"/>
      <c r="J1975" s="42"/>
      <c r="K1975" s="42"/>
      <c r="L1975" s="46"/>
      <c r="M1975" s="232"/>
      <c r="N1975" s="23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339</v>
      </c>
      <c r="AU1975" s="19" t="s">
        <v>85</v>
      </c>
    </row>
    <row r="1976" s="13" customFormat="1">
      <c r="A1976" s="13"/>
      <c r="B1976" s="234"/>
      <c r="C1976" s="235"/>
      <c r="D1976" s="236" t="s">
        <v>341</v>
      </c>
      <c r="E1976" s="237" t="s">
        <v>19</v>
      </c>
      <c r="F1976" s="238" t="s">
        <v>2820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341</v>
      </c>
      <c r="AU1976" s="244" t="s">
        <v>85</v>
      </c>
      <c r="AV1976" s="13" t="s">
        <v>83</v>
      </c>
      <c r="AW1976" s="13" t="s">
        <v>35</v>
      </c>
      <c r="AX1976" s="13" t="s">
        <v>76</v>
      </c>
      <c r="AY1976" s="244" t="s">
        <v>331</v>
      </c>
    </row>
    <row r="1977" s="14" customFormat="1">
      <c r="A1977" s="14"/>
      <c r="B1977" s="245"/>
      <c r="C1977" s="246"/>
      <c r="D1977" s="236" t="s">
        <v>341</v>
      </c>
      <c r="E1977" s="247" t="s">
        <v>19</v>
      </c>
      <c r="F1977" s="248" t="s">
        <v>2821</v>
      </c>
      <c r="G1977" s="246"/>
      <c r="H1977" s="249">
        <v>7.2000000000000002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341</v>
      </c>
      <c r="AU1977" s="255" t="s">
        <v>85</v>
      </c>
      <c r="AV1977" s="14" t="s">
        <v>85</v>
      </c>
      <c r="AW1977" s="14" t="s">
        <v>35</v>
      </c>
      <c r="AX1977" s="14" t="s">
        <v>76</v>
      </c>
      <c r="AY1977" s="255" t="s">
        <v>331</v>
      </c>
    </row>
    <row r="1978" s="13" customFormat="1">
      <c r="A1978" s="13"/>
      <c r="B1978" s="234"/>
      <c r="C1978" s="235"/>
      <c r="D1978" s="236" t="s">
        <v>341</v>
      </c>
      <c r="E1978" s="237" t="s">
        <v>19</v>
      </c>
      <c r="F1978" s="238" t="s">
        <v>2822</v>
      </c>
      <c r="G1978" s="235"/>
      <c r="H1978" s="237" t="s">
        <v>19</v>
      </c>
      <c r="I1978" s="239"/>
      <c r="J1978" s="235"/>
      <c r="K1978" s="235"/>
      <c r="L1978" s="240"/>
      <c r="M1978" s="241"/>
      <c r="N1978" s="242"/>
      <c r="O1978" s="242"/>
      <c r="P1978" s="242"/>
      <c r="Q1978" s="242"/>
      <c r="R1978" s="242"/>
      <c r="S1978" s="242"/>
      <c r="T1978" s="24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4" t="s">
        <v>341</v>
      </c>
      <c r="AU1978" s="244" t="s">
        <v>85</v>
      </c>
      <c r="AV1978" s="13" t="s">
        <v>83</v>
      </c>
      <c r="AW1978" s="13" t="s">
        <v>35</v>
      </c>
      <c r="AX1978" s="13" t="s">
        <v>76</v>
      </c>
      <c r="AY1978" s="244" t="s">
        <v>331</v>
      </c>
    </row>
    <row r="1979" s="14" customFormat="1">
      <c r="A1979" s="14"/>
      <c r="B1979" s="245"/>
      <c r="C1979" s="246"/>
      <c r="D1979" s="236" t="s">
        <v>341</v>
      </c>
      <c r="E1979" s="247" t="s">
        <v>19</v>
      </c>
      <c r="F1979" s="248" t="s">
        <v>2823</v>
      </c>
      <c r="G1979" s="246"/>
      <c r="H1979" s="249">
        <v>53.219999999999999</v>
      </c>
      <c r="I1979" s="250"/>
      <c r="J1979" s="246"/>
      <c r="K1979" s="246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341</v>
      </c>
      <c r="AU1979" s="255" t="s">
        <v>85</v>
      </c>
      <c r="AV1979" s="14" t="s">
        <v>85</v>
      </c>
      <c r="AW1979" s="14" t="s">
        <v>35</v>
      </c>
      <c r="AX1979" s="14" t="s">
        <v>76</v>
      </c>
      <c r="AY1979" s="255" t="s">
        <v>331</v>
      </c>
    </row>
    <row r="1980" s="15" customFormat="1">
      <c r="A1980" s="15"/>
      <c r="B1980" s="256"/>
      <c r="C1980" s="257"/>
      <c r="D1980" s="236" t="s">
        <v>341</v>
      </c>
      <c r="E1980" s="258" t="s">
        <v>19</v>
      </c>
      <c r="F1980" s="259" t="s">
        <v>353</v>
      </c>
      <c r="G1980" s="257"/>
      <c r="H1980" s="260">
        <v>60.420000000000002</v>
      </c>
      <c r="I1980" s="261"/>
      <c r="J1980" s="257"/>
      <c r="K1980" s="257"/>
      <c r="L1980" s="262"/>
      <c r="M1980" s="263"/>
      <c r="N1980" s="264"/>
      <c r="O1980" s="264"/>
      <c r="P1980" s="264"/>
      <c r="Q1980" s="264"/>
      <c r="R1980" s="264"/>
      <c r="S1980" s="264"/>
      <c r="T1980" s="26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6" t="s">
        <v>341</v>
      </c>
      <c r="AU1980" s="266" t="s">
        <v>85</v>
      </c>
      <c r="AV1980" s="15" t="s">
        <v>126</v>
      </c>
      <c r="AW1980" s="15" t="s">
        <v>35</v>
      </c>
      <c r="AX1980" s="15" t="s">
        <v>83</v>
      </c>
      <c r="AY1980" s="266" t="s">
        <v>331</v>
      </c>
    </row>
    <row r="1981" s="2" customFormat="1" ht="16.5" customHeight="1">
      <c r="A1981" s="40"/>
      <c r="B1981" s="41"/>
      <c r="C1981" s="216" t="s">
        <v>2824</v>
      </c>
      <c r="D1981" s="216" t="s">
        <v>333</v>
      </c>
      <c r="E1981" s="217" t="s">
        <v>2825</v>
      </c>
      <c r="F1981" s="218" t="s">
        <v>2826</v>
      </c>
      <c r="G1981" s="219" t="s">
        <v>336</v>
      </c>
      <c r="H1981" s="220">
        <v>296.14100000000002</v>
      </c>
      <c r="I1981" s="221"/>
      <c r="J1981" s="222">
        <f>ROUND(I1981*H1981,2)</f>
        <v>0</v>
      </c>
      <c r="K1981" s="218" t="s">
        <v>337</v>
      </c>
      <c r="L1981" s="46"/>
      <c r="M1981" s="223" t="s">
        <v>19</v>
      </c>
      <c r="N1981" s="224" t="s">
        <v>47</v>
      </c>
      <c r="O1981" s="86"/>
      <c r="P1981" s="225">
        <f>O1981*H1981</f>
        <v>0</v>
      </c>
      <c r="Q1981" s="225">
        <v>0.022117339999999999</v>
      </c>
      <c r="R1981" s="225">
        <f>Q1981*H1981</f>
        <v>6.5498511849400005</v>
      </c>
      <c r="S1981" s="225">
        <v>0</v>
      </c>
      <c r="T1981" s="226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7" t="s">
        <v>541</v>
      </c>
      <c r="AT1981" s="227" t="s">
        <v>333</v>
      </c>
      <c r="AU1981" s="227" t="s">
        <v>85</v>
      </c>
      <c r="AY1981" s="19" t="s">
        <v>331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19" t="s">
        <v>83</v>
      </c>
      <c r="BK1981" s="228">
        <f>ROUND(I1981*H1981,2)</f>
        <v>0</v>
      </c>
      <c r="BL1981" s="19" t="s">
        <v>541</v>
      </c>
      <c r="BM1981" s="227" t="s">
        <v>2827</v>
      </c>
    </row>
    <row r="1982" s="2" customFormat="1">
      <c r="A1982" s="40"/>
      <c r="B1982" s="41"/>
      <c r="C1982" s="42"/>
      <c r="D1982" s="229" t="s">
        <v>339</v>
      </c>
      <c r="E1982" s="42"/>
      <c r="F1982" s="230" t="s">
        <v>2828</v>
      </c>
      <c r="G1982" s="42"/>
      <c r="H1982" s="42"/>
      <c r="I1982" s="231"/>
      <c r="J1982" s="42"/>
      <c r="K1982" s="42"/>
      <c r="L1982" s="46"/>
      <c r="M1982" s="232"/>
      <c r="N1982" s="233"/>
      <c r="O1982" s="86"/>
      <c r="P1982" s="86"/>
      <c r="Q1982" s="86"/>
      <c r="R1982" s="86"/>
      <c r="S1982" s="86"/>
      <c r="T1982" s="87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T1982" s="19" t="s">
        <v>339</v>
      </c>
      <c r="AU1982" s="19" t="s">
        <v>85</v>
      </c>
    </row>
    <row r="1983" s="13" customFormat="1">
      <c r="A1983" s="13"/>
      <c r="B1983" s="234"/>
      <c r="C1983" s="235"/>
      <c r="D1983" s="236" t="s">
        <v>341</v>
      </c>
      <c r="E1983" s="237" t="s">
        <v>19</v>
      </c>
      <c r="F1983" s="238" t="s">
        <v>2378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341</v>
      </c>
      <c r="AU1983" s="244" t="s">
        <v>85</v>
      </c>
      <c r="AV1983" s="13" t="s">
        <v>83</v>
      </c>
      <c r="AW1983" s="13" t="s">
        <v>35</v>
      </c>
      <c r="AX1983" s="13" t="s">
        <v>76</v>
      </c>
      <c r="AY1983" s="244" t="s">
        <v>331</v>
      </c>
    </row>
    <row r="1984" s="14" customFormat="1">
      <c r="A1984" s="14"/>
      <c r="B1984" s="245"/>
      <c r="C1984" s="246"/>
      <c r="D1984" s="236" t="s">
        <v>341</v>
      </c>
      <c r="E1984" s="247" t="s">
        <v>19</v>
      </c>
      <c r="F1984" s="248" t="s">
        <v>2379</v>
      </c>
      <c r="G1984" s="246"/>
      <c r="H1984" s="249">
        <v>102.854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341</v>
      </c>
      <c r="AU1984" s="255" t="s">
        <v>85</v>
      </c>
      <c r="AV1984" s="14" t="s">
        <v>85</v>
      </c>
      <c r="AW1984" s="14" t="s">
        <v>35</v>
      </c>
      <c r="AX1984" s="14" t="s">
        <v>76</v>
      </c>
      <c r="AY1984" s="255" t="s">
        <v>331</v>
      </c>
    </row>
    <row r="1985" s="13" customFormat="1">
      <c r="A1985" s="13"/>
      <c r="B1985" s="234"/>
      <c r="C1985" s="235"/>
      <c r="D1985" s="236" t="s">
        <v>341</v>
      </c>
      <c r="E1985" s="237" t="s">
        <v>19</v>
      </c>
      <c r="F1985" s="238" t="s">
        <v>2380</v>
      </c>
      <c r="G1985" s="235"/>
      <c r="H1985" s="237" t="s">
        <v>19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341</v>
      </c>
      <c r="AU1985" s="244" t="s">
        <v>85</v>
      </c>
      <c r="AV1985" s="13" t="s">
        <v>83</v>
      </c>
      <c r="AW1985" s="13" t="s">
        <v>35</v>
      </c>
      <c r="AX1985" s="13" t="s">
        <v>76</v>
      </c>
      <c r="AY1985" s="244" t="s">
        <v>331</v>
      </c>
    </row>
    <row r="1986" s="14" customFormat="1">
      <c r="A1986" s="14"/>
      <c r="B1986" s="245"/>
      <c r="C1986" s="246"/>
      <c r="D1986" s="236" t="s">
        <v>341</v>
      </c>
      <c r="E1986" s="247" t="s">
        <v>19</v>
      </c>
      <c r="F1986" s="248" t="s">
        <v>2381</v>
      </c>
      <c r="G1986" s="246"/>
      <c r="H1986" s="249">
        <v>147.06999999999999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341</v>
      </c>
      <c r="AU1986" s="255" t="s">
        <v>85</v>
      </c>
      <c r="AV1986" s="14" t="s">
        <v>85</v>
      </c>
      <c r="AW1986" s="14" t="s">
        <v>35</v>
      </c>
      <c r="AX1986" s="14" t="s">
        <v>76</v>
      </c>
      <c r="AY1986" s="255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2382</v>
      </c>
      <c r="G1987" s="246"/>
      <c r="H1987" s="249">
        <v>46.216999999999999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5" customFormat="1">
      <c r="A1988" s="15"/>
      <c r="B1988" s="256"/>
      <c r="C1988" s="257"/>
      <c r="D1988" s="236" t="s">
        <v>341</v>
      </c>
      <c r="E1988" s="258" t="s">
        <v>19</v>
      </c>
      <c r="F1988" s="259" t="s">
        <v>353</v>
      </c>
      <c r="G1988" s="257"/>
      <c r="H1988" s="260">
        <v>296.14100000000002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341</v>
      </c>
      <c r="AU1988" s="266" t="s">
        <v>85</v>
      </c>
      <c r="AV1988" s="15" t="s">
        <v>126</v>
      </c>
      <c r="AW1988" s="15" t="s">
        <v>35</v>
      </c>
      <c r="AX1988" s="15" t="s">
        <v>83</v>
      </c>
      <c r="AY1988" s="266" t="s">
        <v>331</v>
      </c>
    </row>
    <row r="1989" s="2" customFormat="1" ht="16.5" customHeight="1">
      <c r="A1989" s="40"/>
      <c r="B1989" s="41"/>
      <c r="C1989" s="216" t="s">
        <v>2829</v>
      </c>
      <c r="D1989" s="216" t="s">
        <v>333</v>
      </c>
      <c r="E1989" s="217" t="s">
        <v>2830</v>
      </c>
      <c r="F1989" s="218" t="s">
        <v>2831</v>
      </c>
      <c r="G1989" s="219" t="s">
        <v>376</v>
      </c>
      <c r="H1989" s="220">
        <v>53.219999999999999</v>
      </c>
      <c r="I1989" s="221"/>
      <c r="J1989" s="222">
        <f>ROUND(I1989*H1989,2)</f>
        <v>0</v>
      </c>
      <c r="K1989" s="218" t="s">
        <v>337</v>
      </c>
      <c r="L1989" s="46"/>
      <c r="M1989" s="223" t="s">
        <v>19</v>
      </c>
      <c r="N1989" s="224" t="s">
        <v>47</v>
      </c>
      <c r="O1989" s="86"/>
      <c r="P1989" s="225">
        <f>O1989*H1989</f>
        <v>0</v>
      </c>
      <c r="Q1989" s="225">
        <v>0.0100188</v>
      </c>
      <c r="R1989" s="225">
        <f>Q1989*H1989</f>
        <v>0.53320053599999995</v>
      </c>
      <c r="S1989" s="225">
        <v>0</v>
      </c>
      <c r="T1989" s="22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7" t="s">
        <v>541</v>
      </c>
      <c r="AT1989" s="227" t="s">
        <v>333</v>
      </c>
      <c r="AU1989" s="227" t="s">
        <v>85</v>
      </c>
      <c r="AY1989" s="19" t="s">
        <v>331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19" t="s">
        <v>83</v>
      </c>
      <c r="BK1989" s="228">
        <f>ROUND(I1989*H1989,2)</f>
        <v>0</v>
      </c>
      <c r="BL1989" s="19" t="s">
        <v>541</v>
      </c>
      <c r="BM1989" s="227" t="s">
        <v>2832</v>
      </c>
    </row>
    <row r="1990" s="2" customFormat="1">
      <c r="A1990" s="40"/>
      <c r="B1990" s="41"/>
      <c r="C1990" s="42"/>
      <c r="D1990" s="229" t="s">
        <v>339</v>
      </c>
      <c r="E1990" s="42"/>
      <c r="F1990" s="230" t="s">
        <v>2833</v>
      </c>
      <c r="G1990" s="42"/>
      <c r="H1990" s="42"/>
      <c r="I1990" s="231"/>
      <c r="J1990" s="42"/>
      <c r="K1990" s="42"/>
      <c r="L1990" s="46"/>
      <c r="M1990" s="232"/>
      <c r="N1990" s="23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339</v>
      </c>
      <c r="AU1990" s="19" t="s">
        <v>85</v>
      </c>
    </row>
    <row r="1991" s="14" customFormat="1">
      <c r="A1991" s="14"/>
      <c r="B1991" s="245"/>
      <c r="C1991" s="246"/>
      <c r="D1991" s="236" t="s">
        <v>341</v>
      </c>
      <c r="E1991" s="247" t="s">
        <v>19</v>
      </c>
      <c r="F1991" s="248" t="s">
        <v>2823</v>
      </c>
      <c r="G1991" s="246"/>
      <c r="H1991" s="249">
        <v>53.219999999999999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341</v>
      </c>
      <c r="AU1991" s="255" t="s">
        <v>85</v>
      </c>
      <c r="AV1991" s="14" t="s">
        <v>85</v>
      </c>
      <c r="AW1991" s="14" t="s">
        <v>35</v>
      </c>
      <c r="AX1991" s="14" t="s">
        <v>83</v>
      </c>
      <c r="AY1991" s="255" t="s">
        <v>331</v>
      </c>
    </row>
    <row r="1992" s="2" customFormat="1" ht="16.5" customHeight="1">
      <c r="A1992" s="40"/>
      <c r="B1992" s="41"/>
      <c r="C1992" s="216" t="s">
        <v>2834</v>
      </c>
      <c r="D1992" s="216" t="s">
        <v>333</v>
      </c>
      <c r="E1992" s="217" t="s">
        <v>2835</v>
      </c>
      <c r="F1992" s="218" t="s">
        <v>2836</v>
      </c>
      <c r="G1992" s="219" t="s">
        <v>376</v>
      </c>
      <c r="H1992" s="220">
        <v>7.75</v>
      </c>
      <c r="I1992" s="221"/>
      <c r="J1992" s="222">
        <f>ROUND(I1992*H1992,2)</f>
        <v>0</v>
      </c>
      <c r="K1992" s="218" t="s">
        <v>337</v>
      </c>
      <c r="L1992" s="46"/>
      <c r="M1992" s="223" t="s">
        <v>19</v>
      </c>
      <c r="N1992" s="224" t="s">
        <v>47</v>
      </c>
      <c r="O1992" s="86"/>
      <c r="P1992" s="225">
        <f>O1992*H1992</f>
        <v>0</v>
      </c>
      <c r="Q1992" s="225">
        <v>0.0100188</v>
      </c>
      <c r="R1992" s="225">
        <f>Q1992*H1992</f>
        <v>0.077645699999999998</v>
      </c>
      <c r="S1992" s="225">
        <v>0</v>
      </c>
      <c r="T1992" s="22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7" t="s">
        <v>541</v>
      </c>
      <c r="AT1992" s="227" t="s">
        <v>333</v>
      </c>
      <c r="AU1992" s="227" t="s">
        <v>85</v>
      </c>
      <c r="AY1992" s="19" t="s">
        <v>331</v>
      </c>
      <c r="BE1992" s="228">
        <f>IF(N1992="základní",J1992,0)</f>
        <v>0</v>
      </c>
      <c r="BF1992" s="228">
        <f>IF(N1992="snížená",J1992,0)</f>
        <v>0</v>
      </c>
      <c r="BG1992" s="228">
        <f>IF(N1992="zákl. přenesená",J1992,0)</f>
        <v>0</v>
      </c>
      <c r="BH1992" s="228">
        <f>IF(N1992="sníž. přenesená",J1992,0)</f>
        <v>0</v>
      </c>
      <c r="BI1992" s="228">
        <f>IF(N1992="nulová",J1992,0)</f>
        <v>0</v>
      </c>
      <c r="BJ1992" s="19" t="s">
        <v>83</v>
      </c>
      <c r="BK1992" s="228">
        <f>ROUND(I1992*H1992,2)</f>
        <v>0</v>
      </c>
      <c r="BL1992" s="19" t="s">
        <v>541</v>
      </c>
      <c r="BM1992" s="227" t="s">
        <v>2837</v>
      </c>
    </row>
    <row r="1993" s="2" customFormat="1">
      <c r="A1993" s="40"/>
      <c r="B1993" s="41"/>
      <c r="C1993" s="42"/>
      <c r="D1993" s="229" t="s">
        <v>339</v>
      </c>
      <c r="E1993" s="42"/>
      <c r="F1993" s="230" t="s">
        <v>2838</v>
      </c>
      <c r="G1993" s="42"/>
      <c r="H1993" s="42"/>
      <c r="I1993" s="231"/>
      <c r="J1993" s="42"/>
      <c r="K1993" s="42"/>
      <c r="L1993" s="46"/>
      <c r="M1993" s="232"/>
      <c r="N1993" s="23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339</v>
      </c>
      <c r="AU1993" s="19" t="s">
        <v>85</v>
      </c>
    </row>
    <row r="1994" s="14" customFormat="1">
      <c r="A1994" s="14"/>
      <c r="B1994" s="245"/>
      <c r="C1994" s="246"/>
      <c r="D1994" s="236" t="s">
        <v>341</v>
      </c>
      <c r="E1994" s="247" t="s">
        <v>19</v>
      </c>
      <c r="F1994" s="248" t="s">
        <v>2839</v>
      </c>
      <c r="G1994" s="246"/>
      <c r="H1994" s="249">
        <v>7.75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341</v>
      </c>
      <c r="AU1994" s="255" t="s">
        <v>85</v>
      </c>
      <c r="AV1994" s="14" t="s">
        <v>85</v>
      </c>
      <c r="AW1994" s="14" t="s">
        <v>35</v>
      </c>
      <c r="AX1994" s="14" t="s">
        <v>83</v>
      </c>
      <c r="AY1994" s="255" t="s">
        <v>331</v>
      </c>
    </row>
    <row r="1995" s="2" customFormat="1" ht="21.75" customHeight="1">
      <c r="A1995" s="40"/>
      <c r="B1995" s="41"/>
      <c r="C1995" s="216" t="s">
        <v>2840</v>
      </c>
      <c r="D1995" s="216" t="s">
        <v>333</v>
      </c>
      <c r="E1995" s="217" t="s">
        <v>2841</v>
      </c>
      <c r="F1995" s="218" t="s">
        <v>2842</v>
      </c>
      <c r="G1995" s="219" t="s">
        <v>336</v>
      </c>
      <c r="H1995" s="220">
        <v>335.51600000000002</v>
      </c>
      <c r="I1995" s="221"/>
      <c r="J1995" s="222">
        <f>ROUND(I1995*H1995,2)</f>
        <v>0</v>
      </c>
      <c r="K1995" s="218" t="s">
        <v>337</v>
      </c>
      <c r="L1995" s="46"/>
      <c r="M1995" s="223" t="s">
        <v>19</v>
      </c>
      <c r="N1995" s="224" t="s">
        <v>47</v>
      </c>
      <c r="O1995" s="86"/>
      <c r="P1995" s="225">
        <f>O1995*H1995</f>
        <v>0</v>
      </c>
      <c r="Q1995" s="225">
        <v>0</v>
      </c>
      <c r="R1995" s="225">
        <f>Q1995*H1995</f>
        <v>0</v>
      </c>
      <c r="S1995" s="225">
        <v>0</v>
      </c>
      <c r="T1995" s="226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27" t="s">
        <v>541</v>
      </c>
      <c r="AT1995" s="227" t="s">
        <v>333</v>
      </c>
      <c r="AU1995" s="227" t="s">
        <v>85</v>
      </c>
      <c r="AY1995" s="19" t="s">
        <v>331</v>
      </c>
      <c r="BE1995" s="228">
        <f>IF(N1995="základní",J1995,0)</f>
        <v>0</v>
      </c>
      <c r="BF1995" s="228">
        <f>IF(N1995="snížená",J1995,0)</f>
        <v>0</v>
      </c>
      <c r="BG1995" s="228">
        <f>IF(N1995="zákl. přenesená",J1995,0)</f>
        <v>0</v>
      </c>
      <c r="BH1995" s="228">
        <f>IF(N1995="sníž. přenesená",J1995,0)</f>
        <v>0</v>
      </c>
      <c r="BI1995" s="228">
        <f>IF(N1995="nulová",J1995,0)</f>
        <v>0</v>
      </c>
      <c r="BJ1995" s="19" t="s">
        <v>83</v>
      </c>
      <c r="BK1995" s="228">
        <f>ROUND(I1995*H1995,2)</f>
        <v>0</v>
      </c>
      <c r="BL1995" s="19" t="s">
        <v>541</v>
      </c>
      <c r="BM1995" s="227" t="s">
        <v>2843</v>
      </c>
    </row>
    <row r="1996" s="2" customFormat="1">
      <c r="A1996" s="40"/>
      <c r="B1996" s="41"/>
      <c r="C1996" s="42"/>
      <c r="D1996" s="229" t="s">
        <v>339</v>
      </c>
      <c r="E1996" s="42"/>
      <c r="F1996" s="230" t="s">
        <v>2844</v>
      </c>
      <c r="G1996" s="42"/>
      <c r="H1996" s="42"/>
      <c r="I1996" s="231"/>
      <c r="J1996" s="42"/>
      <c r="K1996" s="42"/>
      <c r="L1996" s="46"/>
      <c r="M1996" s="232"/>
      <c r="N1996" s="233"/>
      <c r="O1996" s="86"/>
      <c r="P1996" s="86"/>
      <c r="Q1996" s="86"/>
      <c r="R1996" s="86"/>
      <c r="S1996" s="86"/>
      <c r="T1996" s="87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339</v>
      </c>
      <c r="AU1996" s="19" t="s">
        <v>85</v>
      </c>
    </row>
    <row r="1997" s="13" customFormat="1">
      <c r="A1997" s="13"/>
      <c r="B1997" s="234"/>
      <c r="C1997" s="235"/>
      <c r="D1997" s="236" t="s">
        <v>341</v>
      </c>
      <c r="E1997" s="237" t="s">
        <v>19</v>
      </c>
      <c r="F1997" s="238" t="s">
        <v>2378</v>
      </c>
      <c r="G1997" s="235"/>
      <c r="H1997" s="237" t="s">
        <v>19</v>
      </c>
      <c r="I1997" s="239"/>
      <c r="J1997" s="235"/>
      <c r="K1997" s="235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341</v>
      </c>
      <c r="AU1997" s="244" t="s">
        <v>85</v>
      </c>
      <c r="AV1997" s="13" t="s">
        <v>83</v>
      </c>
      <c r="AW1997" s="13" t="s">
        <v>35</v>
      </c>
      <c r="AX1997" s="13" t="s">
        <v>76</v>
      </c>
      <c r="AY1997" s="244" t="s">
        <v>331</v>
      </c>
    </row>
    <row r="1998" s="14" customFormat="1">
      <c r="A1998" s="14"/>
      <c r="B1998" s="245"/>
      <c r="C1998" s="246"/>
      <c r="D1998" s="236" t="s">
        <v>341</v>
      </c>
      <c r="E1998" s="247" t="s">
        <v>19</v>
      </c>
      <c r="F1998" s="248" t="s">
        <v>2379</v>
      </c>
      <c r="G1998" s="246"/>
      <c r="H1998" s="249">
        <v>102.854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341</v>
      </c>
      <c r="AU1998" s="255" t="s">
        <v>85</v>
      </c>
      <c r="AV1998" s="14" t="s">
        <v>85</v>
      </c>
      <c r="AW1998" s="14" t="s">
        <v>35</v>
      </c>
      <c r="AX1998" s="14" t="s">
        <v>76</v>
      </c>
      <c r="AY1998" s="255" t="s">
        <v>331</v>
      </c>
    </row>
    <row r="1999" s="13" customFormat="1">
      <c r="A1999" s="13"/>
      <c r="B1999" s="234"/>
      <c r="C1999" s="235"/>
      <c r="D1999" s="236" t="s">
        <v>341</v>
      </c>
      <c r="E1999" s="237" t="s">
        <v>19</v>
      </c>
      <c r="F1999" s="238" t="s">
        <v>2380</v>
      </c>
      <c r="G1999" s="235"/>
      <c r="H1999" s="237" t="s">
        <v>19</v>
      </c>
      <c r="I1999" s="239"/>
      <c r="J1999" s="235"/>
      <c r="K1999" s="235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341</v>
      </c>
      <c r="AU1999" s="244" t="s">
        <v>85</v>
      </c>
      <c r="AV1999" s="13" t="s">
        <v>83</v>
      </c>
      <c r="AW1999" s="13" t="s">
        <v>35</v>
      </c>
      <c r="AX1999" s="13" t="s">
        <v>76</v>
      </c>
      <c r="AY1999" s="244" t="s">
        <v>331</v>
      </c>
    </row>
    <row r="2000" s="14" customFormat="1">
      <c r="A2000" s="14"/>
      <c r="B2000" s="245"/>
      <c r="C2000" s="246"/>
      <c r="D2000" s="236" t="s">
        <v>341</v>
      </c>
      <c r="E2000" s="247" t="s">
        <v>19</v>
      </c>
      <c r="F2000" s="248" t="s">
        <v>2381</v>
      </c>
      <c r="G2000" s="246"/>
      <c r="H2000" s="249">
        <v>147.06999999999999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341</v>
      </c>
      <c r="AU2000" s="255" t="s">
        <v>85</v>
      </c>
      <c r="AV2000" s="14" t="s">
        <v>85</v>
      </c>
      <c r="AW2000" s="14" t="s">
        <v>35</v>
      </c>
      <c r="AX2000" s="14" t="s">
        <v>76</v>
      </c>
      <c r="AY2000" s="255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2382</v>
      </c>
      <c r="G2001" s="246"/>
      <c r="H2001" s="249">
        <v>46.216999999999999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3" customFormat="1">
      <c r="A2002" s="13"/>
      <c r="B2002" s="234"/>
      <c r="C2002" s="235"/>
      <c r="D2002" s="236" t="s">
        <v>341</v>
      </c>
      <c r="E2002" s="237" t="s">
        <v>19</v>
      </c>
      <c r="F2002" s="238" t="s">
        <v>2405</v>
      </c>
      <c r="G2002" s="235"/>
      <c r="H2002" s="237" t="s">
        <v>19</v>
      </c>
      <c r="I2002" s="239"/>
      <c r="J2002" s="235"/>
      <c r="K2002" s="235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341</v>
      </c>
      <c r="AU2002" s="244" t="s">
        <v>85</v>
      </c>
      <c r="AV2002" s="13" t="s">
        <v>83</v>
      </c>
      <c r="AW2002" s="13" t="s">
        <v>35</v>
      </c>
      <c r="AX2002" s="13" t="s">
        <v>76</v>
      </c>
      <c r="AY2002" s="244" t="s">
        <v>331</v>
      </c>
    </row>
    <row r="2003" s="14" customFormat="1">
      <c r="A2003" s="14"/>
      <c r="B2003" s="245"/>
      <c r="C2003" s="246"/>
      <c r="D2003" s="236" t="s">
        <v>341</v>
      </c>
      <c r="E2003" s="247" t="s">
        <v>19</v>
      </c>
      <c r="F2003" s="248" t="s">
        <v>2332</v>
      </c>
      <c r="G2003" s="246"/>
      <c r="H2003" s="249">
        <v>11.960000000000001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341</v>
      </c>
      <c r="AU2003" s="255" t="s">
        <v>85</v>
      </c>
      <c r="AV2003" s="14" t="s">
        <v>85</v>
      </c>
      <c r="AW2003" s="14" t="s">
        <v>35</v>
      </c>
      <c r="AX2003" s="14" t="s">
        <v>76</v>
      </c>
      <c r="AY2003" s="255" t="s">
        <v>331</v>
      </c>
    </row>
    <row r="2004" s="13" customFormat="1">
      <c r="A2004" s="13"/>
      <c r="B2004" s="234"/>
      <c r="C2004" s="235"/>
      <c r="D2004" s="236" t="s">
        <v>341</v>
      </c>
      <c r="E2004" s="237" t="s">
        <v>19</v>
      </c>
      <c r="F2004" s="238" t="s">
        <v>2345</v>
      </c>
      <c r="G2004" s="235"/>
      <c r="H2004" s="237" t="s">
        <v>19</v>
      </c>
      <c r="I2004" s="239"/>
      <c r="J2004" s="235"/>
      <c r="K2004" s="235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341</v>
      </c>
      <c r="AU2004" s="244" t="s">
        <v>85</v>
      </c>
      <c r="AV2004" s="13" t="s">
        <v>83</v>
      </c>
      <c r="AW2004" s="13" t="s">
        <v>35</v>
      </c>
      <c r="AX2004" s="13" t="s">
        <v>76</v>
      </c>
      <c r="AY2004" s="244" t="s">
        <v>331</v>
      </c>
    </row>
    <row r="2005" s="14" customFormat="1">
      <c r="A2005" s="14"/>
      <c r="B2005" s="245"/>
      <c r="C2005" s="246"/>
      <c r="D2005" s="236" t="s">
        <v>341</v>
      </c>
      <c r="E2005" s="247" t="s">
        <v>19</v>
      </c>
      <c r="F2005" s="248" t="s">
        <v>2136</v>
      </c>
      <c r="G2005" s="246"/>
      <c r="H2005" s="249">
        <v>15.6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341</v>
      </c>
      <c r="AU2005" s="255" t="s">
        <v>85</v>
      </c>
      <c r="AV2005" s="14" t="s">
        <v>85</v>
      </c>
      <c r="AW2005" s="14" t="s">
        <v>35</v>
      </c>
      <c r="AX2005" s="14" t="s">
        <v>76</v>
      </c>
      <c r="AY2005" s="255" t="s">
        <v>331</v>
      </c>
    </row>
    <row r="2006" s="13" customFormat="1">
      <c r="A2006" s="13"/>
      <c r="B2006" s="234"/>
      <c r="C2006" s="235"/>
      <c r="D2006" s="236" t="s">
        <v>341</v>
      </c>
      <c r="E2006" s="237" t="s">
        <v>19</v>
      </c>
      <c r="F2006" s="238" t="s">
        <v>1967</v>
      </c>
      <c r="G2006" s="235"/>
      <c r="H2006" s="237" t="s">
        <v>19</v>
      </c>
      <c r="I2006" s="239"/>
      <c r="J2006" s="235"/>
      <c r="K2006" s="235"/>
      <c r="L2006" s="240"/>
      <c r="M2006" s="241"/>
      <c r="N2006" s="242"/>
      <c r="O2006" s="242"/>
      <c r="P2006" s="242"/>
      <c r="Q2006" s="242"/>
      <c r="R2006" s="242"/>
      <c r="S2006" s="242"/>
      <c r="T2006" s="24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4" t="s">
        <v>341</v>
      </c>
      <c r="AU2006" s="244" t="s">
        <v>85</v>
      </c>
      <c r="AV2006" s="13" t="s">
        <v>83</v>
      </c>
      <c r="AW2006" s="13" t="s">
        <v>35</v>
      </c>
      <c r="AX2006" s="13" t="s">
        <v>76</v>
      </c>
      <c r="AY2006" s="244" t="s">
        <v>331</v>
      </c>
    </row>
    <row r="2007" s="14" customFormat="1">
      <c r="A2007" s="14"/>
      <c r="B2007" s="245"/>
      <c r="C2007" s="246"/>
      <c r="D2007" s="236" t="s">
        <v>341</v>
      </c>
      <c r="E2007" s="247" t="s">
        <v>19</v>
      </c>
      <c r="F2007" s="248" t="s">
        <v>1968</v>
      </c>
      <c r="G2007" s="246"/>
      <c r="H2007" s="249">
        <v>11.815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341</v>
      </c>
      <c r="AU2007" s="255" t="s">
        <v>85</v>
      </c>
      <c r="AV2007" s="14" t="s">
        <v>85</v>
      </c>
      <c r="AW2007" s="14" t="s">
        <v>35</v>
      </c>
      <c r="AX2007" s="14" t="s">
        <v>76</v>
      </c>
      <c r="AY2007" s="255" t="s">
        <v>331</v>
      </c>
    </row>
    <row r="2008" s="15" customFormat="1">
      <c r="A2008" s="15"/>
      <c r="B2008" s="256"/>
      <c r="C2008" s="257"/>
      <c r="D2008" s="236" t="s">
        <v>341</v>
      </c>
      <c r="E2008" s="258" t="s">
        <v>19</v>
      </c>
      <c r="F2008" s="259" t="s">
        <v>353</v>
      </c>
      <c r="G2008" s="257"/>
      <c r="H2008" s="260">
        <v>335.51600000000002</v>
      </c>
      <c r="I2008" s="261"/>
      <c r="J2008" s="257"/>
      <c r="K2008" s="257"/>
      <c r="L2008" s="262"/>
      <c r="M2008" s="263"/>
      <c r="N2008" s="264"/>
      <c r="O2008" s="264"/>
      <c r="P2008" s="264"/>
      <c r="Q2008" s="264"/>
      <c r="R2008" s="264"/>
      <c r="S2008" s="264"/>
      <c r="T2008" s="26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6" t="s">
        <v>341</v>
      </c>
      <c r="AU2008" s="266" t="s">
        <v>85</v>
      </c>
      <c r="AV2008" s="15" t="s">
        <v>126</v>
      </c>
      <c r="AW2008" s="15" t="s">
        <v>35</v>
      </c>
      <c r="AX2008" s="15" t="s">
        <v>83</v>
      </c>
      <c r="AY2008" s="266" t="s">
        <v>331</v>
      </c>
    </row>
    <row r="2009" s="2" customFormat="1" ht="24.15" customHeight="1">
      <c r="A2009" s="40"/>
      <c r="B2009" s="41"/>
      <c r="C2009" s="284" t="s">
        <v>2845</v>
      </c>
      <c r="D2009" s="284" t="s">
        <v>968</v>
      </c>
      <c r="E2009" s="285" t="s">
        <v>2846</v>
      </c>
      <c r="F2009" s="286" t="s">
        <v>2847</v>
      </c>
      <c r="G2009" s="287" t="s">
        <v>336</v>
      </c>
      <c r="H2009" s="288">
        <v>385.84300000000002</v>
      </c>
      <c r="I2009" s="289"/>
      <c r="J2009" s="290">
        <f>ROUND(I2009*H2009,2)</f>
        <v>0</v>
      </c>
      <c r="K2009" s="286" t="s">
        <v>337</v>
      </c>
      <c r="L2009" s="291"/>
      <c r="M2009" s="292" t="s">
        <v>19</v>
      </c>
      <c r="N2009" s="293" t="s">
        <v>47</v>
      </c>
      <c r="O2009" s="86"/>
      <c r="P2009" s="225">
        <f>O2009*H2009</f>
        <v>0</v>
      </c>
      <c r="Q2009" s="225">
        <v>0.00027999999999999998</v>
      </c>
      <c r="R2009" s="225">
        <f>Q2009*H2009</f>
        <v>0.10803604</v>
      </c>
      <c r="S2009" s="225">
        <v>0</v>
      </c>
      <c r="T2009" s="22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7" t="s">
        <v>624</v>
      </c>
      <c r="AT2009" s="227" t="s">
        <v>968</v>
      </c>
      <c r="AU2009" s="227" t="s">
        <v>85</v>
      </c>
      <c r="AY2009" s="19" t="s">
        <v>331</v>
      </c>
      <c r="BE2009" s="228">
        <f>IF(N2009="základní",J2009,0)</f>
        <v>0</v>
      </c>
      <c r="BF2009" s="228">
        <f>IF(N2009="snížená",J2009,0)</f>
        <v>0</v>
      </c>
      <c r="BG2009" s="228">
        <f>IF(N2009="zákl. přenesená",J2009,0)</f>
        <v>0</v>
      </c>
      <c r="BH2009" s="228">
        <f>IF(N2009="sníž. přenesená",J2009,0)</f>
        <v>0</v>
      </c>
      <c r="BI2009" s="228">
        <f>IF(N2009="nulová",J2009,0)</f>
        <v>0</v>
      </c>
      <c r="BJ2009" s="19" t="s">
        <v>83</v>
      </c>
      <c r="BK2009" s="228">
        <f>ROUND(I2009*H2009,2)</f>
        <v>0</v>
      </c>
      <c r="BL2009" s="19" t="s">
        <v>541</v>
      </c>
      <c r="BM2009" s="227" t="s">
        <v>2848</v>
      </c>
    </row>
    <row r="2010" s="2" customFormat="1">
      <c r="A2010" s="40"/>
      <c r="B2010" s="41"/>
      <c r="C2010" s="42"/>
      <c r="D2010" s="236" t="s">
        <v>972</v>
      </c>
      <c r="E2010" s="42"/>
      <c r="F2010" s="294" t="s">
        <v>2849</v>
      </c>
      <c r="G2010" s="42"/>
      <c r="H2010" s="42"/>
      <c r="I2010" s="231"/>
      <c r="J2010" s="42"/>
      <c r="K2010" s="42"/>
      <c r="L2010" s="46"/>
      <c r="M2010" s="232"/>
      <c r="N2010" s="23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972</v>
      </c>
      <c r="AU2010" s="19" t="s">
        <v>85</v>
      </c>
    </row>
    <row r="2011" s="13" customFormat="1">
      <c r="A2011" s="13"/>
      <c r="B2011" s="234"/>
      <c r="C2011" s="235"/>
      <c r="D2011" s="236" t="s">
        <v>341</v>
      </c>
      <c r="E2011" s="237" t="s">
        <v>19</v>
      </c>
      <c r="F2011" s="238" t="s">
        <v>2850</v>
      </c>
      <c r="G2011" s="235"/>
      <c r="H2011" s="237" t="s">
        <v>19</v>
      </c>
      <c r="I2011" s="239"/>
      <c r="J2011" s="235"/>
      <c r="K2011" s="235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341</v>
      </c>
      <c r="AU2011" s="244" t="s">
        <v>85</v>
      </c>
      <c r="AV2011" s="13" t="s">
        <v>83</v>
      </c>
      <c r="AW2011" s="13" t="s">
        <v>35</v>
      </c>
      <c r="AX2011" s="13" t="s">
        <v>76</v>
      </c>
      <c r="AY2011" s="244" t="s">
        <v>331</v>
      </c>
    </row>
    <row r="2012" s="14" customFormat="1">
      <c r="A2012" s="14"/>
      <c r="B2012" s="245"/>
      <c r="C2012" s="246"/>
      <c r="D2012" s="236" t="s">
        <v>341</v>
      </c>
      <c r="E2012" s="247" t="s">
        <v>19</v>
      </c>
      <c r="F2012" s="248" t="s">
        <v>2851</v>
      </c>
      <c r="G2012" s="246"/>
      <c r="H2012" s="249">
        <v>354.31599999999997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341</v>
      </c>
      <c r="AU2012" s="255" t="s">
        <v>85</v>
      </c>
      <c r="AV2012" s="14" t="s">
        <v>85</v>
      </c>
      <c r="AW2012" s="14" t="s">
        <v>35</v>
      </c>
      <c r="AX2012" s="14" t="s">
        <v>76</v>
      </c>
      <c r="AY2012" s="255" t="s">
        <v>331</v>
      </c>
    </row>
    <row r="2013" s="13" customFormat="1">
      <c r="A2013" s="13"/>
      <c r="B2013" s="234"/>
      <c r="C2013" s="235"/>
      <c r="D2013" s="236" t="s">
        <v>341</v>
      </c>
      <c r="E2013" s="237" t="s">
        <v>19</v>
      </c>
      <c r="F2013" s="238" t="s">
        <v>2345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341</v>
      </c>
      <c r="AU2013" s="244" t="s">
        <v>85</v>
      </c>
      <c r="AV2013" s="13" t="s">
        <v>83</v>
      </c>
      <c r="AW2013" s="13" t="s">
        <v>35</v>
      </c>
      <c r="AX2013" s="13" t="s">
        <v>76</v>
      </c>
      <c r="AY2013" s="244" t="s">
        <v>331</v>
      </c>
    </row>
    <row r="2014" s="14" customFormat="1">
      <c r="A2014" s="14"/>
      <c r="B2014" s="245"/>
      <c r="C2014" s="246"/>
      <c r="D2014" s="236" t="s">
        <v>341</v>
      </c>
      <c r="E2014" s="247" t="s">
        <v>19</v>
      </c>
      <c r="F2014" s="248" t="s">
        <v>2852</v>
      </c>
      <c r="G2014" s="246"/>
      <c r="H2014" s="249">
        <v>17.940000000000001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341</v>
      </c>
      <c r="AU2014" s="255" t="s">
        <v>85</v>
      </c>
      <c r="AV2014" s="14" t="s">
        <v>85</v>
      </c>
      <c r="AW2014" s="14" t="s">
        <v>35</v>
      </c>
      <c r="AX2014" s="14" t="s">
        <v>76</v>
      </c>
      <c r="AY2014" s="255" t="s">
        <v>331</v>
      </c>
    </row>
    <row r="2015" s="13" customFormat="1">
      <c r="A2015" s="13"/>
      <c r="B2015" s="234"/>
      <c r="C2015" s="235"/>
      <c r="D2015" s="236" t="s">
        <v>341</v>
      </c>
      <c r="E2015" s="237" t="s">
        <v>19</v>
      </c>
      <c r="F2015" s="238" t="s">
        <v>1967</v>
      </c>
      <c r="G2015" s="235"/>
      <c r="H2015" s="237" t="s">
        <v>19</v>
      </c>
      <c r="I2015" s="239"/>
      <c r="J2015" s="235"/>
      <c r="K2015" s="235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341</v>
      </c>
      <c r="AU2015" s="244" t="s">
        <v>85</v>
      </c>
      <c r="AV2015" s="13" t="s">
        <v>83</v>
      </c>
      <c r="AW2015" s="13" t="s">
        <v>35</v>
      </c>
      <c r="AX2015" s="13" t="s">
        <v>76</v>
      </c>
      <c r="AY2015" s="244" t="s">
        <v>331</v>
      </c>
    </row>
    <row r="2016" s="14" customFormat="1">
      <c r="A2016" s="14"/>
      <c r="B2016" s="245"/>
      <c r="C2016" s="246"/>
      <c r="D2016" s="236" t="s">
        <v>341</v>
      </c>
      <c r="E2016" s="247" t="s">
        <v>19</v>
      </c>
      <c r="F2016" s="248" t="s">
        <v>2853</v>
      </c>
      <c r="G2016" s="246"/>
      <c r="H2016" s="249">
        <v>13.587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341</v>
      </c>
      <c r="AU2016" s="255" t="s">
        <v>85</v>
      </c>
      <c r="AV2016" s="14" t="s">
        <v>85</v>
      </c>
      <c r="AW2016" s="14" t="s">
        <v>35</v>
      </c>
      <c r="AX2016" s="14" t="s">
        <v>76</v>
      </c>
      <c r="AY2016" s="255" t="s">
        <v>331</v>
      </c>
    </row>
    <row r="2017" s="15" customFormat="1">
      <c r="A2017" s="15"/>
      <c r="B2017" s="256"/>
      <c r="C2017" s="257"/>
      <c r="D2017" s="236" t="s">
        <v>341</v>
      </c>
      <c r="E2017" s="258" t="s">
        <v>19</v>
      </c>
      <c r="F2017" s="259" t="s">
        <v>353</v>
      </c>
      <c r="G2017" s="257"/>
      <c r="H2017" s="260">
        <v>385.84300000000002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341</v>
      </c>
      <c r="AU2017" s="266" t="s">
        <v>85</v>
      </c>
      <c r="AV2017" s="15" t="s">
        <v>126</v>
      </c>
      <c r="AW2017" s="15" t="s">
        <v>35</v>
      </c>
      <c r="AX2017" s="15" t="s">
        <v>83</v>
      </c>
      <c r="AY2017" s="266" t="s">
        <v>331</v>
      </c>
    </row>
    <row r="2018" s="2" customFormat="1" ht="24.15" customHeight="1">
      <c r="A2018" s="40"/>
      <c r="B2018" s="41"/>
      <c r="C2018" s="216" t="s">
        <v>2854</v>
      </c>
      <c r="D2018" s="216" t="s">
        <v>333</v>
      </c>
      <c r="E2018" s="217" t="s">
        <v>2855</v>
      </c>
      <c r="F2018" s="218" t="s">
        <v>2856</v>
      </c>
      <c r="G2018" s="219" t="s">
        <v>384</v>
      </c>
      <c r="H2018" s="220">
        <v>7.2690000000000001</v>
      </c>
      <c r="I2018" s="221"/>
      <c r="J2018" s="222">
        <f>ROUND(I2018*H2018,2)</f>
        <v>0</v>
      </c>
      <c r="K2018" s="218" t="s">
        <v>337</v>
      </c>
      <c r="L2018" s="46"/>
      <c r="M2018" s="223" t="s">
        <v>19</v>
      </c>
      <c r="N2018" s="224" t="s">
        <v>47</v>
      </c>
      <c r="O2018" s="86"/>
      <c r="P2018" s="225">
        <f>O2018*H2018</f>
        <v>0</v>
      </c>
      <c r="Q2018" s="225">
        <v>0</v>
      </c>
      <c r="R2018" s="225">
        <f>Q2018*H2018</f>
        <v>0</v>
      </c>
      <c r="S2018" s="225">
        <v>0</v>
      </c>
      <c r="T2018" s="226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7" t="s">
        <v>541</v>
      </c>
      <c r="AT2018" s="227" t="s">
        <v>333</v>
      </c>
      <c r="AU2018" s="227" t="s">
        <v>85</v>
      </c>
      <c r="AY2018" s="19" t="s">
        <v>331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19" t="s">
        <v>83</v>
      </c>
      <c r="BK2018" s="228">
        <f>ROUND(I2018*H2018,2)</f>
        <v>0</v>
      </c>
      <c r="BL2018" s="19" t="s">
        <v>541</v>
      </c>
      <c r="BM2018" s="227" t="s">
        <v>2857</v>
      </c>
    </row>
    <row r="2019" s="2" customFormat="1">
      <c r="A2019" s="40"/>
      <c r="B2019" s="41"/>
      <c r="C2019" s="42"/>
      <c r="D2019" s="229" t="s">
        <v>339</v>
      </c>
      <c r="E2019" s="42"/>
      <c r="F2019" s="230" t="s">
        <v>2858</v>
      </c>
      <c r="G2019" s="42"/>
      <c r="H2019" s="42"/>
      <c r="I2019" s="231"/>
      <c r="J2019" s="42"/>
      <c r="K2019" s="42"/>
      <c r="L2019" s="46"/>
      <c r="M2019" s="232"/>
      <c r="N2019" s="23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339</v>
      </c>
      <c r="AU2019" s="19" t="s">
        <v>85</v>
      </c>
    </row>
    <row r="2020" s="12" customFormat="1" ht="22.8" customHeight="1">
      <c r="A2020" s="12"/>
      <c r="B2020" s="200"/>
      <c r="C2020" s="201"/>
      <c r="D2020" s="202" t="s">
        <v>75</v>
      </c>
      <c r="E2020" s="214" t="s">
        <v>2859</v>
      </c>
      <c r="F2020" s="214" t="s">
        <v>2860</v>
      </c>
      <c r="G2020" s="201"/>
      <c r="H2020" s="201"/>
      <c r="I2020" s="204"/>
      <c r="J2020" s="215">
        <f>BK2020</f>
        <v>0</v>
      </c>
      <c r="K2020" s="201"/>
      <c r="L2020" s="206"/>
      <c r="M2020" s="207"/>
      <c r="N2020" s="208"/>
      <c r="O2020" s="208"/>
      <c r="P2020" s="209">
        <f>SUM(P2021:P2036)</f>
        <v>0</v>
      </c>
      <c r="Q2020" s="208"/>
      <c r="R2020" s="209">
        <f>SUM(R2021:R2036)</f>
        <v>0</v>
      </c>
      <c r="S2020" s="208"/>
      <c r="T2020" s="210">
        <f>SUM(T2021:T2036)</f>
        <v>0.87880000000000003</v>
      </c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R2020" s="211" t="s">
        <v>85</v>
      </c>
      <c r="AT2020" s="212" t="s">
        <v>75</v>
      </c>
      <c r="AU2020" s="212" t="s">
        <v>83</v>
      </c>
      <c r="AY2020" s="211" t="s">
        <v>331</v>
      </c>
      <c r="BK2020" s="213">
        <f>SUM(BK2021:BK2036)</f>
        <v>0</v>
      </c>
    </row>
    <row r="2021" s="2" customFormat="1" ht="24.15" customHeight="1">
      <c r="A2021" s="40"/>
      <c r="B2021" s="41"/>
      <c r="C2021" s="216" t="s">
        <v>2861</v>
      </c>
      <c r="D2021" s="216" t="s">
        <v>333</v>
      </c>
      <c r="E2021" s="217" t="s">
        <v>2862</v>
      </c>
      <c r="F2021" s="218" t="s">
        <v>2863</v>
      </c>
      <c r="G2021" s="219" t="s">
        <v>336</v>
      </c>
      <c r="H2021" s="220">
        <v>15.343</v>
      </c>
      <c r="I2021" s="221"/>
      <c r="J2021" s="222">
        <f>ROUND(I2021*H2021,2)</f>
        <v>0</v>
      </c>
      <c r="K2021" s="218" t="s">
        <v>19</v>
      </c>
      <c r="L2021" s="46"/>
      <c r="M2021" s="223" t="s">
        <v>19</v>
      </c>
      <c r="N2021" s="224" t="s">
        <v>47</v>
      </c>
      <c r="O2021" s="86"/>
      <c r="P2021" s="225">
        <f>O2021*H2021</f>
        <v>0</v>
      </c>
      <c r="Q2021" s="225">
        <v>0</v>
      </c>
      <c r="R2021" s="225">
        <f>Q2021*H2021</f>
        <v>0</v>
      </c>
      <c r="S2021" s="225">
        <v>0</v>
      </c>
      <c r="T2021" s="226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7" t="s">
        <v>541</v>
      </c>
      <c r="AT2021" s="227" t="s">
        <v>333</v>
      </c>
      <c r="AU2021" s="227" t="s">
        <v>85</v>
      </c>
      <c r="AY2021" s="19" t="s">
        <v>331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19" t="s">
        <v>83</v>
      </c>
      <c r="BK2021" s="228">
        <f>ROUND(I2021*H2021,2)</f>
        <v>0</v>
      </c>
      <c r="BL2021" s="19" t="s">
        <v>541</v>
      </c>
      <c r="BM2021" s="227" t="s">
        <v>2864</v>
      </c>
    </row>
    <row r="2022" s="13" customFormat="1">
      <c r="A2022" s="13"/>
      <c r="B2022" s="234"/>
      <c r="C2022" s="235"/>
      <c r="D2022" s="236" t="s">
        <v>341</v>
      </c>
      <c r="E2022" s="237" t="s">
        <v>19</v>
      </c>
      <c r="F2022" s="238" t="s">
        <v>2521</v>
      </c>
      <c r="G2022" s="235"/>
      <c r="H2022" s="237" t="s">
        <v>19</v>
      </c>
      <c r="I2022" s="239"/>
      <c r="J2022" s="235"/>
      <c r="K2022" s="235"/>
      <c r="L2022" s="240"/>
      <c r="M2022" s="241"/>
      <c r="N2022" s="242"/>
      <c r="O2022" s="242"/>
      <c r="P2022" s="242"/>
      <c r="Q2022" s="242"/>
      <c r="R2022" s="242"/>
      <c r="S2022" s="242"/>
      <c r="T2022" s="24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4" t="s">
        <v>341</v>
      </c>
      <c r="AU2022" s="244" t="s">
        <v>85</v>
      </c>
      <c r="AV2022" s="13" t="s">
        <v>83</v>
      </c>
      <c r="AW2022" s="13" t="s">
        <v>35</v>
      </c>
      <c r="AX2022" s="13" t="s">
        <v>76</v>
      </c>
      <c r="AY2022" s="244" t="s">
        <v>331</v>
      </c>
    </row>
    <row r="2023" s="14" customFormat="1">
      <c r="A2023" s="14"/>
      <c r="B2023" s="245"/>
      <c r="C2023" s="246"/>
      <c r="D2023" s="236" t="s">
        <v>341</v>
      </c>
      <c r="E2023" s="247" t="s">
        <v>19</v>
      </c>
      <c r="F2023" s="248" t="s">
        <v>2865</v>
      </c>
      <c r="G2023" s="246"/>
      <c r="H2023" s="249">
        <v>3.7599999999999998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341</v>
      </c>
      <c r="AU2023" s="255" t="s">
        <v>85</v>
      </c>
      <c r="AV2023" s="14" t="s">
        <v>85</v>
      </c>
      <c r="AW2023" s="14" t="s">
        <v>35</v>
      </c>
      <c r="AX2023" s="14" t="s">
        <v>76</v>
      </c>
      <c r="AY2023" s="255" t="s">
        <v>331</v>
      </c>
    </row>
    <row r="2024" s="13" customFormat="1">
      <c r="A2024" s="13"/>
      <c r="B2024" s="234"/>
      <c r="C2024" s="235"/>
      <c r="D2024" s="236" t="s">
        <v>341</v>
      </c>
      <c r="E2024" s="237" t="s">
        <v>19</v>
      </c>
      <c r="F2024" s="238" t="s">
        <v>2517</v>
      </c>
      <c r="G2024" s="235"/>
      <c r="H2024" s="237" t="s">
        <v>19</v>
      </c>
      <c r="I2024" s="239"/>
      <c r="J2024" s="235"/>
      <c r="K2024" s="235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341</v>
      </c>
      <c r="AU2024" s="244" t="s">
        <v>85</v>
      </c>
      <c r="AV2024" s="13" t="s">
        <v>83</v>
      </c>
      <c r="AW2024" s="13" t="s">
        <v>35</v>
      </c>
      <c r="AX2024" s="13" t="s">
        <v>76</v>
      </c>
      <c r="AY2024" s="244" t="s">
        <v>331</v>
      </c>
    </row>
    <row r="2025" s="14" customFormat="1">
      <c r="A2025" s="14"/>
      <c r="B2025" s="245"/>
      <c r="C2025" s="246"/>
      <c r="D2025" s="236" t="s">
        <v>341</v>
      </c>
      <c r="E2025" s="247" t="s">
        <v>19</v>
      </c>
      <c r="F2025" s="248" t="s">
        <v>2865</v>
      </c>
      <c r="G2025" s="246"/>
      <c r="H2025" s="249">
        <v>3.7599999999999998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341</v>
      </c>
      <c r="AU2025" s="255" t="s">
        <v>85</v>
      </c>
      <c r="AV2025" s="14" t="s">
        <v>85</v>
      </c>
      <c r="AW2025" s="14" t="s">
        <v>35</v>
      </c>
      <c r="AX2025" s="14" t="s">
        <v>76</v>
      </c>
      <c r="AY2025" s="255" t="s">
        <v>331</v>
      </c>
    </row>
    <row r="2026" s="13" customFormat="1">
      <c r="A2026" s="13"/>
      <c r="B2026" s="234"/>
      <c r="C2026" s="235"/>
      <c r="D2026" s="236" t="s">
        <v>341</v>
      </c>
      <c r="E2026" s="237" t="s">
        <v>19</v>
      </c>
      <c r="F2026" s="238" t="s">
        <v>2519</v>
      </c>
      <c r="G2026" s="235"/>
      <c r="H2026" s="237" t="s">
        <v>19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341</v>
      </c>
      <c r="AU2026" s="244" t="s">
        <v>85</v>
      </c>
      <c r="AV2026" s="13" t="s">
        <v>83</v>
      </c>
      <c r="AW2026" s="13" t="s">
        <v>35</v>
      </c>
      <c r="AX2026" s="13" t="s">
        <v>76</v>
      </c>
      <c r="AY2026" s="244" t="s">
        <v>331</v>
      </c>
    </row>
    <row r="2027" s="14" customFormat="1">
      <c r="A2027" s="14"/>
      <c r="B2027" s="245"/>
      <c r="C2027" s="246"/>
      <c r="D2027" s="236" t="s">
        <v>341</v>
      </c>
      <c r="E2027" s="247" t="s">
        <v>19</v>
      </c>
      <c r="F2027" s="248" t="s">
        <v>2866</v>
      </c>
      <c r="G2027" s="246"/>
      <c r="H2027" s="249">
        <v>4.2220000000000004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341</v>
      </c>
      <c r="AU2027" s="255" t="s">
        <v>85</v>
      </c>
      <c r="AV2027" s="14" t="s">
        <v>85</v>
      </c>
      <c r="AW2027" s="14" t="s">
        <v>35</v>
      </c>
      <c r="AX2027" s="14" t="s">
        <v>76</v>
      </c>
      <c r="AY2027" s="255" t="s">
        <v>331</v>
      </c>
    </row>
    <row r="2028" s="13" customFormat="1">
      <c r="A2028" s="13"/>
      <c r="B2028" s="234"/>
      <c r="C2028" s="235"/>
      <c r="D2028" s="236" t="s">
        <v>341</v>
      </c>
      <c r="E2028" s="237" t="s">
        <v>19</v>
      </c>
      <c r="F2028" s="238" t="s">
        <v>2522</v>
      </c>
      <c r="G2028" s="235"/>
      <c r="H2028" s="237" t="s">
        <v>19</v>
      </c>
      <c r="I2028" s="239"/>
      <c r="J2028" s="235"/>
      <c r="K2028" s="235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341</v>
      </c>
      <c r="AU2028" s="244" t="s">
        <v>85</v>
      </c>
      <c r="AV2028" s="13" t="s">
        <v>83</v>
      </c>
      <c r="AW2028" s="13" t="s">
        <v>35</v>
      </c>
      <c r="AX2028" s="13" t="s">
        <v>76</v>
      </c>
      <c r="AY2028" s="244" t="s">
        <v>331</v>
      </c>
    </row>
    <row r="2029" s="14" customFormat="1">
      <c r="A2029" s="14"/>
      <c r="B2029" s="245"/>
      <c r="C2029" s="246"/>
      <c r="D2029" s="236" t="s">
        <v>341</v>
      </c>
      <c r="E2029" s="247" t="s">
        <v>19</v>
      </c>
      <c r="F2029" s="248" t="s">
        <v>2867</v>
      </c>
      <c r="G2029" s="246"/>
      <c r="H2029" s="249">
        <v>3.601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341</v>
      </c>
      <c r="AU2029" s="255" t="s">
        <v>85</v>
      </c>
      <c r="AV2029" s="14" t="s">
        <v>85</v>
      </c>
      <c r="AW2029" s="14" t="s">
        <v>35</v>
      </c>
      <c r="AX2029" s="14" t="s">
        <v>76</v>
      </c>
      <c r="AY2029" s="255" t="s">
        <v>331</v>
      </c>
    </row>
    <row r="2030" s="15" customFormat="1">
      <c r="A2030" s="15"/>
      <c r="B2030" s="256"/>
      <c r="C2030" s="257"/>
      <c r="D2030" s="236" t="s">
        <v>341</v>
      </c>
      <c r="E2030" s="258" t="s">
        <v>19</v>
      </c>
      <c r="F2030" s="259" t="s">
        <v>353</v>
      </c>
      <c r="G2030" s="257"/>
      <c r="H2030" s="260">
        <v>15.343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6" t="s">
        <v>341</v>
      </c>
      <c r="AU2030" s="266" t="s">
        <v>85</v>
      </c>
      <c r="AV2030" s="15" t="s">
        <v>126</v>
      </c>
      <c r="AW2030" s="15" t="s">
        <v>35</v>
      </c>
      <c r="AX2030" s="15" t="s">
        <v>83</v>
      </c>
      <c r="AY2030" s="266" t="s">
        <v>331</v>
      </c>
    </row>
    <row r="2031" s="2" customFormat="1" ht="16.5" customHeight="1">
      <c r="A2031" s="40"/>
      <c r="B2031" s="41"/>
      <c r="C2031" s="216" t="s">
        <v>2868</v>
      </c>
      <c r="D2031" s="216" t="s">
        <v>333</v>
      </c>
      <c r="E2031" s="217" t="s">
        <v>2869</v>
      </c>
      <c r="F2031" s="218" t="s">
        <v>2870</v>
      </c>
      <c r="G2031" s="219" t="s">
        <v>425</v>
      </c>
      <c r="H2031" s="220">
        <v>4</v>
      </c>
      <c r="I2031" s="221"/>
      <c r="J2031" s="222">
        <f>ROUND(I2031*H2031,2)</f>
        <v>0</v>
      </c>
      <c r="K2031" s="218" t="s">
        <v>337</v>
      </c>
      <c r="L2031" s="46"/>
      <c r="M2031" s="223" t="s">
        <v>19</v>
      </c>
      <c r="N2031" s="224" t="s">
        <v>47</v>
      </c>
      <c r="O2031" s="86"/>
      <c r="P2031" s="225">
        <f>O2031*H2031</f>
        <v>0</v>
      </c>
      <c r="Q2031" s="225">
        <v>0</v>
      </c>
      <c r="R2031" s="225">
        <f>Q2031*H2031</f>
        <v>0</v>
      </c>
      <c r="S2031" s="225">
        <v>0.041700000000000001</v>
      </c>
      <c r="T2031" s="226">
        <f>S2031*H2031</f>
        <v>0.1668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7" t="s">
        <v>541</v>
      </c>
      <c r="AT2031" s="227" t="s">
        <v>333</v>
      </c>
      <c r="AU2031" s="227" t="s">
        <v>85</v>
      </c>
      <c r="AY2031" s="19" t="s">
        <v>331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19" t="s">
        <v>83</v>
      </c>
      <c r="BK2031" s="228">
        <f>ROUND(I2031*H2031,2)</f>
        <v>0</v>
      </c>
      <c r="BL2031" s="19" t="s">
        <v>541</v>
      </c>
      <c r="BM2031" s="227" t="s">
        <v>2871</v>
      </c>
    </row>
    <row r="2032" s="2" customFormat="1">
      <c r="A2032" s="40"/>
      <c r="B2032" s="41"/>
      <c r="C2032" s="42"/>
      <c r="D2032" s="229" t="s">
        <v>339</v>
      </c>
      <c r="E2032" s="42"/>
      <c r="F2032" s="230" t="s">
        <v>2872</v>
      </c>
      <c r="G2032" s="42"/>
      <c r="H2032" s="42"/>
      <c r="I2032" s="231"/>
      <c r="J2032" s="42"/>
      <c r="K2032" s="42"/>
      <c r="L2032" s="46"/>
      <c r="M2032" s="232"/>
      <c r="N2032" s="23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339</v>
      </c>
      <c r="AU2032" s="19" t="s">
        <v>85</v>
      </c>
    </row>
    <row r="2033" s="2" customFormat="1" ht="16.5" customHeight="1">
      <c r="A2033" s="40"/>
      <c r="B2033" s="41"/>
      <c r="C2033" s="216" t="s">
        <v>2873</v>
      </c>
      <c r="D2033" s="216" t="s">
        <v>333</v>
      </c>
      <c r="E2033" s="217" t="s">
        <v>2874</v>
      </c>
      <c r="F2033" s="218" t="s">
        <v>2875</v>
      </c>
      <c r="G2033" s="219" t="s">
        <v>425</v>
      </c>
      <c r="H2033" s="220">
        <v>18</v>
      </c>
      <c r="I2033" s="221"/>
      <c r="J2033" s="222">
        <f>ROUND(I2033*H2033,2)</f>
        <v>0</v>
      </c>
      <c r="K2033" s="218" t="s">
        <v>337</v>
      </c>
      <c r="L2033" s="46"/>
      <c r="M2033" s="223" t="s">
        <v>19</v>
      </c>
      <c r="N2033" s="224" t="s">
        <v>47</v>
      </c>
      <c r="O2033" s="86"/>
      <c r="P2033" s="225">
        <f>O2033*H2033</f>
        <v>0</v>
      </c>
      <c r="Q2033" s="225">
        <v>0</v>
      </c>
      <c r="R2033" s="225">
        <f>Q2033*H2033</f>
        <v>0</v>
      </c>
      <c r="S2033" s="225">
        <v>0.024</v>
      </c>
      <c r="T2033" s="226">
        <f>S2033*H2033</f>
        <v>0.432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7" t="s">
        <v>541</v>
      </c>
      <c r="AT2033" s="227" t="s">
        <v>333</v>
      </c>
      <c r="AU2033" s="227" t="s">
        <v>85</v>
      </c>
      <c r="AY2033" s="19" t="s">
        <v>331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19" t="s">
        <v>83</v>
      </c>
      <c r="BK2033" s="228">
        <f>ROUND(I2033*H2033,2)</f>
        <v>0</v>
      </c>
      <c r="BL2033" s="19" t="s">
        <v>541</v>
      </c>
      <c r="BM2033" s="227" t="s">
        <v>2876</v>
      </c>
    </row>
    <row r="2034" s="2" customFormat="1">
      <c r="A2034" s="40"/>
      <c r="B2034" s="41"/>
      <c r="C2034" s="42"/>
      <c r="D2034" s="229" t="s">
        <v>339</v>
      </c>
      <c r="E2034" s="42"/>
      <c r="F2034" s="230" t="s">
        <v>2877</v>
      </c>
      <c r="G2034" s="42"/>
      <c r="H2034" s="42"/>
      <c r="I2034" s="231"/>
      <c r="J2034" s="42"/>
      <c r="K2034" s="42"/>
      <c r="L2034" s="46"/>
      <c r="M2034" s="232"/>
      <c r="N2034" s="23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339</v>
      </c>
      <c r="AU2034" s="19" t="s">
        <v>85</v>
      </c>
    </row>
    <row r="2035" s="2" customFormat="1" ht="16.5" customHeight="1">
      <c r="A2035" s="40"/>
      <c r="B2035" s="41"/>
      <c r="C2035" s="216" t="s">
        <v>2878</v>
      </c>
      <c r="D2035" s="216" t="s">
        <v>333</v>
      </c>
      <c r="E2035" s="217" t="s">
        <v>2879</v>
      </c>
      <c r="F2035" s="218" t="s">
        <v>2880</v>
      </c>
      <c r="G2035" s="219" t="s">
        <v>425</v>
      </c>
      <c r="H2035" s="220">
        <v>10</v>
      </c>
      <c r="I2035" s="221"/>
      <c r="J2035" s="222">
        <f>ROUND(I2035*H2035,2)</f>
        <v>0</v>
      </c>
      <c r="K2035" s="218" t="s">
        <v>337</v>
      </c>
      <c r="L2035" s="46"/>
      <c r="M2035" s="223" t="s">
        <v>19</v>
      </c>
      <c r="N2035" s="224" t="s">
        <v>47</v>
      </c>
      <c r="O2035" s="86"/>
      <c r="P2035" s="225">
        <f>O2035*H2035</f>
        <v>0</v>
      </c>
      <c r="Q2035" s="225">
        <v>0</v>
      </c>
      <c r="R2035" s="225">
        <f>Q2035*H2035</f>
        <v>0</v>
      </c>
      <c r="S2035" s="225">
        <v>0.028000000000000001</v>
      </c>
      <c r="T2035" s="226">
        <f>S2035*H2035</f>
        <v>0.28000000000000003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27" t="s">
        <v>541</v>
      </c>
      <c r="AT2035" s="227" t="s">
        <v>333</v>
      </c>
      <c r="AU2035" s="227" t="s">
        <v>85</v>
      </c>
      <c r="AY2035" s="19" t="s">
        <v>331</v>
      </c>
      <c r="BE2035" s="228">
        <f>IF(N2035="základní",J2035,0)</f>
        <v>0</v>
      </c>
      <c r="BF2035" s="228">
        <f>IF(N2035="snížená",J2035,0)</f>
        <v>0</v>
      </c>
      <c r="BG2035" s="228">
        <f>IF(N2035="zákl. přenesená",J2035,0)</f>
        <v>0</v>
      </c>
      <c r="BH2035" s="228">
        <f>IF(N2035="sníž. přenesená",J2035,0)</f>
        <v>0</v>
      </c>
      <c r="BI2035" s="228">
        <f>IF(N2035="nulová",J2035,0)</f>
        <v>0</v>
      </c>
      <c r="BJ2035" s="19" t="s">
        <v>83</v>
      </c>
      <c r="BK2035" s="228">
        <f>ROUND(I2035*H2035,2)</f>
        <v>0</v>
      </c>
      <c r="BL2035" s="19" t="s">
        <v>541</v>
      </c>
      <c r="BM2035" s="227" t="s">
        <v>2881</v>
      </c>
    </row>
    <row r="2036" s="2" customFormat="1">
      <c r="A2036" s="40"/>
      <c r="B2036" s="41"/>
      <c r="C2036" s="42"/>
      <c r="D2036" s="229" t="s">
        <v>339</v>
      </c>
      <c r="E2036" s="42"/>
      <c r="F2036" s="230" t="s">
        <v>2882</v>
      </c>
      <c r="G2036" s="42"/>
      <c r="H2036" s="42"/>
      <c r="I2036" s="231"/>
      <c r="J2036" s="42"/>
      <c r="K2036" s="42"/>
      <c r="L2036" s="46"/>
      <c r="M2036" s="232"/>
      <c r="N2036" s="23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339</v>
      </c>
      <c r="AU2036" s="19" t="s">
        <v>85</v>
      </c>
    </row>
    <row r="2037" s="12" customFormat="1" ht="22.8" customHeight="1">
      <c r="A2037" s="12"/>
      <c r="B2037" s="200"/>
      <c r="C2037" s="201"/>
      <c r="D2037" s="202" t="s">
        <v>75</v>
      </c>
      <c r="E2037" s="214" t="s">
        <v>2883</v>
      </c>
      <c r="F2037" s="214" t="s">
        <v>2884</v>
      </c>
      <c r="G2037" s="201"/>
      <c r="H2037" s="201"/>
      <c r="I2037" s="204"/>
      <c r="J2037" s="215">
        <f>BK2037</f>
        <v>0</v>
      </c>
      <c r="K2037" s="201"/>
      <c r="L2037" s="206"/>
      <c r="M2037" s="207"/>
      <c r="N2037" s="208"/>
      <c r="O2037" s="208"/>
      <c r="P2037" s="209">
        <f>SUM(P2038:P2071)</f>
        <v>0</v>
      </c>
      <c r="Q2037" s="208"/>
      <c r="R2037" s="209">
        <f>SUM(R2038:R2071)</f>
        <v>0</v>
      </c>
      <c r="S2037" s="208"/>
      <c r="T2037" s="210">
        <f>SUM(T2038:T2071)</f>
        <v>0</v>
      </c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R2037" s="211" t="s">
        <v>85</v>
      </c>
      <c r="AT2037" s="212" t="s">
        <v>75</v>
      </c>
      <c r="AU2037" s="212" t="s">
        <v>83</v>
      </c>
      <c r="AY2037" s="211" t="s">
        <v>331</v>
      </c>
      <c r="BK2037" s="213">
        <f>SUM(BK2038:BK2071)</f>
        <v>0</v>
      </c>
    </row>
    <row r="2038" s="2" customFormat="1" ht="24.15" customHeight="1">
      <c r="A2038" s="40"/>
      <c r="B2038" s="41"/>
      <c r="C2038" s="216" t="s">
        <v>2885</v>
      </c>
      <c r="D2038" s="216" t="s">
        <v>333</v>
      </c>
      <c r="E2038" s="217" t="s">
        <v>2886</v>
      </c>
      <c r="F2038" s="218" t="s">
        <v>2887</v>
      </c>
      <c r="G2038" s="219" t="s">
        <v>425</v>
      </c>
      <c r="H2038" s="220">
        <v>1</v>
      </c>
      <c r="I2038" s="221"/>
      <c r="J2038" s="222">
        <f>ROUND(I2038*H2038,2)</f>
        <v>0</v>
      </c>
      <c r="K2038" s="218" t="s">
        <v>19</v>
      </c>
      <c r="L2038" s="46"/>
      <c r="M2038" s="223" t="s">
        <v>19</v>
      </c>
      <c r="N2038" s="224" t="s">
        <v>47</v>
      </c>
      <c r="O2038" s="86"/>
      <c r="P2038" s="225">
        <f>O2038*H2038</f>
        <v>0</v>
      </c>
      <c r="Q2038" s="225">
        <v>0</v>
      </c>
      <c r="R2038" s="225">
        <f>Q2038*H2038</f>
        <v>0</v>
      </c>
      <c r="S2038" s="225">
        <v>0</v>
      </c>
      <c r="T2038" s="226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27" t="s">
        <v>541</v>
      </c>
      <c r="AT2038" s="227" t="s">
        <v>333</v>
      </c>
      <c r="AU2038" s="227" t="s">
        <v>85</v>
      </c>
      <c r="AY2038" s="19" t="s">
        <v>331</v>
      </c>
      <c r="BE2038" s="228">
        <f>IF(N2038="základní",J2038,0)</f>
        <v>0</v>
      </c>
      <c r="BF2038" s="228">
        <f>IF(N2038="snížená",J2038,0)</f>
        <v>0</v>
      </c>
      <c r="BG2038" s="228">
        <f>IF(N2038="zákl. přenesená",J2038,0)</f>
        <v>0</v>
      </c>
      <c r="BH2038" s="228">
        <f>IF(N2038="sníž. přenesená",J2038,0)</f>
        <v>0</v>
      </c>
      <c r="BI2038" s="228">
        <f>IF(N2038="nulová",J2038,0)</f>
        <v>0</v>
      </c>
      <c r="BJ2038" s="19" t="s">
        <v>83</v>
      </c>
      <c r="BK2038" s="228">
        <f>ROUND(I2038*H2038,2)</f>
        <v>0</v>
      </c>
      <c r="BL2038" s="19" t="s">
        <v>541</v>
      </c>
      <c r="BM2038" s="227" t="s">
        <v>2888</v>
      </c>
    </row>
    <row r="2039" s="2" customFormat="1" ht="24.15" customHeight="1">
      <c r="A2039" s="40"/>
      <c r="B2039" s="41"/>
      <c r="C2039" s="216" t="s">
        <v>2889</v>
      </c>
      <c r="D2039" s="216" t="s">
        <v>333</v>
      </c>
      <c r="E2039" s="217" t="s">
        <v>2890</v>
      </c>
      <c r="F2039" s="218" t="s">
        <v>2891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2892</v>
      </c>
    </row>
    <row r="2040" s="2" customFormat="1" ht="24.15" customHeight="1">
      <c r="A2040" s="40"/>
      <c r="B2040" s="41"/>
      <c r="C2040" s="216" t="s">
        <v>2893</v>
      </c>
      <c r="D2040" s="216" t="s">
        <v>333</v>
      </c>
      <c r="E2040" s="217" t="s">
        <v>2894</v>
      </c>
      <c r="F2040" s="218" t="s">
        <v>2895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2896</v>
      </c>
    </row>
    <row r="2041" s="2" customFormat="1" ht="24.15" customHeight="1">
      <c r="A2041" s="40"/>
      <c r="B2041" s="41"/>
      <c r="C2041" s="216" t="s">
        <v>2897</v>
      </c>
      <c r="D2041" s="216" t="s">
        <v>333</v>
      </c>
      <c r="E2041" s="217" t="s">
        <v>2898</v>
      </c>
      <c r="F2041" s="218" t="s">
        <v>2899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2900</v>
      </c>
    </row>
    <row r="2042" s="2" customFormat="1" ht="24.15" customHeight="1">
      <c r="A2042" s="40"/>
      <c r="B2042" s="41"/>
      <c r="C2042" s="216" t="s">
        <v>2901</v>
      </c>
      <c r="D2042" s="216" t="s">
        <v>333</v>
      </c>
      <c r="E2042" s="217" t="s">
        <v>2902</v>
      </c>
      <c r="F2042" s="218" t="s">
        <v>2903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2904</v>
      </c>
    </row>
    <row r="2043" s="2" customFormat="1" ht="24.15" customHeight="1">
      <c r="A2043" s="40"/>
      <c r="B2043" s="41"/>
      <c r="C2043" s="216" t="s">
        <v>2905</v>
      </c>
      <c r="D2043" s="216" t="s">
        <v>333</v>
      </c>
      <c r="E2043" s="217" t="s">
        <v>2906</v>
      </c>
      <c r="F2043" s="218" t="s">
        <v>2907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2908</v>
      </c>
    </row>
    <row r="2044" s="2" customFormat="1" ht="24.15" customHeight="1">
      <c r="A2044" s="40"/>
      <c r="B2044" s="41"/>
      <c r="C2044" s="216" t="s">
        <v>2909</v>
      </c>
      <c r="D2044" s="216" t="s">
        <v>333</v>
      </c>
      <c r="E2044" s="217" t="s">
        <v>2910</v>
      </c>
      <c r="F2044" s="218" t="s">
        <v>2911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2912</v>
      </c>
    </row>
    <row r="2045" s="2" customFormat="1" ht="24.15" customHeight="1">
      <c r="A2045" s="40"/>
      <c r="B2045" s="41"/>
      <c r="C2045" s="216" t="s">
        <v>2913</v>
      </c>
      <c r="D2045" s="216" t="s">
        <v>333</v>
      </c>
      <c r="E2045" s="217" t="s">
        <v>2914</v>
      </c>
      <c r="F2045" s="218" t="s">
        <v>2915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2916</v>
      </c>
    </row>
    <row r="2046" s="2" customFormat="1" ht="24.15" customHeight="1">
      <c r="A2046" s="40"/>
      <c r="B2046" s="41"/>
      <c r="C2046" s="216" t="s">
        <v>2917</v>
      </c>
      <c r="D2046" s="216" t="s">
        <v>333</v>
      </c>
      <c r="E2046" s="217" t="s">
        <v>2918</v>
      </c>
      <c r="F2046" s="218" t="s">
        <v>2919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2920</v>
      </c>
    </row>
    <row r="2047" s="2" customFormat="1" ht="24.15" customHeight="1">
      <c r="A2047" s="40"/>
      <c r="B2047" s="41"/>
      <c r="C2047" s="216" t="s">
        <v>2921</v>
      </c>
      <c r="D2047" s="216" t="s">
        <v>333</v>
      </c>
      <c r="E2047" s="217" t="s">
        <v>2922</v>
      </c>
      <c r="F2047" s="218" t="s">
        <v>2923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2924</v>
      </c>
    </row>
    <row r="2048" s="2" customFormat="1" ht="24.15" customHeight="1">
      <c r="A2048" s="40"/>
      <c r="B2048" s="41"/>
      <c r="C2048" s="216" t="s">
        <v>2925</v>
      </c>
      <c r="D2048" s="216" t="s">
        <v>333</v>
      </c>
      <c r="E2048" s="217" t="s">
        <v>2926</v>
      </c>
      <c r="F2048" s="218" t="s">
        <v>2927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2928</v>
      </c>
    </row>
    <row r="2049" s="2" customFormat="1" ht="24.15" customHeight="1">
      <c r="A2049" s="40"/>
      <c r="B2049" s="41"/>
      <c r="C2049" s="216" t="s">
        <v>2929</v>
      </c>
      <c r="D2049" s="216" t="s">
        <v>333</v>
      </c>
      <c r="E2049" s="217" t="s">
        <v>2930</v>
      </c>
      <c r="F2049" s="218" t="s">
        <v>2931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2932</v>
      </c>
    </row>
    <row r="2050" s="2" customFormat="1" ht="24.15" customHeight="1">
      <c r="A2050" s="40"/>
      <c r="B2050" s="41"/>
      <c r="C2050" s="216" t="s">
        <v>2933</v>
      </c>
      <c r="D2050" s="216" t="s">
        <v>333</v>
      </c>
      <c r="E2050" s="217" t="s">
        <v>2934</v>
      </c>
      <c r="F2050" s="218" t="s">
        <v>2935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2936</v>
      </c>
    </row>
    <row r="2051" s="2" customFormat="1" ht="24.15" customHeight="1">
      <c r="A2051" s="40"/>
      <c r="B2051" s="41"/>
      <c r="C2051" s="216" t="s">
        <v>372</v>
      </c>
      <c r="D2051" s="216" t="s">
        <v>333</v>
      </c>
      <c r="E2051" s="217" t="s">
        <v>2937</v>
      </c>
      <c r="F2051" s="218" t="s">
        <v>2938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2939</v>
      </c>
    </row>
    <row r="2052" s="2" customFormat="1" ht="24.15" customHeight="1">
      <c r="A2052" s="40"/>
      <c r="B2052" s="41"/>
      <c r="C2052" s="216" t="s">
        <v>2940</v>
      </c>
      <c r="D2052" s="216" t="s">
        <v>333</v>
      </c>
      <c r="E2052" s="217" t="s">
        <v>2941</v>
      </c>
      <c r="F2052" s="218" t="s">
        <v>2942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2943</v>
      </c>
    </row>
    <row r="2053" s="2" customFormat="1" ht="24.15" customHeight="1">
      <c r="A2053" s="40"/>
      <c r="B2053" s="41"/>
      <c r="C2053" s="216" t="s">
        <v>2944</v>
      </c>
      <c r="D2053" s="216" t="s">
        <v>333</v>
      </c>
      <c r="E2053" s="217" t="s">
        <v>2945</v>
      </c>
      <c r="F2053" s="218" t="s">
        <v>2946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2947</v>
      </c>
    </row>
    <row r="2054" s="2" customFormat="1" ht="24.15" customHeight="1">
      <c r="A2054" s="40"/>
      <c r="B2054" s="41"/>
      <c r="C2054" s="216" t="s">
        <v>2948</v>
      </c>
      <c r="D2054" s="216" t="s">
        <v>333</v>
      </c>
      <c r="E2054" s="217" t="s">
        <v>2949</v>
      </c>
      <c r="F2054" s="218" t="s">
        <v>2950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2951</v>
      </c>
    </row>
    <row r="2055" s="2" customFormat="1" ht="24.15" customHeight="1">
      <c r="A2055" s="40"/>
      <c r="B2055" s="41"/>
      <c r="C2055" s="216" t="s">
        <v>2952</v>
      </c>
      <c r="D2055" s="216" t="s">
        <v>333</v>
      </c>
      <c r="E2055" s="217" t="s">
        <v>2953</v>
      </c>
      <c r="F2055" s="218" t="s">
        <v>2954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2955</v>
      </c>
    </row>
    <row r="2056" s="2" customFormat="1" ht="24.15" customHeight="1">
      <c r="A2056" s="40"/>
      <c r="B2056" s="41"/>
      <c r="C2056" s="216" t="s">
        <v>2956</v>
      </c>
      <c r="D2056" s="216" t="s">
        <v>333</v>
      </c>
      <c r="E2056" s="217" t="s">
        <v>2957</v>
      </c>
      <c r="F2056" s="218" t="s">
        <v>2958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2959</v>
      </c>
    </row>
    <row r="2057" s="2" customFormat="1" ht="24.15" customHeight="1">
      <c r="A2057" s="40"/>
      <c r="B2057" s="41"/>
      <c r="C2057" s="216" t="s">
        <v>2960</v>
      </c>
      <c r="D2057" s="216" t="s">
        <v>333</v>
      </c>
      <c r="E2057" s="217" t="s">
        <v>2961</v>
      </c>
      <c r="F2057" s="218" t="s">
        <v>2962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2963</v>
      </c>
    </row>
    <row r="2058" s="2" customFormat="1" ht="24.15" customHeight="1">
      <c r="A2058" s="40"/>
      <c r="B2058" s="41"/>
      <c r="C2058" s="216" t="s">
        <v>2964</v>
      </c>
      <c r="D2058" s="216" t="s">
        <v>333</v>
      </c>
      <c r="E2058" s="217" t="s">
        <v>2965</v>
      </c>
      <c r="F2058" s="218" t="s">
        <v>2966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2967</v>
      </c>
    </row>
    <row r="2059" s="2" customFormat="1" ht="24.15" customHeight="1">
      <c r="A2059" s="40"/>
      <c r="B2059" s="41"/>
      <c r="C2059" s="216" t="s">
        <v>2968</v>
      </c>
      <c r="D2059" s="216" t="s">
        <v>333</v>
      </c>
      <c r="E2059" s="217" t="s">
        <v>2969</v>
      </c>
      <c r="F2059" s="218" t="s">
        <v>2970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2971</v>
      </c>
    </row>
    <row r="2060" s="2" customFormat="1" ht="24.15" customHeight="1">
      <c r="A2060" s="40"/>
      <c r="B2060" s="41"/>
      <c r="C2060" s="216" t="s">
        <v>2972</v>
      </c>
      <c r="D2060" s="216" t="s">
        <v>333</v>
      </c>
      <c r="E2060" s="217" t="s">
        <v>2973</v>
      </c>
      <c r="F2060" s="218" t="s">
        <v>2974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2975</v>
      </c>
    </row>
    <row r="2061" s="2" customFormat="1" ht="24.15" customHeight="1">
      <c r="A2061" s="40"/>
      <c r="B2061" s="41"/>
      <c r="C2061" s="216" t="s">
        <v>2976</v>
      </c>
      <c r="D2061" s="216" t="s">
        <v>333</v>
      </c>
      <c r="E2061" s="217" t="s">
        <v>2977</v>
      </c>
      <c r="F2061" s="218" t="s">
        <v>2978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2979</v>
      </c>
    </row>
    <row r="2062" s="2" customFormat="1" ht="24.15" customHeight="1">
      <c r="A2062" s="40"/>
      <c r="B2062" s="41"/>
      <c r="C2062" s="216" t="s">
        <v>2980</v>
      </c>
      <c r="D2062" s="216" t="s">
        <v>333</v>
      </c>
      <c r="E2062" s="217" t="s">
        <v>2981</v>
      </c>
      <c r="F2062" s="218" t="s">
        <v>2982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2983</v>
      </c>
    </row>
    <row r="2063" s="2" customFormat="1" ht="24.15" customHeight="1">
      <c r="A2063" s="40"/>
      <c r="B2063" s="41"/>
      <c r="C2063" s="216" t="s">
        <v>2984</v>
      </c>
      <c r="D2063" s="216" t="s">
        <v>333</v>
      </c>
      <c r="E2063" s="217" t="s">
        <v>2985</v>
      </c>
      <c r="F2063" s="218" t="s">
        <v>2986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2987</v>
      </c>
    </row>
    <row r="2064" s="2" customFormat="1" ht="24.15" customHeight="1">
      <c r="A2064" s="40"/>
      <c r="B2064" s="41"/>
      <c r="C2064" s="216" t="s">
        <v>2988</v>
      </c>
      <c r="D2064" s="216" t="s">
        <v>333</v>
      </c>
      <c r="E2064" s="217" t="s">
        <v>2989</v>
      </c>
      <c r="F2064" s="218" t="s">
        <v>2990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2991</v>
      </c>
    </row>
    <row r="2065" s="2" customFormat="1" ht="24.15" customHeight="1">
      <c r="A2065" s="40"/>
      <c r="B2065" s="41"/>
      <c r="C2065" s="216" t="s">
        <v>2992</v>
      </c>
      <c r="D2065" s="216" t="s">
        <v>333</v>
      </c>
      <c r="E2065" s="217" t="s">
        <v>2993</v>
      </c>
      <c r="F2065" s="218" t="s">
        <v>2994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2995</v>
      </c>
    </row>
    <row r="2066" s="2" customFormat="1" ht="24.15" customHeight="1">
      <c r="A2066" s="40"/>
      <c r="B2066" s="41"/>
      <c r="C2066" s="216" t="s">
        <v>2996</v>
      </c>
      <c r="D2066" s="216" t="s">
        <v>333</v>
      </c>
      <c r="E2066" s="217" t="s">
        <v>2997</v>
      </c>
      <c r="F2066" s="218" t="s">
        <v>2998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2999</v>
      </c>
    </row>
    <row r="2067" s="2" customFormat="1" ht="24.15" customHeight="1">
      <c r="A2067" s="40"/>
      <c r="B2067" s="41"/>
      <c r="C2067" s="216" t="s">
        <v>3000</v>
      </c>
      <c r="D2067" s="216" t="s">
        <v>333</v>
      </c>
      <c r="E2067" s="217" t="s">
        <v>3001</v>
      </c>
      <c r="F2067" s="218" t="s">
        <v>3002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3003</v>
      </c>
    </row>
    <row r="2068" s="2" customFormat="1" ht="24.15" customHeight="1">
      <c r="A2068" s="40"/>
      <c r="B2068" s="41"/>
      <c r="C2068" s="216" t="s">
        <v>3004</v>
      </c>
      <c r="D2068" s="216" t="s">
        <v>333</v>
      </c>
      <c r="E2068" s="217" t="s">
        <v>3005</v>
      </c>
      <c r="F2068" s="218" t="s">
        <v>3006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3007</v>
      </c>
    </row>
    <row r="2069" s="2" customFormat="1" ht="24.15" customHeight="1">
      <c r="A2069" s="40"/>
      <c r="B2069" s="41"/>
      <c r="C2069" s="216" t="s">
        <v>3008</v>
      </c>
      <c r="D2069" s="216" t="s">
        <v>333</v>
      </c>
      <c r="E2069" s="217" t="s">
        <v>3009</v>
      </c>
      <c r="F2069" s="218" t="s">
        <v>3010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3011</v>
      </c>
    </row>
    <row r="2070" s="2" customFormat="1" ht="24.15" customHeight="1">
      <c r="A2070" s="40"/>
      <c r="B2070" s="41"/>
      <c r="C2070" s="216" t="s">
        <v>3012</v>
      </c>
      <c r="D2070" s="216" t="s">
        <v>333</v>
      </c>
      <c r="E2070" s="217" t="s">
        <v>3013</v>
      </c>
      <c r="F2070" s="218" t="s">
        <v>3014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3015</v>
      </c>
    </row>
    <row r="2071" s="2" customFormat="1" ht="16.5" customHeight="1">
      <c r="A2071" s="40"/>
      <c r="B2071" s="41"/>
      <c r="C2071" s="216" t="s">
        <v>3016</v>
      </c>
      <c r="D2071" s="216" t="s">
        <v>333</v>
      </c>
      <c r="E2071" s="217" t="s">
        <v>3017</v>
      </c>
      <c r="F2071" s="218" t="s">
        <v>3018</v>
      </c>
      <c r="G2071" s="219" t="s">
        <v>425</v>
      </c>
      <c r="H2071" s="220">
        <v>21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3019</v>
      </c>
    </row>
    <row r="2072" s="12" customFormat="1" ht="22.8" customHeight="1">
      <c r="A2072" s="12"/>
      <c r="B2072" s="200"/>
      <c r="C2072" s="201"/>
      <c r="D2072" s="202" t="s">
        <v>75</v>
      </c>
      <c r="E2072" s="214" t="s">
        <v>3020</v>
      </c>
      <c r="F2072" s="214" t="s">
        <v>3021</v>
      </c>
      <c r="G2072" s="201"/>
      <c r="H2072" s="201"/>
      <c r="I2072" s="204"/>
      <c r="J2072" s="215">
        <f>BK2072</f>
        <v>0</v>
      </c>
      <c r="K2072" s="201"/>
      <c r="L2072" s="206"/>
      <c r="M2072" s="207"/>
      <c r="N2072" s="208"/>
      <c r="O2072" s="208"/>
      <c r="P2072" s="209">
        <f>SUM(P2073:P2081)</f>
        <v>0</v>
      </c>
      <c r="Q2072" s="208"/>
      <c r="R2072" s="209">
        <f>SUM(R2073:R2081)</f>
        <v>0</v>
      </c>
      <c r="S2072" s="208"/>
      <c r="T2072" s="210">
        <f>SUM(T2073:T2081)</f>
        <v>0</v>
      </c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R2072" s="211" t="s">
        <v>85</v>
      </c>
      <c r="AT2072" s="212" t="s">
        <v>75</v>
      </c>
      <c r="AU2072" s="212" t="s">
        <v>83</v>
      </c>
      <c r="AY2072" s="211" t="s">
        <v>331</v>
      </c>
      <c r="BK2072" s="213">
        <f>SUM(BK2073:BK2081)</f>
        <v>0</v>
      </c>
    </row>
    <row r="2073" s="2" customFormat="1" ht="24.15" customHeight="1">
      <c r="A2073" s="40"/>
      <c r="B2073" s="41"/>
      <c r="C2073" s="216" t="s">
        <v>3022</v>
      </c>
      <c r="D2073" s="216" t="s">
        <v>333</v>
      </c>
      <c r="E2073" s="217" t="s">
        <v>3023</v>
      </c>
      <c r="F2073" s="218" t="s">
        <v>3024</v>
      </c>
      <c r="G2073" s="219" t="s">
        <v>376</v>
      </c>
      <c r="H2073" s="220">
        <v>1.23</v>
      </c>
      <c r="I2073" s="221"/>
      <c r="J2073" s="222">
        <f>ROUND(I2073*H2073,2)</f>
        <v>0</v>
      </c>
      <c r="K2073" s="218" t="s">
        <v>19</v>
      </c>
      <c r="L2073" s="46"/>
      <c r="M2073" s="223" t="s">
        <v>19</v>
      </c>
      <c r="N2073" s="224" t="s">
        <v>47</v>
      </c>
      <c r="O2073" s="86"/>
      <c r="P2073" s="225">
        <f>O2073*H2073</f>
        <v>0</v>
      </c>
      <c r="Q2073" s="225">
        <v>0</v>
      </c>
      <c r="R2073" s="225">
        <f>Q2073*H2073</f>
        <v>0</v>
      </c>
      <c r="S2073" s="225">
        <v>0</v>
      </c>
      <c r="T2073" s="22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27" t="s">
        <v>541</v>
      </c>
      <c r="AT2073" s="227" t="s">
        <v>333</v>
      </c>
      <c r="AU2073" s="227" t="s">
        <v>85</v>
      </c>
      <c r="AY2073" s="19" t="s">
        <v>331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19" t="s">
        <v>83</v>
      </c>
      <c r="BK2073" s="228">
        <f>ROUND(I2073*H2073,2)</f>
        <v>0</v>
      </c>
      <c r="BL2073" s="19" t="s">
        <v>541</v>
      </c>
      <c r="BM2073" s="227" t="s">
        <v>3025</v>
      </c>
    </row>
    <row r="2074" s="2" customFormat="1" ht="24.15" customHeight="1">
      <c r="A2074" s="40"/>
      <c r="B2074" s="41"/>
      <c r="C2074" s="216" t="s">
        <v>3026</v>
      </c>
      <c r="D2074" s="216" t="s">
        <v>333</v>
      </c>
      <c r="E2074" s="217" t="s">
        <v>3027</v>
      </c>
      <c r="F2074" s="218" t="s">
        <v>3028</v>
      </c>
      <c r="G2074" s="219" t="s">
        <v>376</v>
      </c>
      <c r="H2074" s="220">
        <v>4.9000000000000004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3029</v>
      </c>
    </row>
    <row r="2075" s="2" customFormat="1" ht="24.15" customHeight="1">
      <c r="A2075" s="40"/>
      <c r="B2075" s="41"/>
      <c r="C2075" s="216" t="s">
        <v>3030</v>
      </c>
      <c r="D2075" s="216" t="s">
        <v>333</v>
      </c>
      <c r="E2075" s="217" t="s">
        <v>3031</v>
      </c>
      <c r="F2075" s="218" t="s">
        <v>3032</v>
      </c>
      <c r="G2075" s="219" t="s">
        <v>376</v>
      </c>
      <c r="H2075" s="220">
        <v>2.1000000000000001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3033</v>
      </c>
    </row>
    <row r="2076" s="2" customFormat="1" ht="24.15" customHeight="1">
      <c r="A2076" s="40"/>
      <c r="B2076" s="41"/>
      <c r="C2076" s="216" t="s">
        <v>3034</v>
      </c>
      <c r="D2076" s="216" t="s">
        <v>333</v>
      </c>
      <c r="E2076" s="217" t="s">
        <v>3035</v>
      </c>
      <c r="F2076" s="218" t="s">
        <v>3036</v>
      </c>
      <c r="G2076" s="219" t="s">
        <v>376</v>
      </c>
      <c r="H2076" s="220">
        <v>6.6600000000000001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3037</v>
      </c>
    </row>
    <row r="2077" s="2" customFormat="1" ht="24.15" customHeight="1">
      <c r="A2077" s="40"/>
      <c r="B2077" s="41"/>
      <c r="C2077" s="216" t="s">
        <v>3038</v>
      </c>
      <c r="D2077" s="216" t="s">
        <v>333</v>
      </c>
      <c r="E2077" s="217" t="s">
        <v>3039</v>
      </c>
      <c r="F2077" s="218" t="s">
        <v>3040</v>
      </c>
      <c r="G2077" s="219" t="s">
        <v>376</v>
      </c>
      <c r="H2077" s="220">
        <v>15.220000000000001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3041</v>
      </c>
    </row>
    <row r="2078" s="2" customFormat="1" ht="24.15" customHeight="1">
      <c r="A2078" s="40"/>
      <c r="B2078" s="41"/>
      <c r="C2078" s="216" t="s">
        <v>3042</v>
      </c>
      <c r="D2078" s="216" t="s">
        <v>333</v>
      </c>
      <c r="E2078" s="217" t="s">
        <v>3043</v>
      </c>
      <c r="F2078" s="218" t="s">
        <v>3044</v>
      </c>
      <c r="G2078" s="219" t="s">
        <v>425</v>
      </c>
      <c r="H2078" s="220">
        <v>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3045</v>
      </c>
    </row>
    <row r="2079" s="2" customFormat="1" ht="24.15" customHeight="1">
      <c r="A2079" s="40"/>
      <c r="B2079" s="41"/>
      <c r="C2079" s="216" t="s">
        <v>3046</v>
      </c>
      <c r="D2079" s="216" t="s">
        <v>333</v>
      </c>
      <c r="E2079" s="217" t="s">
        <v>3047</v>
      </c>
      <c r="F2079" s="218" t="s">
        <v>3048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3049</v>
      </c>
    </row>
    <row r="2080" s="2" customFormat="1" ht="24.15" customHeight="1">
      <c r="A2080" s="40"/>
      <c r="B2080" s="41"/>
      <c r="C2080" s="216" t="s">
        <v>3050</v>
      </c>
      <c r="D2080" s="216" t="s">
        <v>333</v>
      </c>
      <c r="E2080" s="217" t="s">
        <v>3051</v>
      </c>
      <c r="F2080" s="218" t="s">
        <v>3052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3053</v>
      </c>
    </row>
    <row r="2081" s="2" customFormat="1" ht="24.15" customHeight="1">
      <c r="A2081" s="40"/>
      <c r="B2081" s="41"/>
      <c r="C2081" s="216" t="s">
        <v>3054</v>
      </c>
      <c r="D2081" s="216" t="s">
        <v>333</v>
      </c>
      <c r="E2081" s="217" t="s">
        <v>3055</v>
      </c>
      <c r="F2081" s="218" t="s">
        <v>3056</v>
      </c>
      <c r="G2081" s="219" t="s">
        <v>425</v>
      </c>
      <c r="H2081" s="220">
        <v>4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3057</v>
      </c>
    </row>
    <row r="2082" s="12" customFormat="1" ht="22.8" customHeight="1">
      <c r="A2082" s="12"/>
      <c r="B2082" s="200"/>
      <c r="C2082" s="201"/>
      <c r="D2082" s="202" t="s">
        <v>75</v>
      </c>
      <c r="E2082" s="214" t="s">
        <v>673</v>
      </c>
      <c r="F2082" s="214" t="s">
        <v>674</v>
      </c>
      <c r="G2082" s="201"/>
      <c r="H2082" s="201"/>
      <c r="I2082" s="204"/>
      <c r="J2082" s="215">
        <f>BK2082</f>
        <v>0</v>
      </c>
      <c r="K2082" s="201"/>
      <c r="L2082" s="206"/>
      <c r="M2082" s="207"/>
      <c r="N2082" s="208"/>
      <c r="O2082" s="208"/>
      <c r="P2082" s="209">
        <f>SUM(P2083:P2100)</f>
        <v>0</v>
      </c>
      <c r="Q2082" s="208"/>
      <c r="R2082" s="209">
        <f>SUM(R2083:R2100)</f>
        <v>33.478100000000005</v>
      </c>
      <c r="S2082" s="208"/>
      <c r="T2082" s="210">
        <f>SUM(T2083:T2100)</f>
        <v>0.22023999999999999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11" t="s">
        <v>85</v>
      </c>
      <c r="AT2082" s="212" t="s">
        <v>75</v>
      </c>
      <c r="AU2082" s="212" t="s">
        <v>83</v>
      </c>
      <c r="AY2082" s="211" t="s">
        <v>331</v>
      </c>
      <c r="BK2082" s="213">
        <f>SUM(BK2083:BK2100)</f>
        <v>0</v>
      </c>
    </row>
    <row r="2083" s="2" customFormat="1" ht="24.15" customHeight="1">
      <c r="A2083" s="40"/>
      <c r="B2083" s="41"/>
      <c r="C2083" s="216" t="s">
        <v>3058</v>
      </c>
      <c r="D2083" s="216" t="s">
        <v>333</v>
      </c>
      <c r="E2083" s="217" t="s">
        <v>3059</v>
      </c>
      <c r="F2083" s="218" t="s">
        <v>3060</v>
      </c>
      <c r="G2083" s="219" t="s">
        <v>678</v>
      </c>
      <c r="H2083" s="220">
        <v>31491.400000000001</v>
      </c>
      <c r="I2083" s="221"/>
      <c r="J2083" s="222">
        <f>ROUND(I2083*H2083,2)</f>
        <v>0</v>
      </c>
      <c r="K2083" s="218" t="s">
        <v>19</v>
      </c>
      <c r="L2083" s="46"/>
      <c r="M2083" s="223" t="s">
        <v>19</v>
      </c>
      <c r="N2083" s="224" t="s">
        <v>47</v>
      </c>
      <c r="O2083" s="86"/>
      <c r="P2083" s="225">
        <f>O2083*H2083</f>
        <v>0</v>
      </c>
      <c r="Q2083" s="225">
        <v>0.001</v>
      </c>
      <c r="R2083" s="225">
        <f>Q2083*H2083</f>
        <v>31.491400000000002</v>
      </c>
      <c r="S2083" s="225">
        <v>0</v>
      </c>
      <c r="T2083" s="22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7" t="s">
        <v>541</v>
      </c>
      <c r="AT2083" s="227" t="s">
        <v>333</v>
      </c>
      <c r="AU2083" s="227" t="s">
        <v>85</v>
      </c>
      <c r="AY2083" s="19" t="s">
        <v>331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19" t="s">
        <v>83</v>
      </c>
      <c r="BK2083" s="228">
        <f>ROUND(I2083*H2083,2)</f>
        <v>0</v>
      </c>
      <c r="BL2083" s="19" t="s">
        <v>541</v>
      </c>
      <c r="BM2083" s="227" t="s">
        <v>3061</v>
      </c>
    </row>
    <row r="2084" s="14" customFormat="1">
      <c r="A2084" s="14"/>
      <c r="B2084" s="245"/>
      <c r="C2084" s="246"/>
      <c r="D2084" s="236" t="s">
        <v>341</v>
      </c>
      <c r="E2084" s="247" t="s">
        <v>19</v>
      </c>
      <c r="F2084" s="248" t="s">
        <v>3062</v>
      </c>
      <c r="G2084" s="246"/>
      <c r="H2084" s="249">
        <v>31491.400000000001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341</v>
      </c>
      <c r="AU2084" s="255" t="s">
        <v>85</v>
      </c>
      <c r="AV2084" s="14" t="s">
        <v>85</v>
      </c>
      <c r="AW2084" s="14" t="s">
        <v>35</v>
      </c>
      <c r="AX2084" s="14" t="s">
        <v>76</v>
      </c>
      <c r="AY2084" s="255" t="s">
        <v>331</v>
      </c>
    </row>
    <row r="2085" s="15" customFormat="1">
      <c r="A2085" s="15"/>
      <c r="B2085" s="256"/>
      <c r="C2085" s="257"/>
      <c r="D2085" s="236" t="s">
        <v>341</v>
      </c>
      <c r="E2085" s="258" t="s">
        <v>19</v>
      </c>
      <c r="F2085" s="259" t="s">
        <v>353</v>
      </c>
      <c r="G2085" s="257"/>
      <c r="H2085" s="260">
        <v>31491.400000000001</v>
      </c>
      <c r="I2085" s="261"/>
      <c r="J2085" s="257"/>
      <c r="K2085" s="257"/>
      <c r="L2085" s="262"/>
      <c r="M2085" s="263"/>
      <c r="N2085" s="264"/>
      <c r="O2085" s="264"/>
      <c r="P2085" s="264"/>
      <c r="Q2085" s="264"/>
      <c r="R2085" s="264"/>
      <c r="S2085" s="264"/>
      <c r="T2085" s="26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6" t="s">
        <v>341</v>
      </c>
      <c r="AU2085" s="266" t="s">
        <v>85</v>
      </c>
      <c r="AV2085" s="15" t="s">
        <v>126</v>
      </c>
      <c r="AW2085" s="15" t="s">
        <v>35</v>
      </c>
      <c r="AX2085" s="15" t="s">
        <v>83</v>
      </c>
      <c r="AY2085" s="266" t="s">
        <v>331</v>
      </c>
    </row>
    <row r="2086" s="2" customFormat="1" ht="24.15" customHeight="1">
      <c r="A2086" s="40"/>
      <c r="B2086" s="41"/>
      <c r="C2086" s="216" t="s">
        <v>3063</v>
      </c>
      <c r="D2086" s="216" t="s">
        <v>333</v>
      </c>
      <c r="E2086" s="217" t="s">
        <v>3064</v>
      </c>
      <c r="F2086" s="218" t="s">
        <v>3065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3066</v>
      </c>
    </row>
    <row r="2087" s="2" customFormat="1" ht="16.5" customHeight="1">
      <c r="A2087" s="40"/>
      <c r="B2087" s="41"/>
      <c r="C2087" s="216" t="s">
        <v>3067</v>
      </c>
      <c r="D2087" s="216" t="s">
        <v>333</v>
      </c>
      <c r="E2087" s="217" t="s">
        <v>3068</v>
      </c>
      <c r="F2087" s="218" t="s">
        <v>3069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3070</v>
      </c>
    </row>
    <row r="2088" s="2" customFormat="1" ht="16.5" customHeight="1">
      <c r="A2088" s="40"/>
      <c r="B2088" s="41"/>
      <c r="C2088" s="216" t="s">
        <v>3071</v>
      </c>
      <c r="D2088" s="216" t="s">
        <v>333</v>
      </c>
      <c r="E2088" s="217" t="s">
        <v>3072</v>
      </c>
      <c r="F2088" s="218" t="s">
        <v>3073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3074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3075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3076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3077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3078</v>
      </c>
      <c r="D2092" s="216" t="s">
        <v>333</v>
      </c>
      <c r="E2092" s="217" t="s">
        <v>3079</v>
      </c>
      <c r="F2092" s="218" t="s">
        <v>3080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3081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3082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3083</v>
      </c>
      <c r="D2094" s="216" t="s">
        <v>333</v>
      </c>
      <c r="E2094" s="217" t="s">
        <v>3084</v>
      </c>
      <c r="F2094" s="218" t="s">
        <v>3085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3086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3087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3088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3089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3090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3091</v>
      </c>
      <c r="F2101" s="214" t="s">
        <v>3092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3093</v>
      </c>
      <c r="D2102" s="216" t="s">
        <v>333</v>
      </c>
      <c r="E2102" s="217" t="s">
        <v>3094</v>
      </c>
      <c r="F2102" s="218" t="s">
        <v>3095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3096</v>
      </c>
    </row>
    <row r="2103" s="2" customFormat="1" ht="21.75" customHeight="1">
      <c r="A2103" s="40"/>
      <c r="B2103" s="41"/>
      <c r="C2103" s="216" t="s">
        <v>3097</v>
      </c>
      <c r="D2103" s="216" t="s">
        <v>333</v>
      </c>
      <c r="E2103" s="217" t="s">
        <v>3098</v>
      </c>
      <c r="F2103" s="218" t="s">
        <v>3099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3100</v>
      </c>
    </row>
    <row r="2104" s="2" customFormat="1" ht="24.15" customHeight="1">
      <c r="A2104" s="40"/>
      <c r="B2104" s="41"/>
      <c r="C2104" s="216" t="s">
        <v>3101</v>
      </c>
      <c r="D2104" s="216" t="s">
        <v>333</v>
      </c>
      <c r="E2104" s="217" t="s">
        <v>3102</v>
      </c>
      <c r="F2104" s="218" t="s">
        <v>3103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3104</v>
      </c>
    </row>
    <row r="2105" s="2" customFormat="1" ht="24.15" customHeight="1">
      <c r="A2105" s="40"/>
      <c r="B2105" s="41"/>
      <c r="C2105" s="216" t="s">
        <v>3105</v>
      </c>
      <c r="D2105" s="216" t="s">
        <v>333</v>
      </c>
      <c r="E2105" s="217" t="s">
        <v>3106</v>
      </c>
      <c r="F2105" s="218" t="s">
        <v>3107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3108</v>
      </c>
    </row>
    <row r="2106" s="2" customFormat="1" ht="24.15" customHeight="1">
      <c r="A2106" s="40"/>
      <c r="B2106" s="41"/>
      <c r="C2106" s="216" t="s">
        <v>3109</v>
      </c>
      <c r="D2106" s="216" t="s">
        <v>333</v>
      </c>
      <c r="E2106" s="217" t="s">
        <v>3110</v>
      </c>
      <c r="F2106" s="218" t="s">
        <v>3111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3112</v>
      </c>
    </row>
    <row r="2107" s="2" customFormat="1" ht="24.15" customHeight="1">
      <c r="A2107" s="40"/>
      <c r="B2107" s="41"/>
      <c r="C2107" s="216" t="s">
        <v>3113</v>
      </c>
      <c r="D2107" s="216" t="s">
        <v>333</v>
      </c>
      <c r="E2107" s="217" t="s">
        <v>3114</v>
      </c>
      <c r="F2107" s="218" t="s">
        <v>3115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3116</v>
      </c>
    </row>
    <row r="2108" s="2" customFormat="1" ht="24.15" customHeight="1">
      <c r="A2108" s="40"/>
      <c r="B2108" s="41"/>
      <c r="C2108" s="216" t="s">
        <v>3117</v>
      </c>
      <c r="D2108" s="216" t="s">
        <v>333</v>
      </c>
      <c r="E2108" s="217" t="s">
        <v>3118</v>
      </c>
      <c r="F2108" s="218" t="s">
        <v>3119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3120</v>
      </c>
    </row>
    <row r="2109" s="2" customFormat="1" ht="24.15" customHeight="1">
      <c r="A2109" s="40"/>
      <c r="B2109" s="41"/>
      <c r="C2109" s="216" t="s">
        <v>3121</v>
      </c>
      <c r="D2109" s="216" t="s">
        <v>333</v>
      </c>
      <c r="E2109" s="217" t="s">
        <v>3122</v>
      </c>
      <c r="F2109" s="218" t="s">
        <v>3123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3124</v>
      </c>
    </row>
    <row r="2110" s="2" customFormat="1" ht="21.75" customHeight="1">
      <c r="A2110" s="40"/>
      <c r="B2110" s="41"/>
      <c r="C2110" s="216" t="s">
        <v>3125</v>
      </c>
      <c r="D2110" s="216" t="s">
        <v>333</v>
      </c>
      <c r="E2110" s="217" t="s">
        <v>3126</v>
      </c>
      <c r="F2110" s="218" t="s">
        <v>3127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3128</v>
      </c>
    </row>
    <row r="2111" s="2" customFormat="1" ht="21.75" customHeight="1">
      <c r="A2111" s="40"/>
      <c r="B2111" s="41"/>
      <c r="C2111" s="216" t="s">
        <v>3129</v>
      </c>
      <c r="D2111" s="216" t="s">
        <v>333</v>
      </c>
      <c r="E2111" s="217" t="s">
        <v>3130</v>
      </c>
      <c r="F2111" s="218" t="s">
        <v>3131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3132</v>
      </c>
    </row>
    <row r="2112" s="2" customFormat="1" ht="24.15" customHeight="1">
      <c r="A2112" s="40"/>
      <c r="B2112" s="41"/>
      <c r="C2112" s="216" t="s">
        <v>3133</v>
      </c>
      <c r="D2112" s="216" t="s">
        <v>333</v>
      </c>
      <c r="E2112" s="217" t="s">
        <v>3134</v>
      </c>
      <c r="F2112" s="218" t="s">
        <v>3135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3136</v>
      </c>
    </row>
    <row r="2113" s="2" customFormat="1" ht="24.15" customHeight="1">
      <c r="A2113" s="40"/>
      <c r="B2113" s="41"/>
      <c r="C2113" s="216" t="s">
        <v>3137</v>
      </c>
      <c r="D2113" s="216" t="s">
        <v>333</v>
      </c>
      <c r="E2113" s="217" t="s">
        <v>3138</v>
      </c>
      <c r="F2113" s="218" t="s">
        <v>3139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3140</v>
      </c>
    </row>
    <row r="2114" s="2" customFormat="1" ht="24.15" customHeight="1">
      <c r="A2114" s="40"/>
      <c r="B2114" s="41"/>
      <c r="C2114" s="216" t="s">
        <v>3141</v>
      </c>
      <c r="D2114" s="216" t="s">
        <v>333</v>
      </c>
      <c r="E2114" s="217" t="s">
        <v>3142</v>
      </c>
      <c r="F2114" s="218" t="s">
        <v>3143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3144</v>
      </c>
    </row>
    <row r="2115" s="2" customFormat="1" ht="128.55" customHeight="1">
      <c r="A2115" s="40"/>
      <c r="B2115" s="41"/>
      <c r="C2115" s="216" t="s">
        <v>3145</v>
      </c>
      <c r="D2115" s="216" t="s">
        <v>333</v>
      </c>
      <c r="E2115" s="217" t="s">
        <v>3146</v>
      </c>
      <c r="F2115" s="218" t="s">
        <v>3147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3148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3149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3150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3151</v>
      </c>
      <c r="F2118" s="214" t="s">
        <v>3152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3153</v>
      </c>
      <c r="D2119" s="216" t="s">
        <v>333</v>
      </c>
      <c r="E2119" s="217" t="s">
        <v>3154</v>
      </c>
      <c r="F2119" s="218" t="s">
        <v>3155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3156</v>
      </c>
    </row>
    <row r="2120" s="2" customFormat="1" ht="24.15" customHeight="1">
      <c r="A2120" s="40"/>
      <c r="B2120" s="41"/>
      <c r="C2120" s="216" t="s">
        <v>3157</v>
      </c>
      <c r="D2120" s="216" t="s">
        <v>333</v>
      </c>
      <c r="E2120" s="217" t="s">
        <v>3158</v>
      </c>
      <c r="F2120" s="218" t="s">
        <v>3159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3160</v>
      </c>
    </row>
    <row r="2121" s="2" customFormat="1" ht="24.15" customHeight="1">
      <c r="A2121" s="40"/>
      <c r="B2121" s="41"/>
      <c r="C2121" s="216" t="s">
        <v>3161</v>
      </c>
      <c r="D2121" s="216" t="s">
        <v>333</v>
      </c>
      <c r="E2121" s="217" t="s">
        <v>3162</v>
      </c>
      <c r="F2121" s="218" t="s">
        <v>3163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3164</v>
      </c>
    </row>
    <row r="2122" s="2" customFormat="1" ht="24.15" customHeight="1">
      <c r="A2122" s="40"/>
      <c r="B2122" s="41"/>
      <c r="C2122" s="216" t="s">
        <v>3165</v>
      </c>
      <c r="D2122" s="216" t="s">
        <v>333</v>
      </c>
      <c r="E2122" s="217" t="s">
        <v>3166</v>
      </c>
      <c r="F2122" s="218" t="s">
        <v>3167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3168</v>
      </c>
    </row>
    <row r="2123" s="2" customFormat="1" ht="24.15" customHeight="1">
      <c r="A2123" s="40"/>
      <c r="B2123" s="41"/>
      <c r="C2123" s="216" t="s">
        <v>3169</v>
      </c>
      <c r="D2123" s="216" t="s">
        <v>333</v>
      </c>
      <c r="E2123" s="217" t="s">
        <v>3170</v>
      </c>
      <c r="F2123" s="218" t="s">
        <v>3171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3172</v>
      </c>
    </row>
    <row r="2124" s="2" customFormat="1" ht="24.15" customHeight="1">
      <c r="A2124" s="40"/>
      <c r="B2124" s="41"/>
      <c r="C2124" s="216" t="s">
        <v>3173</v>
      </c>
      <c r="D2124" s="216" t="s">
        <v>333</v>
      </c>
      <c r="E2124" s="217" t="s">
        <v>3174</v>
      </c>
      <c r="F2124" s="218" t="s">
        <v>3175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3176</v>
      </c>
    </row>
    <row r="2125" s="2" customFormat="1" ht="24.15" customHeight="1">
      <c r="A2125" s="40"/>
      <c r="B2125" s="41"/>
      <c r="C2125" s="216" t="s">
        <v>3177</v>
      </c>
      <c r="D2125" s="216" t="s">
        <v>333</v>
      </c>
      <c r="E2125" s="217" t="s">
        <v>3178</v>
      </c>
      <c r="F2125" s="218" t="s">
        <v>3179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3180</v>
      </c>
    </row>
    <row r="2126" s="2" customFormat="1" ht="24.15" customHeight="1">
      <c r="A2126" s="40"/>
      <c r="B2126" s="41"/>
      <c r="C2126" s="216" t="s">
        <v>3181</v>
      </c>
      <c r="D2126" s="216" t="s">
        <v>333</v>
      </c>
      <c r="E2126" s="217" t="s">
        <v>3182</v>
      </c>
      <c r="F2126" s="218" t="s">
        <v>3183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3184</v>
      </c>
    </row>
    <row r="2127" s="2" customFormat="1" ht="24.15" customHeight="1">
      <c r="A2127" s="40"/>
      <c r="B2127" s="41"/>
      <c r="C2127" s="216" t="s">
        <v>3185</v>
      </c>
      <c r="D2127" s="216" t="s">
        <v>333</v>
      </c>
      <c r="E2127" s="217" t="s">
        <v>3186</v>
      </c>
      <c r="F2127" s="218" t="s">
        <v>3187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3188</v>
      </c>
    </row>
    <row r="2128" s="2" customFormat="1" ht="24.15" customHeight="1">
      <c r="A2128" s="40"/>
      <c r="B2128" s="41"/>
      <c r="C2128" s="216" t="s">
        <v>3189</v>
      </c>
      <c r="D2128" s="216" t="s">
        <v>333</v>
      </c>
      <c r="E2128" s="217" t="s">
        <v>3190</v>
      </c>
      <c r="F2128" s="218" t="s">
        <v>3191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3192</v>
      </c>
    </row>
    <row r="2129" s="2" customFormat="1" ht="24.15" customHeight="1">
      <c r="A2129" s="40"/>
      <c r="B2129" s="41"/>
      <c r="C2129" s="216" t="s">
        <v>3193</v>
      </c>
      <c r="D2129" s="216" t="s">
        <v>333</v>
      </c>
      <c r="E2129" s="217" t="s">
        <v>3194</v>
      </c>
      <c r="F2129" s="218" t="s">
        <v>3195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3196</v>
      </c>
    </row>
    <row r="2130" s="2" customFormat="1" ht="24.15" customHeight="1">
      <c r="A2130" s="40"/>
      <c r="B2130" s="41"/>
      <c r="C2130" s="216" t="s">
        <v>3197</v>
      </c>
      <c r="D2130" s="216" t="s">
        <v>333</v>
      </c>
      <c r="E2130" s="217" t="s">
        <v>3198</v>
      </c>
      <c r="F2130" s="218" t="s">
        <v>3199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3200</v>
      </c>
    </row>
    <row r="2131" s="2" customFormat="1" ht="24.15" customHeight="1">
      <c r="A2131" s="40"/>
      <c r="B2131" s="41"/>
      <c r="C2131" s="216" t="s">
        <v>3201</v>
      </c>
      <c r="D2131" s="216" t="s">
        <v>333</v>
      </c>
      <c r="E2131" s="217" t="s">
        <v>3202</v>
      </c>
      <c r="F2131" s="218" t="s">
        <v>3203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3204</v>
      </c>
    </row>
    <row r="2132" s="2" customFormat="1" ht="24.15" customHeight="1">
      <c r="A2132" s="40"/>
      <c r="B2132" s="41"/>
      <c r="C2132" s="216" t="s">
        <v>3205</v>
      </c>
      <c r="D2132" s="216" t="s">
        <v>333</v>
      </c>
      <c r="E2132" s="217" t="s">
        <v>3206</v>
      </c>
      <c r="F2132" s="218" t="s">
        <v>3207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3208</v>
      </c>
    </row>
    <row r="2133" s="2" customFormat="1" ht="24.15" customHeight="1">
      <c r="A2133" s="40"/>
      <c r="B2133" s="41"/>
      <c r="C2133" s="216" t="s">
        <v>3209</v>
      </c>
      <c r="D2133" s="216" t="s">
        <v>333</v>
      </c>
      <c r="E2133" s="217" t="s">
        <v>3210</v>
      </c>
      <c r="F2133" s="218" t="s">
        <v>3211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3212</v>
      </c>
    </row>
    <row r="2134" s="2" customFormat="1" ht="24.15" customHeight="1">
      <c r="A2134" s="40"/>
      <c r="B2134" s="41"/>
      <c r="C2134" s="216" t="s">
        <v>3213</v>
      </c>
      <c r="D2134" s="216" t="s">
        <v>333</v>
      </c>
      <c r="E2134" s="217" t="s">
        <v>3214</v>
      </c>
      <c r="F2134" s="218" t="s">
        <v>3215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3216</v>
      </c>
    </row>
    <row r="2135" s="2" customFormat="1" ht="24.15" customHeight="1">
      <c r="A2135" s="40"/>
      <c r="B2135" s="41"/>
      <c r="C2135" s="216" t="s">
        <v>3217</v>
      </c>
      <c r="D2135" s="216" t="s">
        <v>333</v>
      </c>
      <c r="E2135" s="217" t="s">
        <v>3218</v>
      </c>
      <c r="F2135" s="218" t="s">
        <v>3219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3220</v>
      </c>
    </row>
    <row r="2136" s="2" customFormat="1" ht="24.15" customHeight="1">
      <c r="A2136" s="40"/>
      <c r="B2136" s="41"/>
      <c r="C2136" s="216" t="s">
        <v>3221</v>
      </c>
      <c r="D2136" s="216" t="s">
        <v>333</v>
      </c>
      <c r="E2136" s="217" t="s">
        <v>3222</v>
      </c>
      <c r="F2136" s="218" t="s">
        <v>3223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3224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3225</v>
      </c>
      <c r="F2137" s="214" t="s">
        <v>3226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3227</v>
      </c>
      <c r="D2138" s="216" t="s">
        <v>333</v>
      </c>
      <c r="E2138" s="217" t="s">
        <v>3228</v>
      </c>
      <c r="F2138" s="218" t="s">
        <v>3229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3230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3231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3232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1328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3233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1330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1905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1334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3234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1336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3235</v>
      </c>
      <c r="D2149" s="216" t="s">
        <v>333</v>
      </c>
      <c r="E2149" s="217" t="s">
        <v>3236</v>
      </c>
      <c r="F2149" s="218" t="s">
        <v>3237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3238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3239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1931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3240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3241</v>
      </c>
      <c r="D2153" s="284" t="s">
        <v>968</v>
      </c>
      <c r="E2153" s="285" t="s">
        <v>3242</v>
      </c>
      <c r="F2153" s="286" t="s">
        <v>3243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3244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3245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3246</v>
      </c>
      <c r="D2155" s="216" t="s">
        <v>333</v>
      </c>
      <c r="E2155" s="217" t="s">
        <v>3247</v>
      </c>
      <c r="F2155" s="218" t="s">
        <v>3248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3249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3250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3232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1328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3233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1330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1905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1334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3234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1336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3251</v>
      </c>
      <c r="D2166" s="284" t="s">
        <v>968</v>
      </c>
      <c r="E2166" s="285" t="s">
        <v>3252</v>
      </c>
      <c r="F2166" s="286" t="s">
        <v>3253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3254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3255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3256</v>
      </c>
      <c r="D2168" s="216" t="s">
        <v>333</v>
      </c>
      <c r="E2168" s="217" t="s">
        <v>3257</v>
      </c>
      <c r="F2168" s="218" t="s">
        <v>3258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3259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3260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1912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3261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3262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1916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3263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1918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3264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1920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3265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1922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3266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1924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3267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1926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3268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1928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3269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1931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3270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1933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3271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1935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3272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1937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3272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1938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3273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3274</v>
      </c>
      <c r="D2199" s="216" t="s">
        <v>333</v>
      </c>
      <c r="E2199" s="217" t="s">
        <v>3275</v>
      </c>
      <c r="F2199" s="218" t="s">
        <v>3276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3277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3278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3279</v>
      </c>
      <c r="F2201" s="214" t="s">
        <v>3280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3281</v>
      </c>
      <c r="D2202" s="216" t="s">
        <v>333</v>
      </c>
      <c r="E2202" s="217" t="s">
        <v>3282</v>
      </c>
      <c r="F2202" s="218" t="s">
        <v>3283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3284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3285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3286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3287</v>
      </c>
      <c r="D2205" s="216" t="s">
        <v>333</v>
      </c>
      <c r="E2205" s="217" t="s">
        <v>3288</v>
      </c>
      <c r="F2205" s="218" t="s">
        <v>3289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3290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3291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3292</v>
      </c>
      <c r="F2207" s="214" t="s">
        <v>3293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3294</v>
      </c>
      <c r="D2208" s="216" t="s">
        <v>333</v>
      </c>
      <c r="E2208" s="217" t="s">
        <v>3295</v>
      </c>
      <c r="F2208" s="218" t="s">
        <v>3296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3297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3298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1331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1332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3299</v>
      </c>
      <c r="D2212" s="216" t="s">
        <v>333</v>
      </c>
      <c r="E2212" s="217" t="s">
        <v>3300</v>
      </c>
      <c r="F2212" s="218" t="s">
        <v>3301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3302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3303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1331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3304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3305</v>
      </c>
      <c r="D2216" s="216" t="s">
        <v>333</v>
      </c>
      <c r="E2216" s="217" t="s">
        <v>3306</v>
      </c>
      <c r="F2216" s="218" t="s">
        <v>3307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3308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3309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1331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1332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3310</v>
      </c>
      <c r="D2220" s="216" t="s">
        <v>333</v>
      </c>
      <c r="E2220" s="217" t="s">
        <v>3311</v>
      </c>
      <c r="F2220" s="218" t="s">
        <v>3312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3313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3314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3315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3316</v>
      </c>
      <c r="D2223" s="216" t="s">
        <v>333</v>
      </c>
      <c r="E2223" s="217" t="s">
        <v>3317</v>
      </c>
      <c r="F2223" s="218" t="s">
        <v>3318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3319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3320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1331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1332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3321</v>
      </c>
      <c r="D2227" s="284" t="s">
        <v>968</v>
      </c>
      <c r="E2227" s="285" t="s">
        <v>3322</v>
      </c>
      <c r="F2227" s="286" t="s">
        <v>3323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3324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3325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3326</v>
      </c>
      <c r="D2229" s="216" t="s">
        <v>333</v>
      </c>
      <c r="E2229" s="217" t="s">
        <v>3327</v>
      </c>
      <c r="F2229" s="218" t="s">
        <v>3328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3329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3330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3331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3332</v>
      </c>
      <c r="D2232" s="216" t="s">
        <v>333</v>
      </c>
      <c r="E2232" s="217" t="s">
        <v>3333</v>
      </c>
      <c r="F2232" s="218" t="s">
        <v>3334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3335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3336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3337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3338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3339</v>
      </c>
      <c r="D2236" s="284" t="s">
        <v>968</v>
      </c>
      <c r="E2236" s="285" t="s">
        <v>3340</v>
      </c>
      <c r="F2236" s="286" t="s">
        <v>3341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3342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3343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3344</v>
      </c>
      <c r="D2238" s="216" t="s">
        <v>333</v>
      </c>
      <c r="E2238" s="217" t="s">
        <v>3345</v>
      </c>
      <c r="F2238" s="218" t="s">
        <v>3346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3347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3348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3349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3350</v>
      </c>
      <c r="D2241" s="284" t="s">
        <v>968</v>
      </c>
      <c r="E2241" s="285" t="s">
        <v>3351</v>
      </c>
      <c r="F2241" s="286" t="s">
        <v>3352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3353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3354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3355</v>
      </c>
      <c r="D2243" s="216" t="s">
        <v>333</v>
      </c>
      <c r="E2243" s="217" t="s">
        <v>3356</v>
      </c>
      <c r="F2243" s="218" t="s">
        <v>3357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3358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3359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3360</v>
      </c>
      <c r="F2245" s="214" t="s">
        <v>3361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3362</v>
      </c>
      <c r="D2246" s="216" t="s">
        <v>333</v>
      </c>
      <c r="E2246" s="217" t="s">
        <v>3363</v>
      </c>
      <c r="F2246" s="218" t="s">
        <v>3364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3365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3366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3367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1326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3368</v>
      </c>
      <c r="D2250" s="216" t="s">
        <v>333</v>
      </c>
      <c r="E2250" s="217" t="s">
        <v>3369</v>
      </c>
      <c r="F2250" s="218" t="s">
        <v>3370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3371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3372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3367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1326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3373</v>
      </c>
      <c r="D2254" s="216" t="s">
        <v>333</v>
      </c>
      <c r="E2254" s="217" t="s">
        <v>3374</v>
      </c>
      <c r="F2254" s="218" t="s">
        <v>3375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3376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3377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3367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1326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3378</v>
      </c>
      <c r="F2258" s="214" t="s">
        <v>3379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3380</v>
      </c>
      <c r="D2259" s="216" t="s">
        <v>333</v>
      </c>
      <c r="E2259" s="217" t="s">
        <v>3381</v>
      </c>
      <c r="F2259" s="218" t="s">
        <v>3382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3383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3384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1912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3385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1914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3386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1916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3387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1918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3388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1920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3389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1922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3390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1924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3391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1926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3392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1928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3393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3394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1933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3395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1935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3396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1937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3396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1938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3397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3398</v>
      </c>
      <c r="D2294" s="216" t="s">
        <v>333</v>
      </c>
      <c r="E2294" s="217" t="s">
        <v>3399</v>
      </c>
      <c r="F2294" s="218" t="s">
        <v>3400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3401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3402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1912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3385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1914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3386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1916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3387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1918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3388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1920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3389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1922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3390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1924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3391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1926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3392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1928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3393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3394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1933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3395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1935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3396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1937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3396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1938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3397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3403</v>
      </c>
      <c r="D2327" s="284" t="s">
        <v>968</v>
      </c>
      <c r="E2327" s="285" t="s">
        <v>3404</v>
      </c>
      <c r="F2327" s="286" t="s">
        <v>3405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3406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3407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3408</v>
      </c>
      <c r="D2329" s="216" t="s">
        <v>333</v>
      </c>
      <c r="E2329" s="217" t="s">
        <v>3409</v>
      </c>
      <c r="F2329" s="218" t="s">
        <v>3410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3411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3412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1922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3413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3414</v>
      </c>
      <c r="D2333" s="216" t="s">
        <v>333</v>
      </c>
      <c r="E2333" s="217" t="s">
        <v>3415</v>
      </c>
      <c r="F2333" s="218" t="s">
        <v>3416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3417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3418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3419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3420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3421</v>
      </c>
      <c r="D2338" s="216" t="s">
        <v>333</v>
      </c>
      <c r="E2338" s="217" t="s">
        <v>3422</v>
      </c>
      <c r="F2338" s="218" t="s">
        <v>3423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3424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3425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3426</v>
      </c>
      <c r="F2340" s="214" t="s">
        <v>3427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3428</v>
      </c>
      <c r="D2341" s="216" t="s">
        <v>333</v>
      </c>
      <c r="E2341" s="217" t="s">
        <v>3429</v>
      </c>
      <c r="F2341" s="218" t="s">
        <v>3430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3431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3432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3433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3434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3435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3436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3437</v>
      </c>
      <c r="D2348" s="216" t="s">
        <v>333</v>
      </c>
      <c r="E2348" s="217" t="s">
        <v>3438</v>
      </c>
      <c r="F2348" s="218" t="s">
        <v>3439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3440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3441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3433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3434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3435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3436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3442</v>
      </c>
      <c r="D2355" s="216" t="s">
        <v>333</v>
      </c>
      <c r="E2355" s="217" t="s">
        <v>3443</v>
      </c>
      <c r="F2355" s="218" t="s">
        <v>3444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3445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3446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3433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3434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3435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3436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3447</v>
      </c>
      <c r="D2362" s="216" t="s">
        <v>333</v>
      </c>
      <c r="E2362" s="217" t="s">
        <v>3448</v>
      </c>
      <c r="F2362" s="218" t="s">
        <v>3449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3450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3451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3433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3434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3435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3436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3452</v>
      </c>
      <c r="D2369" s="216" t="s">
        <v>333</v>
      </c>
      <c r="E2369" s="217" t="s">
        <v>3453</v>
      </c>
      <c r="F2369" s="218" t="s">
        <v>3454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3455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3456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1283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1284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1285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3457</v>
      </c>
      <c r="D2376" s="216" t="s">
        <v>333</v>
      </c>
      <c r="E2376" s="217" t="s">
        <v>3458</v>
      </c>
      <c r="F2376" s="218" t="s">
        <v>3459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3460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3461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3462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1281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3463</v>
      </c>
      <c r="F2381" s="214" t="s">
        <v>3464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3465</v>
      </c>
      <c r="D2382" s="216" t="s">
        <v>333</v>
      </c>
      <c r="E2382" s="217" t="s">
        <v>3466</v>
      </c>
      <c r="F2382" s="218" t="s">
        <v>3467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3468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3469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3470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3471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3472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3473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3474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3475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3476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3477</v>
      </c>
      <c r="D2392" s="216" t="s">
        <v>333</v>
      </c>
      <c r="E2392" s="217" t="s">
        <v>3478</v>
      </c>
      <c r="F2392" s="218" t="s">
        <v>3479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3480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3481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3482</v>
      </c>
      <c r="D2394" s="216" t="s">
        <v>333</v>
      </c>
      <c r="E2394" s="217" t="s">
        <v>3483</v>
      </c>
      <c r="F2394" s="218" t="s">
        <v>3484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3485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1282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3486</v>
      </c>
      <c r="D2397" s="216" t="s">
        <v>333</v>
      </c>
      <c r="E2397" s="217" t="s">
        <v>3487</v>
      </c>
      <c r="F2397" s="218" t="s">
        <v>3488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3489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3490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XuKavrctfakzfQZjjRoypcAnJqNZtC/vy+QTiuKvJscEE7LZkYd2mxnUWgLhBw8WydnqhvOrqOcCCjxwFcLfOA==" hashValue="StAkt85Wn5+w1Ht0pCyZSxpbLnWGntcID3VjhhBUC9mZhN0r/FE0dtk/vUZdlEMALNFbhCmmw5Mnatm4keT/Jw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1" r:id="rId101" display="https://podminky.urs.cz/item/CS_URS_2022_02/981011312"/>
    <hyperlink ref="F1095" r:id="rId102" display="https://podminky.urs.cz/item/CS_URS_2022_02/985131311"/>
    <hyperlink ref="F1120" r:id="rId103" display="https://podminky.urs.cz/item/CS_URS_2022_02/953943211"/>
    <hyperlink ref="F1153" r:id="rId104" display="https://podminky.urs.cz/item/CS_URS_2022_02/997013212"/>
    <hyperlink ref="F1155" r:id="rId105" display="https://podminky.urs.cz/item/CS_URS_2022_02/997013501"/>
    <hyperlink ref="F1157" r:id="rId106" display="https://podminky.urs.cz/item/CS_URS_2022_02/997013509"/>
    <hyperlink ref="F1160" r:id="rId107" display="https://podminky.urs.cz/item/CS_URS_2022_02/997013871"/>
    <hyperlink ref="F1163" r:id="rId108" display="https://podminky.urs.cz/item/CS_URS_2022_02/998011002"/>
    <hyperlink ref="F1167" r:id="rId109" display="https://podminky.urs.cz/item/CS_URS_2022_02/711111001"/>
    <hyperlink ref="F1178" r:id="rId110" display="https://podminky.urs.cz/item/CS_URS_2022_02/711131811"/>
    <hyperlink ref="F1182" r:id="rId111" display="https://podminky.urs.cz/item/CS_URS_2022_02/711141559"/>
    <hyperlink ref="F1195" r:id="rId112" display="https://podminky.urs.cz/item/CS_URS_2022_02/711161273"/>
    <hyperlink ref="F1202" r:id="rId113" display="https://podminky.urs.cz/item/CS_URS_2022_02/711161384"/>
    <hyperlink ref="F1207" r:id="rId114" display="https://podminky.urs.cz/item/CS_URS_2022_02/711491272"/>
    <hyperlink ref="F1213" r:id="rId115" display="https://podminky.urs.cz/item/CS_URS_2022_02/711493111"/>
    <hyperlink ref="F1220" r:id="rId116" display="https://podminky.urs.cz/item/CS_URS_2022_02/711493121"/>
    <hyperlink ref="F1253" r:id="rId117" display="https://podminky.urs.cz/item/CS_URS_2022_02/998711102"/>
    <hyperlink ref="F1267" r:id="rId118" display="https://podminky.urs.cz/item/CS_URS_2022_02/712311101"/>
    <hyperlink ref="F1284" r:id="rId119" display="https://podminky.urs.cz/item/CS_URS_2022_02/712341559"/>
    <hyperlink ref="F1301" r:id="rId120" display="https://podminky.urs.cz/item/CS_URS_2022_02/712391171"/>
    <hyperlink ref="F1315" r:id="rId121" display="https://podminky.urs.cz/item/CS_URS_2022_02/712771101"/>
    <hyperlink ref="F1321" r:id="rId122" display="https://podminky.urs.cz/item/CS_URS_2022_02/712771331"/>
    <hyperlink ref="F1327" r:id="rId123" display="https://podminky.urs.cz/item/CS_URS_2022_02/712771361"/>
    <hyperlink ref="F1333" r:id="rId124" display="https://podminky.urs.cz/item/CS_URS_2022_02/712771401"/>
    <hyperlink ref="F1339" r:id="rId125" display="https://podminky.urs.cz/item/CS_URS_2022_02/712771521"/>
    <hyperlink ref="F1345" r:id="rId126" display="https://podminky.urs.cz/item/CS_URS_2022_02/712771601"/>
    <hyperlink ref="F1350" r:id="rId127" display="https://podminky.urs.cz/item/CS_URS_2022_02/998712102"/>
    <hyperlink ref="F1353" r:id="rId128" display="https://podminky.urs.cz/item/CS_URS_2022_02/713111111"/>
    <hyperlink ref="F1360" r:id="rId129" display="https://podminky.urs.cz/item/CS_URS_2022_02/713111121"/>
    <hyperlink ref="F1376" r:id="rId130" display="https://podminky.urs.cz/item/CS_URS_2022_02/713121111"/>
    <hyperlink ref="F1393" r:id="rId131" display="https://podminky.urs.cz/item/CS_URS_2022_02/713121121"/>
    <hyperlink ref="F1418" r:id="rId132" display="https://podminky.urs.cz/item/CS_URS_2022_02/713131121"/>
    <hyperlink ref="F1451" r:id="rId133" display="https://podminky.urs.cz/item/CS_URS_2022_02/713131143"/>
    <hyperlink ref="F1466" r:id="rId134" display="https://podminky.urs.cz/item/CS_URS_2022_02/713141131"/>
    <hyperlink ref="F1474" r:id="rId135" display="https://podminky.urs.cz/item/CS_URS_2022_02/713151131"/>
    <hyperlink ref="F1480" r:id="rId136" display="https://podminky.urs.cz/item/CS_URS_2022_02/713191132"/>
    <hyperlink ref="F1497" r:id="rId137" display="https://podminky.urs.cz/item/CS_URS_2022_02/713191134"/>
    <hyperlink ref="F1504" r:id="rId138" display="https://podminky.urs.cz/item/CS_URS_2022_02/998713102"/>
    <hyperlink ref="F1507" r:id="rId139" display="https://podminky.urs.cz/item/CS_URS_2021_02/714121011"/>
    <hyperlink ref="F1512" r:id="rId140" display="https://podminky.urs.cz/item/CS_URS_2021_02/998714102"/>
    <hyperlink ref="F1515" r:id="rId141" display="https://podminky.urs.cz/item/CS_URS_2022_02/762083111"/>
    <hyperlink ref="F1526" r:id="rId142" display="https://podminky.urs.cz/item/CS_URS_2022_02/762331812"/>
    <hyperlink ref="F1528" r:id="rId143" display="https://podminky.urs.cz/item/CS_URS_2022_02/762331813"/>
    <hyperlink ref="F1530" r:id="rId144" display="https://podminky.urs.cz/item/CS_URS_2022_02/762331814"/>
    <hyperlink ref="F1532" r:id="rId145" display="https://podminky.urs.cz/item/CS_URS_2022_02/762332131"/>
    <hyperlink ref="F1542" r:id="rId146" display="https://podminky.urs.cz/item/CS_URS_2022_02/762332132"/>
    <hyperlink ref="F1552" r:id="rId147" display="https://podminky.urs.cz/item/CS_URS_2022_02/762332133"/>
    <hyperlink ref="F1564" r:id="rId148" display="https://podminky.urs.cz/item/CS_URS_2022_02/762332134"/>
    <hyperlink ref="F1601" r:id="rId149" display="https://podminky.urs.cz/item/CS_URS_2022_02/762341210"/>
    <hyperlink ref="F1607" r:id="rId150" display="https://podminky.urs.cz/item/CS_URS_2022_02/762341275"/>
    <hyperlink ref="F1631" r:id="rId151" display="https://podminky.urs.cz/item/CS_URS_2022_02/762341811"/>
    <hyperlink ref="F1637" r:id="rId152" display="https://podminky.urs.cz/item/CS_URS_2022_02/762342214"/>
    <hyperlink ref="F1649" r:id="rId153" display="https://podminky.urs.cz/item/CS_URS_2022_02/762342216"/>
    <hyperlink ref="F1655" r:id="rId154" display="https://podminky.urs.cz/item/CS_URS_2022_02/762342511"/>
    <hyperlink ref="F1664" r:id="rId155" display="https://podminky.urs.cz/item/CS_URS_2022_02/762342812"/>
    <hyperlink ref="F1666" r:id="rId156" display="https://podminky.urs.cz/item/CS_URS_2022_02/762395000"/>
    <hyperlink ref="F1675" r:id="rId157" display="https://podminky.urs.cz/item/CS_URS_2022_02/762512245"/>
    <hyperlink ref="F1688" r:id="rId158" display="https://podminky.urs.cz/item/CS_URS_2022_02/762526110"/>
    <hyperlink ref="F1695" r:id="rId159" display="https://podminky.urs.cz/item/CS_URS_2022_02/762595001"/>
    <hyperlink ref="F1702" r:id="rId160" display="https://podminky.urs.cz/item/CS_URS_2022_02/762811811"/>
    <hyperlink ref="F1705" r:id="rId161" display="https://podminky.urs.cz/item/CS_URS_2022_02/762822830"/>
    <hyperlink ref="F1708" r:id="rId162" display="https://podminky.urs.cz/item/CS_URS_2022_02/762841812"/>
    <hyperlink ref="F1714" r:id="rId163" display="https://podminky.urs.cz/item/CS_URS_2022_02/763111426"/>
    <hyperlink ref="F1718" r:id="rId164" display="https://podminky.urs.cz/item/CS_URS_2022_02/763111431"/>
    <hyperlink ref="F1743" r:id="rId165" display="https://podminky.urs.cz/item/CS_URS_2022_02/763111437"/>
    <hyperlink ref="F1755" r:id="rId166" display="https://podminky.urs.cz/item/CS_URS_2022_02/763111437"/>
    <hyperlink ref="F1765" r:id="rId167" display="https://podminky.urs.cz/item/CS_URS_2022_02/763111441"/>
    <hyperlink ref="F1777" r:id="rId168" display="https://podminky.urs.cz/item/CS_URS_2022_02/763111450"/>
    <hyperlink ref="F1791" r:id="rId169" display="https://podminky.urs.cz/item/CS_URS_2022_02/763111741"/>
    <hyperlink ref="F1805" r:id="rId170" display="https://podminky.urs.cz/item/CS_URS_2022_02/763121455"/>
    <hyperlink ref="F1809" r:id="rId171" display="https://podminky.urs.cz/item/CS_URS_2022_02/763121465"/>
    <hyperlink ref="F1816" r:id="rId172" display="https://podminky.urs.cz/item/CS_URS_2022_02/763121467"/>
    <hyperlink ref="F1826" r:id="rId173" display="https://podminky.urs.cz/item/CS_URS_2022_02/763122406"/>
    <hyperlink ref="F1834" r:id="rId174" display="https://podminky.urs.cz/item/CS_URS_2022_02/763122425"/>
    <hyperlink ref="F1842" r:id="rId175" display="https://podminky.urs.cz/item/CS_URS_2022_02/763131521"/>
    <hyperlink ref="F1849" r:id="rId176" display="https://podminky.urs.cz/item/CS_URS_2022_02/763131541"/>
    <hyperlink ref="F1863" r:id="rId177" display="https://podminky.urs.cz/item/CS_URS_2022_02/763131561"/>
    <hyperlink ref="F1867" r:id="rId178" display="https://podminky.urs.cz/item/CS_URS_2022_02/763131751"/>
    <hyperlink ref="F1880" r:id="rId179" display="https://podminky.urs.cz/item/CS_URS_2022_02/763135101"/>
    <hyperlink ref="F1892" r:id="rId180" display="https://podminky.urs.cz/item/CS_URS_2022_02/763172392"/>
    <hyperlink ref="F1895" r:id="rId181" display="https://podminky.urs.cz/item/CS_URS_2022_02/998763302"/>
    <hyperlink ref="F1921" r:id="rId182" display="https://podminky.urs.cz/item/CS_URS_2022_02/764002414"/>
    <hyperlink ref="F1934" r:id="rId183" display="https://podminky.urs.cz/item/CS_URS_2022_02/764002812"/>
    <hyperlink ref="F1937" r:id="rId184" display="https://podminky.urs.cz/item/CS_URS_2022_02/764002851"/>
    <hyperlink ref="F1939" r:id="rId185" display="https://podminky.urs.cz/item/CS_URS_2022_02/764002861"/>
    <hyperlink ref="F1944" r:id="rId186" display="https://podminky.urs.cz/item/CS_URS_2022_02/764002871"/>
    <hyperlink ref="F1947" r:id="rId187" display="https://podminky.urs.cz/item/CS_URS_2022_02/764004821"/>
    <hyperlink ref="F1950" r:id="rId188" display="https://podminky.urs.cz/item/CS_URS_2022_02/764004861"/>
    <hyperlink ref="F1953" r:id="rId189" display="https://podminky.urs.cz/item/CS_URS_2022_02/764111641"/>
    <hyperlink ref="F1957" r:id="rId190" display="https://podminky.urs.cz/item/CS_URS_2022_02/764111645"/>
    <hyperlink ref="F1966" r:id="rId191" display="https://podminky.urs.cz/item/CS_URS_2022_02/998764202"/>
    <hyperlink ref="F1969" r:id="rId192" display="https://podminky.urs.cz/item/CS_URS_2022_02/765111801"/>
    <hyperlink ref="F1975" r:id="rId193" display="https://podminky.urs.cz/item/CS_URS_2022_02/765111861"/>
    <hyperlink ref="F1982" r:id="rId194" display="https://podminky.urs.cz/item/CS_URS_2022_02/765133103"/>
    <hyperlink ref="F1990" r:id="rId195" display="https://podminky.urs.cz/item/CS_URS_2022_02/765133123"/>
    <hyperlink ref="F1993" r:id="rId196" display="https://podminky.urs.cz/item/CS_URS_2022_02/765133133"/>
    <hyperlink ref="F1996" r:id="rId197" display="https://podminky.urs.cz/item/CS_URS_2022_02/765191021"/>
    <hyperlink ref="F2019" r:id="rId198" display="https://podminky.urs.cz/item/CS_URS_2022_02/998765102"/>
    <hyperlink ref="F2032" r:id="rId199" display="https://podminky.urs.cz/item/CS_URS_2022_02/766674810"/>
    <hyperlink ref="F2034" r:id="rId200" display="https://podminky.urs.cz/item/CS_URS_2022_02/766691914"/>
    <hyperlink ref="F2036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3491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3494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3495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3496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3497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3498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3501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3503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3504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3505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3506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3507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10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3508</v>
      </c>
      <c r="F109" s="218" t="s">
        <v>3509</v>
      </c>
      <c r="G109" s="219" t="s">
        <v>3510</v>
      </c>
      <c r="H109" s="220">
        <v>120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3512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3513</v>
      </c>
      <c r="F112" s="218" t="s">
        <v>3514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3515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3516</v>
      </c>
      <c r="F116" s="218" t="s">
        <v>3517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3518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3519</v>
      </c>
      <c r="F119" s="218" t="s">
        <v>3520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3521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3522</v>
      </c>
      <c r="F122" s="218" t="s">
        <v>3523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3524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3525</v>
      </c>
      <c r="F125" s="218" t="s">
        <v>3526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3521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3527</v>
      </c>
      <c r="F128" s="218" t="s">
        <v>3528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3529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3530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3531</v>
      </c>
      <c r="F132" s="218" t="s">
        <v>3532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3533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3534</v>
      </c>
      <c r="F135" s="218" t="s">
        <v>3535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3536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3537</v>
      </c>
      <c r="F138" s="218" t="s">
        <v>3538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3539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3540</v>
      </c>
      <c r="F141" s="218" t="s">
        <v>3541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3542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3543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3544</v>
      </c>
      <c r="F145" s="218" t="s">
        <v>3545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3546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3547</v>
      </c>
      <c r="F148" s="218" t="s">
        <v>3548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3549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3550</v>
      </c>
      <c r="F151" s="218" t="s">
        <v>3551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3552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3553</v>
      </c>
      <c r="F154" s="218" t="s">
        <v>3554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3555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3557</v>
      </c>
      <c r="F158" s="218" t="s">
        <v>3558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3559</v>
      </c>
      <c r="F159" s="218" t="s">
        <v>3560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3549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3561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3562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3563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3564</v>
      </c>
      <c r="F165" s="218" t="s">
        <v>3565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3549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3567</v>
      </c>
      <c r="F169" s="218" t="s">
        <v>3568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3569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3570</v>
      </c>
      <c r="F172" s="218" t="s">
        <v>3571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3572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3573</v>
      </c>
      <c r="F175" s="203" t="s">
        <v>3574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3575</v>
      </c>
      <c r="F176" s="218" t="s">
        <v>3576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3577</v>
      </c>
      <c r="F177" s="218" t="s">
        <v>3578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3579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3580</v>
      </c>
      <c r="F180" s="218" t="s">
        <v>3581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3582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3583</v>
      </c>
      <c r="F183" s="218" t="s">
        <v>3584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3585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3586</v>
      </c>
      <c r="F186" s="218" t="s">
        <v>3587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3588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3589</v>
      </c>
      <c r="F189" s="218" t="s">
        <v>3590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3591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3592</v>
      </c>
      <c r="F192" s="218" t="s">
        <v>3593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3594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3595</v>
      </c>
      <c r="F195" s="218" t="s">
        <v>3596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3597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3598</v>
      </c>
      <c r="F198" s="218" t="s">
        <v>3599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3600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3601</v>
      </c>
      <c r="F201" s="218" t="s">
        <v>3602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3588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3603</v>
      </c>
      <c r="F204" s="218" t="s">
        <v>3604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3585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3605</v>
      </c>
      <c r="F207" s="218" t="s">
        <v>3606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3607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3608</v>
      </c>
      <c r="F210" s="218" t="s">
        <v>3609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3591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3610</v>
      </c>
      <c r="F213" s="218" t="s">
        <v>3611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1275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3579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3612</v>
      </c>
      <c r="F216" s="218" t="s">
        <v>3613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1309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3614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3615</v>
      </c>
      <c r="F219" s="218" t="s">
        <v>3616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1320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3617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3618</v>
      </c>
      <c r="F222" s="218" t="s">
        <v>3619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3620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3621</v>
      </c>
      <c r="F225" s="218" t="s">
        <v>3622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3597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3623</v>
      </c>
      <c r="F228" s="218" t="s">
        <v>3624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3585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3625</v>
      </c>
      <c r="F231" s="218" t="s">
        <v>3626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3591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3627</v>
      </c>
      <c r="F234" s="218" t="s">
        <v>3628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3629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3630</v>
      </c>
      <c r="F237" s="218" t="s">
        <v>3631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3597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3632</v>
      </c>
      <c r="F240" s="218" t="s">
        <v>3633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3582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3634</v>
      </c>
      <c r="F243" s="218" t="s">
        <v>3635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1432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3591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3636</v>
      </c>
      <c r="F246" s="218" t="s">
        <v>3637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1447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3638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3639</v>
      </c>
      <c r="F249" s="218" t="s">
        <v>3640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1464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3641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3642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3643</v>
      </c>
      <c r="F253" s="218" t="s">
        <v>3644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1473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3642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3645</v>
      </c>
      <c r="F256" s="218" t="s">
        <v>3646</v>
      </c>
      <c r="G256" s="219" t="s">
        <v>3647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3648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3642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3649</v>
      </c>
      <c r="F260" s="218" t="s">
        <v>3650</v>
      </c>
      <c r="G260" s="219" t="s">
        <v>3647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3642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3651</v>
      </c>
      <c r="F263" s="218" t="s">
        <v>3652</v>
      </c>
      <c r="G263" s="219" t="s">
        <v>3647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3642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3653</v>
      </c>
      <c r="F266" s="218" t="s">
        <v>3654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3648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3655</v>
      </c>
      <c r="F269" s="218" t="s">
        <v>3656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1535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3585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3657</v>
      </c>
      <c r="F272" s="218" t="s">
        <v>3658</v>
      </c>
      <c r="G272" s="219" t="s">
        <v>3647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1548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3585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3659</v>
      </c>
      <c r="F275" s="218" t="s">
        <v>3660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3638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3661</v>
      </c>
      <c r="F278" s="218" t="s">
        <v>3662</v>
      </c>
      <c r="G278" s="219" t="s">
        <v>3647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1567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3663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3664</v>
      </c>
      <c r="F281" s="218" t="s">
        <v>3665</v>
      </c>
      <c r="G281" s="219" t="s">
        <v>3647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3648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3666</v>
      </c>
      <c r="F284" s="218" t="s">
        <v>3667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3511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1604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3668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3669</v>
      </c>
      <c r="F287" s="218" t="s">
        <v>3670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1617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3668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3671</v>
      </c>
      <c r="F290" s="218" t="s">
        <v>3672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3511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1630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3673</v>
      </c>
      <c r="F291" s="203" t="s">
        <v>3674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3675</v>
      </c>
      <c r="F292" s="218" t="s">
        <v>3676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3677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3678</v>
      </c>
      <c r="F295" s="218" t="s">
        <v>3679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3579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3680</v>
      </c>
      <c r="F298" s="218" t="s">
        <v>3681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3582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3682</v>
      </c>
      <c r="F301" s="218" t="s">
        <v>3683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3642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3684</v>
      </c>
      <c r="F304" s="218" t="s">
        <v>3685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1704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3686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3687</v>
      </c>
      <c r="F307" s="218" t="s">
        <v>3688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1712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3689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3690</v>
      </c>
      <c r="F310" s="218" t="s">
        <v>3691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1720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3692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1270</v>
      </c>
      <c r="D313" s="216" t="s">
        <v>333</v>
      </c>
      <c r="E313" s="217" t="s">
        <v>3693</v>
      </c>
      <c r="F313" s="218" t="s">
        <v>3694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1728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3695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1275</v>
      </c>
      <c r="D316" s="216" t="s">
        <v>333</v>
      </c>
      <c r="E316" s="217" t="s">
        <v>3696</v>
      </c>
      <c r="F316" s="218" t="s">
        <v>3697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1736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3582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1288</v>
      </c>
      <c r="D319" s="216" t="s">
        <v>333</v>
      </c>
      <c r="E319" s="217" t="s">
        <v>3698</v>
      </c>
      <c r="F319" s="218" t="s">
        <v>3699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3511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1744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3591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1309</v>
      </c>
      <c r="D322" s="216" t="s">
        <v>333</v>
      </c>
      <c r="E322" s="217" t="s">
        <v>3700</v>
      </c>
      <c r="F322" s="218" t="s">
        <v>3701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3511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3582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1314</v>
      </c>
      <c r="D325" s="216" t="s">
        <v>333</v>
      </c>
      <c r="E325" s="217" t="s">
        <v>3702</v>
      </c>
      <c r="F325" s="218" t="s">
        <v>3703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1759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3582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1320</v>
      </c>
      <c r="D328" s="216" t="s">
        <v>333</v>
      </c>
      <c r="E328" s="217" t="s">
        <v>3704</v>
      </c>
      <c r="F328" s="218" t="s">
        <v>3705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1767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3686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1337</v>
      </c>
      <c r="D331" s="216" t="s">
        <v>333</v>
      </c>
      <c r="E331" s="217" t="s">
        <v>3706</v>
      </c>
      <c r="F331" s="218" t="s">
        <v>3707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1775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3614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1347</v>
      </c>
      <c r="D334" s="216" t="s">
        <v>333</v>
      </c>
      <c r="E334" s="217" t="s">
        <v>3708</v>
      </c>
      <c r="F334" s="218" t="s">
        <v>3709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1783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3692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1352</v>
      </c>
      <c r="D337" s="216" t="s">
        <v>333</v>
      </c>
      <c r="E337" s="217" t="s">
        <v>3710</v>
      </c>
      <c r="F337" s="218" t="s">
        <v>3711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3695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1363</v>
      </c>
      <c r="D340" s="216" t="s">
        <v>333</v>
      </c>
      <c r="E340" s="217" t="s">
        <v>3712</v>
      </c>
      <c r="F340" s="218" t="s">
        <v>3713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1799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3582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1370</v>
      </c>
      <c r="D343" s="216" t="s">
        <v>333</v>
      </c>
      <c r="E343" s="217" t="s">
        <v>3714</v>
      </c>
      <c r="F343" s="218" t="s">
        <v>3715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1807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3591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1377</v>
      </c>
      <c r="D346" s="216" t="s">
        <v>333</v>
      </c>
      <c r="E346" s="217" t="s">
        <v>3716</v>
      </c>
      <c r="F346" s="218" t="s">
        <v>3717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1817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3582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1384</v>
      </c>
      <c r="D349" s="216" t="s">
        <v>333</v>
      </c>
      <c r="E349" s="217" t="s">
        <v>3718</v>
      </c>
      <c r="F349" s="218" t="s">
        <v>3719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1830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3614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1390</v>
      </c>
      <c r="D352" s="216" t="s">
        <v>333</v>
      </c>
      <c r="E352" s="217" t="s">
        <v>3720</v>
      </c>
      <c r="F352" s="218" t="s">
        <v>3721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3511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1847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3722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1395</v>
      </c>
      <c r="D355" s="216" t="s">
        <v>333</v>
      </c>
      <c r="E355" s="217" t="s">
        <v>3723</v>
      </c>
      <c r="F355" s="218" t="s">
        <v>3724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1859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3642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1400</v>
      </c>
      <c r="D358" s="216" t="s">
        <v>333</v>
      </c>
      <c r="E358" s="217" t="s">
        <v>3725</v>
      </c>
      <c r="F358" s="218" t="s">
        <v>3726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3511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1871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3663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1405</v>
      </c>
      <c r="D361" s="216" t="s">
        <v>333</v>
      </c>
      <c r="E361" s="217" t="s">
        <v>3727</v>
      </c>
      <c r="F361" s="218" t="s">
        <v>3728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1882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3642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3663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1410</v>
      </c>
      <c r="D365" s="216" t="s">
        <v>333</v>
      </c>
      <c r="E365" s="217" t="s">
        <v>3729</v>
      </c>
      <c r="F365" s="218" t="s">
        <v>3730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1894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3642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1419</v>
      </c>
      <c r="D368" s="216" t="s">
        <v>333</v>
      </c>
      <c r="E368" s="217" t="s">
        <v>3731</v>
      </c>
      <c r="F368" s="218" t="s">
        <v>3732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1906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3642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3733</v>
      </c>
      <c r="F371" s="218" t="s">
        <v>3734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3511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1947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3642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3735</v>
      </c>
      <c r="F374" s="218" t="s">
        <v>3736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3648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1432</v>
      </c>
      <c r="D377" s="216" t="s">
        <v>333</v>
      </c>
      <c r="E377" s="217" t="s">
        <v>3737</v>
      </c>
      <c r="F377" s="218" t="s">
        <v>3738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3642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1439</v>
      </c>
      <c r="D380" s="216" t="s">
        <v>333</v>
      </c>
      <c r="E380" s="217" t="s">
        <v>3739</v>
      </c>
      <c r="F380" s="218" t="s">
        <v>3740</v>
      </c>
      <c r="G380" s="219" t="s">
        <v>3647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1986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3642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1447</v>
      </c>
      <c r="D383" s="216" t="s">
        <v>333</v>
      </c>
      <c r="E383" s="217" t="s">
        <v>3741</v>
      </c>
      <c r="F383" s="218" t="s">
        <v>3742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3511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1996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3642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1454</v>
      </c>
      <c r="D386" s="216" t="s">
        <v>333</v>
      </c>
      <c r="E386" s="217" t="s">
        <v>3743</v>
      </c>
      <c r="F386" s="218" t="s">
        <v>3744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3511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2006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3648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1464</v>
      </c>
      <c r="D389" s="216" t="s">
        <v>333</v>
      </c>
      <c r="E389" s="217" t="s">
        <v>3745</v>
      </c>
      <c r="F389" s="218" t="s">
        <v>3746</v>
      </c>
      <c r="G389" s="219" t="s">
        <v>3647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2015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3642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1467</v>
      </c>
      <c r="D392" s="216" t="s">
        <v>333</v>
      </c>
      <c r="E392" s="217" t="s">
        <v>3747</v>
      </c>
      <c r="F392" s="218" t="s">
        <v>3748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2026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3638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1473</v>
      </c>
      <c r="D395" s="216" t="s">
        <v>333</v>
      </c>
      <c r="E395" s="217" t="s">
        <v>3749</v>
      </c>
      <c r="F395" s="218" t="s">
        <v>3750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2036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3642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1476</v>
      </c>
      <c r="D398" s="216" t="s">
        <v>333</v>
      </c>
      <c r="E398" s="217" t="s">
        <v>3751</v>
      </c>
      <c r="F398" s="218" t="s">
        <v>3752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2047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3642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3753</v>
      </c>
      <c r="F401" s="218" t="s">
        <v>3754</v>
      </c>
      <c r="G401" s="219" t="s">
        <v>3755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3648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1494</v>
      </c>
      <c r="D404" s="216" t="s">
        <v>333</v>
      </c>
      <c r="E404" s="217" t="s">
        <v>3756</v>
      </c>
      <c r="F404" s="218" t="s">
        <v>3757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3582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3758</v>
      </c>
      <c r="F407" s="218" t="s">
        <v>3759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3648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3642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1505</v>
      </c>
      <c r="D411" s="216" t="s">
        <v>333</v>
      </c>
      <c r="E411" s="217" t="s">
        <v>3760</v>
      </c>
      <c r="F411" s="218" t="s">
        <v>3761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2094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3585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1511</v>
      </c>
      <c r="D414" s="216" t="s">
        <v>333</v>
      </c>
      <c r="E414" s="217" t="s">
        <v>3762</v>
      </c>
      <c r="F414" s="218" t="s">
        <v>3763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2106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3642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3648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1516</v>
      </c>
      <c r="D418" s="216" t="s">
        <v>333</v>
      </c>
      <c r="E418" s="217" t="s">
        <v>3764</v>
      </c>
      <c r="F418" s="218" t="s">
        <v>3765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2118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3648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1522</v>
      </c>
      <c r="D421" s="216" t="s">
        <v>333</v>
      </c>
      <c r="E421" s="217" t="s">
        <v>3766</v>
      </c>
      <c r="F421" s="218" t="s">
        <v>3767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3638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1527</v>
      </c>
      <c r="D424" s="216" t="s">
        <v>333</v>
      </c>
      <c r="E424" s="217" t="s">
        <v>3768</v>
      </c>
      <c r="F424" s="218" t="s">
        <v>3769</v>
      </c>
      <c r="G424" s="219" t="s">
        <v>3647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2153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3642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1535</v>
      </c>
      <c r="D427" s="216" t="s">
        <v>333</v>
      </c>
      <c r="E427" s="217" t="s">
        <v>3770</v>
      </c>
      <c r="F427" s="218" t="s">
        <v>3771</v>
      </c>
      <c r="G427" s="219" t="s">
        <v>3647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2162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3642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1542</v>
      </c>
      <c r="D430" s="216" t="s">
        <v>333</v>
      </c>
      <c r="E430" s="217" t="s">
        <v>3772</v>
      </c>
      <c r="F430" s="218" t="s">
        <v>3773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2174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3642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1548</v>
      </c>
      <c r="D433" s="216" t="s">
        <v>333</v>
      </c>
      <c r="E433" s="217" t="s">
        <v>3774</v>
      </c>
      <c r="F433" s="218" t="s">
        <v>3775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2184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3579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3776</v>
      </c>
      <c r="F436" s="218" t="s">
        <v>3777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2195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3648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3778</v>
      </c>
      <c r="F439" s="218" t="s">
        <v>3779</v>
      </c>
      <c r="G439" s="219" t="s">
        <v>3647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2205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3582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1562</v>
      </c>
      <c r="D442" s="216" t="s">
        <v>333</v>
      </c>
      <c r="E442" s="217" t="s">
        <v>3780</v>
      </c>
      <c r="F442" s="218" t="s">
        <v>3781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3782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1567</v>
      </c>
      <c r="D445" s="216" t="s">
        <v>333</v>
      </c>
      <c r="E445" s="217" t="s">
        <v>3783</v>
      </c>
      <c r="F445" s="218" t="s">
        <v>3784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2227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3785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1576</v>
      </c>
      <c r="D448" s="216" t="s">
        <v>333</v>
      </c>
      <c r="E448" s="217" t="s">
        <v>3786</v>
      </c>
      <c r="F448" s="218" t="s">
        <v>3787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3511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2238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3785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1591</v>
      </c>
      <c r="D451" s="216" t="s">
        <v>333</v>
      </c>
      <c r="E451" s="217" t="s">
        <v>3788</v>
      </c>
      <c r="F451" s="218" t="s">
        <v>3789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2256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3790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1596</v>
      </c>
      <c r="D453" s="216" t="s">
        <v>333</v>
      </c>
      <c r="E453" s="217" t="s">
        <v>3791</v>
      </c>
      <c r="F453" s="218" t="s">
        <v>3792</v>
      </c>
      <c r="G453" s="219" t="s">
        <v>3647</v>
      </c>
      <c r="H453" s="220">
        <v>2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2266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3648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1604</v>
      </c>
      <c r="D456" s="216" t="s">
        <v>333</v>
      </c>
      <c r="E456" s="217" t="s">
        <v>3793</v>
      </c>
      <c r="F456" s="218" t="s">
        <v>3794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3648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1611</v>
      </c>
      <c r="D459" s="216" t="s">
        <v>333</v>
      </c>
      <c r="E459" s="217" t="s">
        <v>3795</v>
      </c>
      <c r="F459" s="218" t="s">
        <v>3796</v>
      </c>
      <c r="G459" s="219" t="s">
        <v>3647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2302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3648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1617</v>
      </c>
      <c r="D462" s="216" t="s">
        <v>333</v>
      </c>
      <c r="E462" s="217" t="s">
        <v>3797</v>
      </c>
      <c r="F462" s="218" t="s">
        <v>3798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2327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3663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1623</v>
      </c>
      <c r="D465" s="216" t="s">
        <v>333</v>
      </c>
      <c r="E465" s="217" t="s">
        <v>3799</v>
      </c>
      <c r="F465" s="218" t="s">
        <v>3800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2338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3663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1630</v>
      </c>
      <c r="D468" s="216" t="s">
        <v>333</v>
      </c>
      <c r="E468" s="217" t="s">
        <v>3801</v>
      </c>
      <c r="F468" s="218" t="s">
        <v>3802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3511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2354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3585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1651</v>
      </c>
      <c r="D471" s="216" t="s">
        <v>333</v>
      </c>
      <c r="E471" s="217" t="s">
        <v>3803</v>
      </c>
      <c r="F471" s="218" t="s">
        <v>3804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3511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2365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3641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3805</v>
      </c>
      <c r="F474" s="218" t="s">
        <v>3806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3511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2383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3642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1665</v>
      </c>
      <c r="D477" s="216" t="s">
        <v>333</v>
      </c>
      <c r="E477" s="217" t="s">
        <v>3807</v>
      </c>
      <c r="F477" s="218" t="s">
        <v>3808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3511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3642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1671</v>
      </c>
      <c r="D480" s="216" t="s">
        <v>333</v>
      </c>
      <c r="E480" s="217" t="s">
        <v>3809</v>
      </c>
      <c r="F480" s="218" t="s">
        <v>3810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3511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3663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1675</v>
      </c>
      <c r="D483" s="216" t="s">
        <v>333</v>
      </c>
      <c r="E483" s="217" t="s">
        <v>3811</v>
      </c>
      <c r="F483" s="218" t="s">
        <v>3812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2415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3663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1682</v>
      </c>
      <c r="D486" s="216" t="s">
        <v>333</v>
      </c>
      <c r="E486" s="217" t="s">
        <v>3813</v>
      </c>
      <c r="F486" s="218" t="s">
        <v>3814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2428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3815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1691</v>
      </c>
      <c r="D489" s="216" t="s">
        <v>333</v>
      </c>
      <c r="E489" s="217" t="s">
        <v>3816</v>
      </c>
      <c r="F489" s="218" t="s">
        <v>3817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2439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3642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1697</v>
      </c>
      <c r="D492" s="216" t="s">
        <v>333</v>
      </c>
      <c r="E492" s="217" t="s">
        <v>3818</v>
      </c>
      <c r="F492" s="218" t="s">
        <v>3819</v>
      </c>
      <c r="G492" s="219" t="s">
        <v>3647</v>
      </c>
      <c r="H492" s="220">
        <v>1</v>
      </c>
      <c r="I492" s="221"/>
      <c r="J492" s="222">
        <f>ROUND(I492*H492,2)</f>
        <v>0</v>
      </c>
      <c r="K492" s="218" t="s">
        <v>3511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2446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3642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1332</v>
      </c>
      <c r="D495" s="216" t="s">
        <v>333</v>
      </c>
      <c r="E495" s="217" t="s">
        <v>3820</v>
      </c>
      <c r="F495" s="218" t="s">
        <v>3821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2458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3822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1704</v>
      </c>
      <c r="D498" s="216" t="s">
        <v>333</v>
      </c>
      <c r="E498" s="217" t="s">
        <v>3823</v>
      </c>
      <c r="F498" s="218" t="s">
        <v>3824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2472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3642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1708</v>
      </c>
      <c r="D501" s="216" t="s">
        <v>333</v>
      </c>
      <c r="E501" s="217" t="s">
        <v>3825</v>
      </c>
      <c r="F501" s="218" t="s">
        <v>3826</v>
      </c>
      <c r="G501" s="219" t="s">
        <v>3647</v>
      </c>
      <c r="H501" s="220">
        <v>7</v>
      </c>
      <c r="I501" s="221"/>
      <c r="J501" s="222">
        <f>ROUND(I501*H501,2)</f>
        <v>0</v>
      </c>
      <c r="K501" s="218" t="s">
        <v>3511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2495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3641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1712</v>
      </c>
      <c r="D504" s="216" t="s">
        <v>333</v>
      </c>
      <c r="E504" s="217" t="s">
        <v>3827</v>
      </c>
      <c r="F504" s="218" t="s">
        <v>3828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3641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3642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1716</v>
      </c>
      <c r="D508" s="216" t="s">
        <v>333</v>
      </c>
      <c r="E508" s="217" t="s">
        <v>3829</v>
      </c>
      <c r="F508" s="218" t="s">
        <v>3830</v>
      </c>
      <c r="G508" s="219" t="s">
        <v>3647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2297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3638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1720</v>
      </c>
      <c r="D511" s="216" t="s">
        <v>333</v>
      </c>
      <c r="E511" s="217" t="s">
        <v>3831</v>
      </c>
      <c r="F511" s="218" t="s">
        <v>3832</v>
      </c>
      <c r="G511" s="219" t="s">
        <v>3647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2542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3638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1724</v>
      </c>
      <c r="D514" s="216" t="s">
        <v>333</v>
      </c>
      <c r="E514" s="217" t="s">
        <v>3833</v>
      </c>
      <c r="F514" s="218" t="s">
        <v>3834</v>
      </c>
      <c r="G514" s="219" t="s">
        <v>3647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2553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3648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1728</v>
      </c>
      <c r="D517" s="216" t="s">
        <v>333</v>
      </c>
      <c r="E517" s="217" t="s">
        <v>3835</v>
      </c>
      <c r="F517" s="218" t="s">
        <v>3836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2567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3642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1732</v>
      </c>
      <c r="D520" s="216" t="s">
        <v>333</v>
      </c>
      <c r="E520" s="217" t="s">
        <v>3837</v>
      </c>
      <c r="F520" s="218" t="s">
        <v>3838</v>
      </c>
      <c r="G520" s="219" t="s">
        <v>3647</v>
      </c>
      <c r="H520" s="220">
        <v>1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2582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3642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1736</v>
      </c>
      <c r="D523" s="216" t="s">
        <v>333</v>
      </c>
      <c r="E523" s="217" t="s">
        <v>3839</v>
      </c>
      <c r="F523" s="218" t="s">
        <v>3840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2599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3841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1740</v>
      </c>
      <c r="D525" s="216" t="s">
        <v>333</v>
      </c>
      <c r="E525" s="217" t="s">
        <v>3842</v>
      </c>
      <c r="F525" s="218" t="s">
        <v>3843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3511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3844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1744</v>
      </c>
      <c r="D528" s="216" t="s">
        <v>333</v>
      </c>
      <c r="E528" s="217" t="s">
        <v>3845</v>
      </c>
      <c r="F528" s="218" t="s">
        <v>3846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3511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2623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3426</v>
      </c>
      <c r="F529" s="203" t="s">
        <v>3847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1748</v>
      </c>
      <c r="D530" s="216" t="s">
        <v>333</v>
      </c>
      <c r="E530" s="217" t="s">
        <v>3848</v>
      </c>
      <c r="F530" s="218" t="s">
        <v>3849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3850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1439</v>
      </c>
      <c r="F533" s="203" t="s">
        <v>3851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3852</v>
      </c>
      <c r="F534" s="218" t="s">
        <v>3853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2644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3648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1755</v>
      </c>
      <c r="D537" s="216" t="s">
        <v>333</v>
      </c>
      <c r="E537" s="217" t="s">
        <v>3854</v>
      </c>
      <c r="F537" s="218" t="s">
        <v>3855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3511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2653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3642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1494</v>
      </c>
      <c r="F540" s="203" t="s">
        <v>3856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1759</v>
      </c>
      <c r="D541" s="216" t="s">
        <v>333</v>
      </c>
      <c r="E541" s="217" t="s">
        <v>3857</v>
      </c>
      <c r="F541" s="218" t="s">
        <v>3858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2664</v>
      </c>
    </row>
    <row r="542" s="2" customFormat="1" ht="37.8" customHeight="1">
      <c r="A542" s="40"/>
      <c r="B542" s="41"/>
      <c r="C542" s="216" t="s">
        <v>1763</v>
      </c>
      <c r="D542" s="216" t="s">
        <v>333</v>
      </c>
      <c r="E542" s="217" t="s">
        <v>3859</v>
      </c>
      <c r="F542" s="218" t="s">
        <v>3860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3511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2672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3585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1767</v>
      </c>
      <c r="D545" s="216" t="s">
        <v>333</v>
      </c>
      <c r="E545" s="217" t="s">
        <v>3861</v>
      </c>
      <c r="F545" s="218" t="s">
        <v>3862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3863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2680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3864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3865</v>
      </c>
      <c r="F548" s="203" t="s">
        <v>3866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1771</v>
      </c>
      <c r="D549" s="216" t="s">
        <v>333</v>
      </c>
      <c r="E549" s="217" t="s">
        <v>3867</v>
      </c>
      <c r="F549" s="218" t="s">
        <v>3868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3869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1775</v>
      </c>
      <c r="D552" s="216" t="s">
        <v>333</v>
      </c>
      <c r="E552" s="217" t="s">
        <v>3870</v>
      </c>
      <c r="F552" s="218" t="s">
        <v>3871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3511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2696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3872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3873</v>
      </c>
      <c r="F555" s="203" t="s">
        <v>3874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1779</v>
      </c>
      <c r="D556" s="216" t="s">
        <v>333</v>
      </c>
      <c r="E556" s="217" t="s">
        <v>3875</v>
      </c>
      <c r="F556" s="218" t="s">
        <v>3876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3511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2704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1783</v>
      </c>
      <c r="D559" s="216" t="s">
        <v>333</v>
      </c>
      <c r="E559" s="217" t="s">
        <v>3877</v>
      </c>
      <c r="F559" s="218" t="s">
        <v>3878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2712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3879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1787</v>
      </c>
      <c r="D562" s="216" t="s">
        <v>333</v>
      </c>
      <c r="E562" s="217" t="s">
        <v>3880</v>
      </c>
      <c r="F562" s="218" t="s">
        <v>3881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3511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2720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3882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IHx3/GDnl8N1DIl+P08aDJNbLmiN6MpUhjrgkIocTB5j12kxO6Z3ZeyxhWvcX5DJS6oJSOoRtyk+2WjxMbFeiw==" hashValue="6HWLIrVDwJlgmy+lJtvG7ryPbUKPCl9brWJnuV2m+QswkmjojPCrPywqe8qgUM4RHrb9zEQa/PcrsGWh3pjDSw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3492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3493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3495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3496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3497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3498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3884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3502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3503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3885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3505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3886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3506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3507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10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3509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3514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3515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3519</v>
      </c>
      <c r="F114" s="218" t="s">
        <v>3888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3889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3522</v>
      </c>
      <c r="F117" s="218" t="s">
        <v>3890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3891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3525</v>
      </c>
      <c r="F120" s="218" t="s">
        <v>3892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3889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3527</v>
      </c>
      <c r="F123" s="218" t="s">
        <v>3528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3891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3543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3544</v>
      </c>
      <c r="F127" s="218" t="s">
        <v>3545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3893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3894</v>
      </c>
      <c r="F130" s="218" t="s">
        <v>3895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3896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3550</v>
      </c>
      <c r="F133" s="218" t="s">
        <v>3897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3898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3899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3553</v>
      </c>
      <c r="F137" s="218" t="s">
        <v>3900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3901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3556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3557</v>
      </c>
      <c r="F141" s="218" t="s">
        <v>3902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3903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3559</v>
      </c>
      <c r="F144" s="218" t="s">
        <v>3560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3896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3904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3905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3563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3564</v>
      </c>
      <c r="F150" s="218" t="s">
        <v>3565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3906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3566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3567</v>
      </c>
      <c r="F154" s="218" t="s">
        <v>3907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3908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3909</v>
      </c>
      <c r="F157" s="203" t="s">
        <v>3910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3911</v>
      </c>
      <c r="F158" s="218" t="s">
        <v>3912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3913</v>
      </c>
      <c r="F161" s="218" t="s">
        <v>3914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3594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3915</v>
      </c>
      <c r="F164" s="218" t="s">
        <v>3916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3686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3917</v>
      </c>
      <c r="F167" s="218" t="s">
        <v>3918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3919</v>
      </c>
      <c r="F170" s="218" t="s">
        <v>3920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3585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3921</v>
      </c>
      <c r="F173" s="218" t="s">
        <v>3922</v>
      </c>
      <c r="G173" s="219" t="s">
        <v>3647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3642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3923</v>
      </c>
      <c r="F176" s="218" t="s">
        <v>3924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3642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3925</v>
      </c>
      <c r="F179" s="218" t="s">
        <v>3926</v>
      </c>
      <c r="G179" s="219" t="s">
        <v>3647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3642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3927</v>
      </c>
      <c r="F182" s="218" t="s">
        <v>3928</v>
      </c>
      <c r="G182" s="219" t="s">
        <v>3647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3642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3929</v>
      </c>
      <c r="F185" s="218" t="s">
        <v>3930</v>
      </c>
      <c r="G185" s="219" t="s">
        <v>3647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3642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3931</v>
      </c>
      <c r="F188" s="218" t="s">
        <v>3932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3638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3933</v>
      </c>
      <c r="F191" s="218" t="s">
        <v>3934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3642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3935</v>
      </c>
      <c r="F194" s="218" t="s">
        <v>3936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3642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3937</v>
      </c>
      <c r="F197" s="218" t="s">
        <v>3938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3642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3939</v>
      </c>
      <c r="F200" s="218" t="s">
        <v>3940</v>
      </c>
      <c r="G200" s="219" t="s">
        <v>3941</v>
      </c>
      <c r="H200" s="220">
        <v>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3642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3942</v>
      </c>
      <c r="F203" s="218" t="s">
        <v>3943</v>
      </c>
      <c r="G203" s="219" t="s">
        <v>3941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3642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3944</v>
      </c>
      <c r="F206" s="218" t="s">
        <v>3945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3946</v>
      </c>
      <c r="F209" s="218" t="s">
        <v>3947</v>
      </c>
      <c r="G209" s="219" t="s">
        <v>3647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3642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3948</v>
      </c>
      <c r="F212" s="218" t="s">
        <v>3949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3950</v>
      </c>
      <c r="F215" s="218" t="s">
        <v>3951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3511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1275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3952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3953</v>
      </c>
      <c r="F218" s="218" t="s">
        <v>3954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1309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3952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3955</v>
      </c>
      <c r="F221" s="218" t="s">
        <v>3956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3511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1320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3841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3842</v>
      </c>
      <c r="F223" s="218" t="s">
        <v>3957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1347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3845</v>
      </c>
      <c r="F226" s="218" t="s">
        <v>3846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1363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3426</v>
      </c>
      <c r="F227" s="203" t="s">
        <v>3847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3848</v>
      </c>
      <c r="F228" s="218" t="s">
        <v>3958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3511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1377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3959</v>
      </c>
      <c r="F231" s="218" t="s">
        <v>3960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1473</v>
      </c>
      <c r="F234" s="203" t="s">
        <v>3961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3962</v>
      </c>
      <c r="F235" s="218" t="s">
        <v>3963</v>
      </c>
      <c r="G235" s="219" t="s">
        <v>3964</v>
      </c>
      <c r="H235" s="220">
        <v>1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3642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3965</v>
      </c>
      <c r="F238" s="218" t="s">
        <v>3966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3967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3968</v>
      </c>
      <c r="F241" s="218" t="s">
        <v>3969</v>
      </c>
      <c r="G241" s="219" t="s">
        <v>3964</v>
      </c>
      <c r="H241" s="220">
        <v>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3642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1494</v>
      </c>
      <c r="F244" s="203" t="s">
        <v>3856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3857</v>
      </c>
      <c r="F245" s="218" t="s">
        <v>3970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1432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3638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3861</v>
      </c>
      <c r="F248" s="218" t="s">
        <v>3971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1447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3686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3972</v>
      </c>
      <c r="F251" s="203" t="s">
        <v>3973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3974</v>
      </c>
      <c r="F252" s="218" t="s">
        <v>3975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3865</v>
      </c>
      <c r="F255" s="203" t="s">
        <v>3866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3867</v>
      </c>
      <c r="F256" s="218" t="s">
        <v>3976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3585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3870</v>
      </c>
      <c r="F259" s="218" t="s">
        <v>3977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3511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3585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3873</v>
      </c>
      <c r="F262" s="203" t="s">
        <v>3874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3875</v>
      </c>
      <c r="F263" s="218" t="s">
        <v>3978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3585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3979</v>
      </c>
      <c r="F266" s="218" t="s">
        <v>3980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3981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GlqmSc+HRNffXfEVoQwOXrwzooDag7yZS0AwiQLxEAxYHQJ1NmAif8tIUR7PwmNxcglmm2ZIlmwo7Fi1l4Mj3Q==" hashValue="ZGnLRSf7/z56OYgz56JfItsctklgRfmg1K2q/yiqnYuE796OG244PlFZ8NhpYlThv0+DIqhAAi7/5w3YqwtRUw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3982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3983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10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3984</v>
      </c>
      <c r="F93" s="203" t="s">
        <v>3985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3986</v>
      </c>
      <c r="F94" s="218" t="s">
        <v>3987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3988</v>
      </c>
      <c r="F95" s="218" t="s">
        <v>3989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3990</v>
      </c>
      <c r="F96" s="218" t="s">
        <v>3991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3992</v>
      </c>
      <c r="F97" s="218" t="s">
        <v>3993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3994</v>
      </c>
      <c r="F98" s="218" t="s">
        <v>3995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3996</v>
      </c>
      <c r="F99" s="218" t="s">
        <v>3997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3998</v>
      </c>
      <c r="F100" s="218" t="s">
        <v>3999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4000</v>
      </c>
      <c r="F101" s="218" t="s">
        <v>4001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4002</v>
      </c>
      <c r="F102" s="218" t="s">
        <v>4003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4004</v>
      </c>
      <c r="F103" s="218" t="s">
        <v>4005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4006</v>
      </c>
      <c r="F104" s="218" t="s">
        <v>4007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4008</v>
      </c>
      <c r="F105" s="218" t="s">
        <v>4009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4010</v>
      </c>
      <c r="F106" s="218" t="s">
        <v>4009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4011</v>
      </c>
      <c r="F107" s="218" t="s">
        <v>4012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4013</v>
      </c>
      <c r="F108" s="218" t="s">
        <v>4014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4015</v>
      </c>
      <c r="F109" s="218" t="s">
        <v>4016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4017</v>
      </c>
      <c r="F110" s="218" t="s">
        <v>4018</v>
      </c>
      <c r="G110" s="219" t="s">
        <v>4019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4020</v>
      </c>
      <c r="F111" s="218" t="s">
        <v>4021</v>
      </c>
      <c r="G111" s="219" t="s">
        <v>4019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4022</v>
      </c>
      <c r="F112" s="218" t="s">
        <v>4023</v>
      </c>
      <c r="G112" s="219" t="s">
        <v>4019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4024</v>
      </c>
      <c r="F113" s="218" t="s">
        <v>4025</v>
      </c>
      <c r="G113" s="219" t="s">
        <v>4019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4026</v>
      </c>
      <c r="F114" s="218" t="s">
        <v>4027</v>
      </c>
      <c r="G114" s="219" t="s">
        <v>4019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4028</v>
      </c>
      <c r="F115" s="218" t="s">
        <v>4029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4030</v>
      </c>
      <c r="F116" s="218" t="s">
        <v>4031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4032</v>
      </c>
      <c r="F117" s="218" t="s">
        <v>4033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4034</v>
      </c>
      <c r="F118" s="218" t="s">
        <v>4035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4036</v>
      </c>
      <c r="F119" s="218" t="s">
        <v>4037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4038</v>
      </c>
      <c r="F120" s="218" t="s">
        <v>4039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4040</v>
      </c>
      <c r="F121" s="218" t="s">
        <v>4041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3988</v>
      </c>
      <c r="F122" s="218" t="s">
        <v>3989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4042</v>
      </c>
      <c r="F123" s="218" t="s">
        <v>3991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4043</v>
      </c>
      <c r="F124" s="218" t="s">
        <v>3993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4044</v>
      </c>
      <c r="F125" s="218" t="s">
        <v>3995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4045</v>
      </c>
      <c r="F126" s="218" t="s">
        <v>3997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4046</v>
      </c>
      <c r="F127" s="218" t="s">
        <v>3999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1275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4047</v>
      </c>
      <c r="F128" s="218" t="s">
        <v>4003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1309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4048</v>
      </c>
      <c r="F129" s="218" t="s">
        <v>4005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1320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4049</v>
      </c>
      <c r="F130" s="218" t="s">
        <v>4050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1347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4051</v>
      </c>
      <c r="F131" s="218" t="s">
        <v>4009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1363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4052</v>
      </c>
      <c r="F132" s="218" t="s">
        <v>4009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1377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4053</v>
      </c>
      <c r="F133" s="218" t="s">
        <v>4012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1390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4054</v>
      </c>
      <c r="F134" s="218" t="s">
        <v>4014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1400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4055</v>
      </c>
      <c r="F135" s="218" t="s">
        <v>4016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1410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4056</v>
      </c>
      <c r="F136" s="218" t="s">
        <v>4021</v>
      </c>
      <c r="G136" s="219" t="s">
        <v>4019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4057</v>
      </c>
      <c r="F137" s="218" t="s">
        <v>4023</v>
      </c>
      <c r="G137" s="219" t="s">
        <v>4019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1432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4058</v>
      </c>
      <c r="F138" s="218" t="s">
        <v>4025</v>
      </c>
      <c r="G138" s="219" t="s">
        <v>4019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1447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4059</v>
      </c>
      <c r="F139" s="218" t="s">
        <v>4027</v>
      </c>
      <c r="G139" s="219" t="s">
        <v>4019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1464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4028</v>
      </c>
      <c r="F140" s="218" t="s">
        <v>4029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1473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4030</v>
      </c>
      <c r="F141" s="218" t="s">
        <v>4031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4060</v>
      </c>
      <c r="F142" s="218" t="s">
        <v>4033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4061</v>
      </c>
      <c r="F143" s="218" t="s">
        <v>4035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1511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4062</v>
      </c>
      <c r="F144" s="218" t="s">
        <v>4037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1522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4063</v>
      </c>
      <c r="F145" s="218" t="s">
        <v>4039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1535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4064</v>
      </c>
      <c r="F146" s="218" t="s">
        <v>4065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1548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4066</v>
      </c>
      <c r="F147" s="218" t="s">
        <v>4067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4068</v>
      </c>
      <c r="F148" s="218" t="s">
        <v>4069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1567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4070</v>
      </c>
      <c r="F149" s="218" t="s">
        <v>4071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1591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4072</v>
      </c>
      <c r="F150" s="218" t="s">
        <v>4073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1604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4074</v>
      </c>
      <c r="F151" s="218" t="s">
        <v>4075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1617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4076</v>
      </c>
      <c r="F152" s="218" t="s">
        <v>3993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1630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4077</v>
      </c>
      <c r="F153" s="218" t="s">
        <v>4003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4078</v>
      </c>
      <c r="F154" s="218" t="s">
        <v>4001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1671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4079</v>
      </c>
      <c r="F155" s="218" t="s">
        <v>3999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1682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4080</v>
      </c>
      <c r="F156" s="218" t="s">
        <v>4018</v>
      </c>
      <c r="G156" s="219" t="s">
        <v>4019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1697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4081</v>
      </c>
      <c r="F157" s="218" t="s">
        <v>4021</v>
      </c>
      <c r="G157" s="219" t="s">
        <v>4019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1704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4082</v>
      </c>
      <c r="F158" s="218" t="s">
        <v>4025</v>
      </c>
      <c r="G158" s="219" t="s">
        <v>4019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1712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4083</v>
      </c>
      <c r="F159" s="218" t="s">
        <v>4027</v>
      </c>
      <c r="G159" s="219" t="s">
        <v>4019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1720</v>
      </c>
    </row>
    <row r="160" s="2" customFormat="1" ht="16.5" customHeight="1">
      <c r="A160" s="40"/>
      <c r="B160" s="41"/>
      <c r="C160" s="216" t="s">
        <v>1270</v>
      </c>
      <c r="D160" s="216" t="s">
        <v>333</v>
      </c>
      <c r="E160" s="217" t="s">
        <v>4084</v>
      </c>
      <c r="F160" s="218" t="s">
        <v>4033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1728</v>
      </c>
    </row>
    <row r="161" s="2" customFormat="1" ht="16.5" customHeight="1">
      <c r="A161" s="40"/>
      <c r="B161" s="41"/>
      <c r="C161" s="216" t="s">
        <v>1275</v>
      </c>
      <c r="D161" s="216" t="s">
        <v>333</v>
      </c>
      <c r="E161" s="217" t="s">
        <v>4085</v>
      </c>
      <c r="F161" s="218" t="s">
        <v>4035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1736</v>
      </c>
    </row>
    <row r="162" s="2" customFormat="1" ht="16.5" customHeight="1">
      <c r="A162" s="40"/>
      <c r="B162" s="41"/>
      <c r="C162" s="216" t="s">
        <v>1288</v>
      </c>
      <c r="D162" s="216" t="s">
        <v>333</v>
      </c>
      <c r="E162" s="217" t="s">
        <v>4086</v>
      </c>
      <c r="F162" s="218" t="s">
        <v>4037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1744</v>
      </c>
    </row>
    <row r="163" s="2" customFormat="1" ht="24.15" customHeight="1">
      <c r="A163" s="40"/>
      <c r="B163" s="41"/>
      <c r="C163" s="216" t="s">
        <v>1309</v>
      </c>
      <c r="D163" s="216" t="s">
        <v>333</v>
      </c>
      <c r="E163" s="217" t="s">
        <v>4087</v>
      </c>
      <c r="F163" s="218" t="s">
        <v>4088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1314</v>
      </c>
      <c r="D164" s="216" t="s">
        <v>333</v>
      </c>
      <c r="E164" s="217" t="s">
        <v>4089</v>
      </c>
      <c r="F164" s="218" t="s">
        <v>4090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1759</v>
      </c>
    </row>
    <row r="165" s="2" customFormat="1" ht="24.15" customHeight="1">
      <c r="A165" s="40"/>
      <c r="B165" s="41"/>
      <c r="C165" s="216" t="s">
        <v>1320</v>
      </c>
      <c r="D165" s="216" t="s">
        <v>333</v>
      </c>
      <c r="E165" s="217" t="s">
        <v>4091</v>
      </c>
      <c r="F165" s="218" t="s">
        <v>4092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1767</v>
      </c>
    </row>
    <row r="166" s="2" customFormat="1" ht="24.15" customHeight="1">
      <c r="A166" s="40"/>
      <c r="B166" s="41"/>
      <c r="C166" s="216" t="s">
        <v>1337</v>
      </c>
      <c r="D166" s="216" t="s">
        <v>333</v>
      </c>
      <c r="E166" s="217" t="s">
        <v>4093</v>
      </c>
      <c r="F166" s="218" t="s">
        <v>4018</v>
      </c>
      <c r="G166" s="219" t="s">
        <v>4019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1775</v>
      </c>
    </row>
    <row r="167" s="2" customFormat="1" ht="24.15" customHeight="1">
      <c r="A167" s="40"/>
      <c r="B167" s="41"/>
      <c r="C167" s="216" t="s">
        <v>1347</v>
      </c>
      <c r="D167" s="216" t="s">
        <v>333</v>
      </c>
      <c r="E167" s="217" t="s">
        <v>4094</v>
      </c>
      <c r="F167" s="218" t="s">
        <v>4095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1783</v>
      </c>
    </row>
    <row r="168" s="2" customFormat="1" ht="24.15" customHeight="1">
      <c r="A168" s="40"/>
      <c r="B168" s="41"/>
      <c r="C168" s="216" t="s">
        <v>1352</v>
      </c>
      <c r="D168" s="216" t="s">
        <v>333</v>
      </c>
      <c r="E168" s="217" t="s">
        <v>4096</v>
      </c>
      <c r="F168" s="218" t="s">
        <v>4097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1791</v>
      </c>
    </row>
    <row r="169" s="2" customFormat="1" ht="24.15" customHeight="1">
      <c r="A169" s="40"/>
      <c r="B169" s="41"/>
      <c r="C169" s="216" t="s">
        <v>1363</v>
      </c>
      <c r="D169" s="216" t="s">
        <v>333</v>
      </c>
      <c r="E169" s="217" t="s">
        <v>4098</v>
      </c>
      <c r="F169" s="218" t="s">
        <v>4097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1799</v>
      </c>
    </row>
    <row r="170" s="2" customFormat="1" ht="24.15" customHeight="1">
      <c r="A170" s="40"/>
      <c r="B170" s="41"/>
      <c r="C170" s="216" t="s">
        <v>1370</v>
      </c>
      <c r="D170" s="216" t="s">
        <v>333</v>
      </c>
      <c r="E170" s="217" t="s">
        <v>4099</v>
      </c>
      <c r="F170" s="218" t="s">
        <v>4100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1807</v>
      </c>
    </row>
    <row r="171" s="2" customFormat="1" ht="24.15" customHeight="1">
      <c r="A171" s="40"/>
      <c r="B171" s="41"/>
      <c r="C171" s="216" t="s">
        <v>1377</v>
      </c>
      <c r="D171" s="216" t="s">
        <v>333</v>
      </c>
      <c r="E171" s="217" t="s">
        <v>4101</v>
      </c>
      <c r="F171" s="218" t="s">
        <v>4102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1817</v>
      </c>
    </row>
    <row r="172" s="2" customFormat="1" ht="24.15" customHeight="1">
      <c r="A172" s="40"/>
      <c r="B172" s="41"/>
      <c r="C172" s="216" t="s">
        <v>1384</v>
      </c>
      <c r="D172" s="216" t="s">
        <v>333</v>
      </c>
      <c r="E172" s="217" t="s">
        <v>4103</v>
      </c>
      <c r="F172" s="218" t="s">
        <v>4104</v>
      </c>
      <c r="G172" s="219" t="s">
        <v>4019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1830</v>
      </c>
    </row>
    <row r="173" s="2" customFormat="1" ht="24.15" customHeight="1">
      <c r="A173" s="40"/>
      <c r="B173" s="41"/>
      <c r="C173" s="216" t="s">
        <v>1390</v>
      </c>
      <c r="D173" s="216" t="s">
        <v>333</v>
      </c>
      <c r="E173" s="217" t="s">
        <v>4105</v>
      </c>
      <c r="F173" s="218" t="s">
        <v>4106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1847</v>
      </c>
    </row>
    <row r="174" s="2" customFormat="1" ht="24.15" customHeight="1">
      <c r="A174" s="40"/>
      <c r="B174" s="41"/>
      <c r="C174" s="216" t="s">
        <v>1395</v>
      </c>
      <c r="D174" s="216" t="s">
        <v>333</v>
      </c>
      <c r="E174" s="217" t="s">
        <v>4107</v>
      </c>
      <c r="F174" s="218" t="s">
        <v>4108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1859</v>
      </c>
    </row>
    <row r="175" s="2" customFormat="1" ht="24.15" customHeight="1">
      <c r="A175" s="40"/>
      <c r="B175" s="41"/>
      <c r="C175" s="216" t="s">
        <v>1400</v>
      </c>
      <c r="D175" s="216" t="s">
        <v>333</v>
      </c>
      <c r="E175" s="217" t="s">
        <v>4109</v>
      </c>
      <c r="F175" s="218" t="s">
        <v>4039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1871</v>
      </c>
    </row>
    <row r="176" s="2" customFormat="1" ht="24.15" customHeight="1">
      <c r="A176" s="40"/>
      <c r="B176" s="41"/>
      <c r="C176" s="216" t="s">
        <v>1405</v>
      </c>
      <c r="D176" s="216" t="s">
        <v>333</v>
      </c>
      <c r="E176" s="217" t="s">
        <v>4110</v>
      </c>
      <c r="F176" s="218" t="s">
        <v>4095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1882</v>
      </c>
    </row>
    <row r="177" s="2" customFormat="1" ht="24.9" customHeight="1">
      <c r="A177" s="40"/>
      <c r="B177" s="41"/>
      <c r="C177" s="216" t="s">
        <v>1410</v>
      </c>
      <c r="D177" s="216" t="s">
        <v>333</v>
      </c>
      <c r="E177" s="217" t="s">
        <v>4111</v>
      </c>
      <c r="F177" s="218" t="s">
        <v>4112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1894</v>
      </c>
    </row>
    <row r="178" s="2" customFormat="1" ht="24.15" customHeight="1">
      <c r="A178" s="40"/>
      <c r="B178" s="41"/>
      <c r="C178" s="216" t="s">
        <v>1419</v>
      </c>
      <c r="D178" s="216" t="s">
        <v>333</v>
      </c>
      <c r="E178" s="217" t="s">
        <v>4113</v>
      </c>
      <c r="F178" s="218" t="s">
        <v>4097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1906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4114</v>
      </c>
      <c r="F179" s="218" t="s">
        <v>4100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1947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4115</v>
      </c>
      <c r="F180" s="218" t="s">
        <v>4102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1432</v>
      </c>
      <c r="D181" s="216" t="s">
        <v>333</v>
      </c>
      <c r="E181" s="217" t="s">
        <v>4116</v>
      </c>
      <c r="F181" s="218" t="s">
        <v>4104</v>
      </c>
      <c r="G181" s="219" t="s">
        <v>4019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1439</v>
      </c>
      <c r="D182" s="216" t="s">
        <v>333</v>
      </c>
      <c r="E182" s="217" t="s">
        <v>4117</v>
      </c>
      <c r="F182" s="218" t="s">
        <v>4106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1986</v>
      </c>
    </row>
    <row r="183" s="2" customFormat="1" ht="24.15" customHeight="1">
      <c r="A183" s="40"/>
      <c r="B183" s="41"/>
      <c r="C183" s="216" t="s">
        <v>1447</v>
      </c>
      <c r="D183" s="216" t="s">
        <v>333</v>
      </c>
      <c r="E183" s="217" t="s">
        <v>4118</v>
      </c>
      <c r="F183" s="218" t="s">
        <v>4039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1996</v>
      </c>
    </row>
    <row r="184" s="2" customFormat="1" ht="24.15" customHeight="1">
      <c r="A184" s="40"/>
      <c r="B184" s="41"/>
      <c r="C184" s="216" t="s">
        <v>1454</v>
      </c>
      <c r="D184" s="216" t="s">
        <v>333</v>
      </c>
      <c r="E184" s="217" t="s">
        <v>4119</v>
      </c>
      <c r="F184" s="218" t="s">
        <v>4120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2006</v>
      </c>
    </row>
    <row r="185" s="2" customFormat="1" ht="24.15" customHeight="1">
      <c r="A185" s="40"/>
      <c r="B185" s="41"/>
      <c r="C185" s="216" t="s">
        <v>1464</v>
      </c>
      <c r="D185" s="216" t="s">
        <v>333</v>
      </c>
      <c r="E185" s="217" t="s">
        <v>4121</v>
      </c>
      <c r="F185" s="218" t="s">
        <v>4122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2015</v>
      </c>
    </row>
    <row r="186" s="2" customFormat="1" ht="24.15" customHeight="1">
      <c r="A186" s="40"/>
      <c r="B186" s="41"/>
      <c r="C186" s="216" t="s">
        <v>1467</v>
      </c>
      <c r="D186" s="216" t="s">
        <v>333</v>
      </c>
      <c r="E186" s="217" t="s">
        <v>4123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2026</v>
      </c>
    </row>
    <row r="187" s="2" customFormat="1" ht="24.15" customHeight="1">
      <c r="A187" s="40"/>
      <c r="B187" s="41"/>
      <c r="C187" s="216" t="s">
        <v>1473</v>
      </c>
      <c r="D187" s="216" t="s">
        <v>333</v>
      </c>
      <c r="E187" s="217" t="s">
        <v>4124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2036</v>
      </c>
    </row>
    <row r="188" s="2" customFormat="1" ht="24.15" customHeight="1">
      <c r="A188" s="40"/>
      <c r="B188" s="41"/>
      <c r="C188" s="216" t="s">
        <v>1476</v>
      </c>
      <c r="D188" s="216" t="s">
        <v>333</v>
      </c>
      <c r="E188" s="217" t="s">
        <v>4125</v>
      </c>
      <c r="F188" s="218" t="s">
        <v>4126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2047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4127</v>
      </c>
      <c r="F189" s="218" t="s">
        <v>4100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2059</v>
      </c>
    </row>
    <row r="190" s="2" customFormat="1" ht="24.15" customHeight="1">
      <c r="A190" s="40"/>
      <c r="B190" s="41"/>
      <c r="C190" s="216" t="s">
        <v>1494</v>
      </c>
      <c r="D190" s="216" t="s">
        <v>333</v>
      </c>
      <c r="E190" s="217" t="s">
        <v>4128</v>
      </c>
      <c r="F190" s="218" t="s">
        <v>4102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2071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4129</v>
      </c>
      <c r="F191" s="218" t="s">
        <v>4130</v>
      </c>
      <c r="G191" s="219" t="s">
        <v>4019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2085</v>
      </c>
    </row>
    <row r="192" s="2" customFormat="1" ht="24.15" customHeight="1">
      <c r="A192" s="40"/>
      <c r="B192" s="41"/>
      <c r="C192" s="216" t="s">
        <v>1505</v>
      </c>
      <c r="D192" s="216" t="s">
        <v>333</v>
      </c>
      <c r="E192" s="217" t="s">
        <v>4131</v>
      </c>
      <c r="F192" s="218" t="s">
        <v>4106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2094</v>
      </c>
    </row>
    <row r="193" s="2" customFormat="1" ht="24.15" customHeight="1">
      <c r="A193" s="40"/>
      <c r="B193" s="41"/>
      <c r="C193" s="216" t="s">
        <v>1511</v>
      </c>
      <c r="D193" s="216" t="s">
        <v>333</v>
      </c>
      <c r="E193" s="217" t="s">
        <v>4132</v>
      </c>
      <c r="F193" s="218" t="s">
        <v>4039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2106</v>
      </c>
    </row>
    <row r="194" s="2" customFormat="1" ht="16.5" customHeight="1">
      <c r="A194" s="40"/>
      <c r="B194" s="41"/>
      <c r="C194" s="216" t="s">
        <v>1516</v>
      </c>
      <c r="D194" s="216" t="s">
        <v>333</v>
      </c>
      <c r="E194" s="217" t="s">
        <v>4133</v>
      </c>
      <c r="F194" s="218" t="s">
        <v>4134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2118</v>
      </c>
    </row>
    <row r="195" s="2" customFormat="1" ht="16.5" customHeight="1">
      <c r="A195" s="40"/>
      <c r="B195" s="41"/>
      <c r="C195" s="216" t="s">
        <v>1522</v>
      </c>
      <c r="D195" s="216" t="s">
        <v>333</v>
      </c>
      <c r="E195" s="217" t="s">
        <v>4135</v>
      </c>
      <c r="F195" s="218" t="s">
        <v>4136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2141</v>
      </c>
    </row>
    <row r="196" s="2" customFormat="1" ht="16.5" customHeight="1">
      <c r="A196" s="40"/>
      <c r="B196" s="41"/>
      <c r="C196" s="216" t="s">
        <v>1527</v>
      </c>
      <c r="D196" s="216" t="s">
        <v>333</v>
      </c>
      <c r="E196" s="217" t="s">
        <v>4137</v>
      </c>
      <c r="F196" s="218" t="s">
        <v>4138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2153</v>
      </c>
    </row>
    <row r="197" s="2" customFormat="1" ht="16.5" customHeight="1">
      <c r="A197" s="40"/>
      <c r="B197" s="41"/>
      <c r="C197" s="216" t="s">
        <v>1535</v>
      </c>
      <c r="D197" s="216" t="s">
        <v>333</v>
      </c>
      <c r="E197" s="217" t="s">
        <v>4139</v>
      </c>
      <c r="F197" s="218" t="s">
        <v>4140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2162</v>
      </c>
    </row>
    <row r="198" s="2" customFormat="1" ht="16.5" customHeight="1">
      <c r="A198" s="40"/>
      <c r="B198" s="41"/>
      <c r="C198" s="216" t="s">
        <v>1542</v>
      </c>
      <c r="D198" s="216" t="s">
        <v>333</v>
      </c>
      <c r="E198" s="217" t="s">
        <v>4141</v>
      </c>
      <c r="F198" s="218" t="s">
        <v>4142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2174</v>
      </c>
    </row>
    <row r="199" s="2" customFormat="1" ht="16.5" customHeight="1">
      <c r="A199" s="40"/>
      <c r="B199" s="41"/>
      <c r="C199" s="216" t="s">
        <v>1548</v>
      </c>
      <c r="D199" s="216" t="s">
        <v>333</v>
      </c>
      <c r="E199" s="217" t="s">
        <v>4143</v>
      </c>
      <c r="F199" s="218" t="s">
        <v>4144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2184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4145</v>
      </c>
      <c r="F200" s="218" t="s">
        <v>4146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2195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4147</v>
      </c>
      <c r="F201" s="218" t="s">
        <v>4148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2205</v>
      </c>
    </row>
    <row r="202" s="2" customFormat="1" ht="16.5" customHeight="1">
      <c r="A202" s="40"/>
      <c r="B202" s="41"/>
      <c r="C202" s="216" t="s">
        <v>1562</v>
      </c>
      <c r="D202" s="216" t="s">
        <v>333</v>
      </c>
      <c r="E202" s="217" t="s">
        <v>4149</v>
      </c>
      <c r="F202" s="218" t="s">
        <v>4150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2215</v>
      </c>
    </row>
    <row r="203" s="2" customFormat="1" ht="16.5" customHeight="1">
      <c r="A203" s="40"/>
      <c r="B203" s="41"/>
      <c r="C203" s="216" t="s">
        <v>1567</v>
      </c>
      <c r="D203" s="216" t="s">
        <v>333</v>
      </c>
      <c r="E203" s="217" t="s">
        <v>4151</v>
      </c>
      <c r="F203" s="218" t="s">
        <v>4152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2227</v>
      </c>
    </row>
    <row r="204" s="2" customFormat="1" ht="16.5" customHeight="1">
      <c r="A204" s="40"/>
      <c r="B204" s="41"/>
      <c r="C204" s="216" t="s">
        <v>1576</v>
      </c>
      <c r="D204" s="216" t="s">
        <v>333</v>
      </c>
      <c r="E204" s="217" t="s">
        <v>4153</v>
      </c>
      <c r="F204" s="218" t="s">
        <v>4154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2238</v>
      </c>
    </row>
    <row r="205" s="2" customFormat="1" ht="16.5" customHeight="1">
      <c r="A205" s="40"/>
      <c r="B205" s="41"/>
      <c r="C205" s="216" t="s">
        <v>1591</v>
      </c>
      <c r="D205" s="216" t="s">
        <v>333</v>
      </c>
      <c r="E205" s="217" t="s">
        <v>4155</v>
      </c>
      <c r="F205" s="218" t="s">
        <v>4156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2256</v>
      </c>
    </row>
    <row r="206" s="2" customFormat="1" ht="16.5" customHeight="1">
      <c r="A206" s="40"/>
      <c r="B206" s="41"/>
      <c r="C206" s="216" t="s">
        <v>1596</v>
      </c>
      <c r="D206" s="216" t="s">
        <v>333</v>
      </c>
      <c r="E206" s="217" t="s">
        <v>4157</v>
      </c>
      <c r="F206" s="218" t="s">
        <v>4158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2266</v>
      </c>
    </row>
    <row r="207" s="2" customFormat="1" ht="16.5" customHeight="1">
      <c r="A207" s="40"/>
      <c r="B207" s="41"/>
      <c r="C207" s="216" t="s">
        <v>1604</v>
      </c>
      <c r="D207" s="216" t="s">
        <v>333</v>
      </c>
      <c r="E207" s="217" t="s">
        <v>4159</v>
      </c>
      <c r="F207" s="218" t="s">
        <v>4160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2281</v>
      </c>
    </row>
    <row r="208" s="2" customFormat="1" ht="16.5" customHeight="1">
      <c r="A208" s="40"/>
      <c r="B208" s="41"/>
      <c r="C208" s="216" t="s">
        <v>1611</v>
      </c>
      <c r="D208" s="216" t="s">
        <v>333</v>
      </c>
      <c r="E208" s="217" t="s">
        <v>4161</v>
      </c>
      <c r="F208" s="218" t="s">
        <v>4162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2302</v>
      </c>
    </row>
    <row r="209" s="2" customFormat="1" ht="16.5" customHeight="1">
      <c r="A209" s="40"/>
      <c r="B209" s="41"/>
      <c r="C209" s="216" t="s">
        <v>1617</v>
      </c>
      <c r="D209" s="216" t="s">
        <v>333</v>
      </c>
      <c r="E209" s="217" t="s">
        <v>4163</v>
      </c>
      <c r="F209" s="218" t="s">
        <v>4164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2327</v>
      </c>
    </row>
    <row r="210" s="2" customFormat="1" ht="16.5" customHeight="1">
      <c r="A210" s="40"/>
      <c r="B210" s="41"/>
      <c r="C210" s="216" t="s">
        <v>1623</v>
      </c>
      <c r="D210" s="216" t="s">
        <v>333</v>
      </c>
      <c r="E210" s="217" t="s">
        <v>4165</v>
      </c>
      <c r="F210" s="218" t="s">
        <v>4166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2338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+AcmGQIceqWIfDIySFXEn1DSEOV0isQ+Jha85p8Fpiv3NSgI5F6q8Vcbfe3sLN4lD9r5UiP6p/7dTBwzGUYKxw==" hashValue="IaTEJgrPTWAHOhr0hA+ceHUO0yJ7e3QqZ6IEMZSeHevWfNb7k73f+e0BdGS8xifff7c+2tuIpUXA9yCP3Km5hg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ROUND((SUM(BE99:BE235)),  2)</f>
        <v>0</v>
      </c>
      <c r="G37" s="40"/>
      <c r="H37" s="40"/>
      <c r="I37" s="160">
        <v>0.20999999999999999</v>
      </c>
      <c r="J37" s="159">
        <f>ROUND(((SUM(BE99:BE235))*I37),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ROUND((SUM(BF99:BF235)),  2)</f>
        <v>0</v>
      </c>
      <c r="G38" s="40"/>
      <c r="H38" s="40"/>
      <c r="I38" s="160">
        <v>0.14999999999999999</v>
      </c>
      <c r="J38" s="159">
        <f>ROUND(((SUM(BF99:BF235))*I38),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4168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4169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4170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4171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4172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4173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4174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P101+P126+P135+P164+P175+P186+P208</f>
        <v>0</v>
      </c>
      <c r="Q100" s="208"/>
      <c r="R100" s="209">
        <f>R101+R126+R135+R164+R175+R186+R208</f>
        <v>0</v>
      </c>
      <c r="S100" s="208"/>
      <c r="T100" s="210">
        <f>T101+T126+T135+T164+T175+T186+T208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4175</v>
      </c>
      <c r="F101" s="214" t="s">
        <v>4176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4178</v>
      </c>
      <c r="F103" s="218" t="s">
        <v>4177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4179</v>
      </c>
      <c r="F104" s="218" t="s">
        <v>4180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4181</v>
      </c>
      <c r="F105" s="218" t="s">
        <v>4182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4183</v>
      </c>
      <c r="F106" s="218" t="s">
        <v>4184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4185</v>
      </c>
      <c r="F107" s="218" t="s">
        <v>4186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4187</v>
      </c>
      <c r="F108" s="218" t="s">
        <v>4188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4189</v>
      </c>
      <c r="F109" s="218" t="s">
        <v>4190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4191</v>
      </c>
      <c r="F110" s="218" t="s">
        <v>4192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4193</v>
      </c>
      <c r="F111" s="218" t="s">
        <v>4194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4195</v>
      </c>
      <c r="F112" s="218" t="s">
        <v>4196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4197</v>
      </c>
      <c r="F113" s="218" t="s">
        <v>4198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4199</v>
      </c>
      <c r="F114" s="218" t="s">
        <v>4200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4201</v>
      </c>
      <c r="F115" s="218" t="s">
        <v>4202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4203</v>
      </c>
      <c r="F116" s="218" t="s">
        <v>4204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4205</v>
      </c>
      <c r="F117" s="218" t="s">
        <v>4206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4207</v>
      </c>
      <c r="F118" s="218" t="s">
        <v>4208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4209</v>
      </c>
      <c r="F119" s="218" t="s">
        <v>4210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4211</v>
      </c>
      <c r="F120" s="218" t="s">
        <v>4212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4213</v>
      </c>
      <c r="F121" s="218" t="s">
        <v>4214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4215</v>
      </c>
      <c r="F122" s="218" t="s">
        <v>4216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4217</v>
      </c>
      <c r="F123" s="218" t="s">
        <v>4218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4219</v>
      </c>
      <c r="F124" s="218" t="s">
        <v>4220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4221</v>
      </c>
      <c r="F125" s="218" t="s">
        <v>4222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4223</v>
      </c>
      <c r="F126" s="214" t="s">
        <v>4224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4225</v>
      </c>
      <c r="F127" s="218" t="s">
        <v>4226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4227</v>
      </c>
      <c r="F128" s="218" t="s">
        <v>4228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4229</v>
      </c>
      <c r="F129" s="218" t="s">
        <v>4230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4231</v>
      </c>
      <c r="F130" s="218" t="s">
        <v>4228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4232</v>
      </c>
      <c r="F131" s="218" t="s">
        <v>4233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4234</v>
      </c>
      <c r="F132" s="218" t="s">
        <v>4228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4235</v>
      </c>
      <c r="F133" s="218" t="s">
        <v>4236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4237</v>
      </c>
      <c r="F134" s="218" t="s">
        <v>4228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4238</v>
      </c>
      <c r="F135" s="214" t="s">
        <v>4239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4240</v>
      </c>
      <c r="F136" s="218" t="s">
        <v>4241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4242</v>
      </c>
      <c r="F137" s="218" t="s">
        <v>4243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4244</v>
      </c>
      <c r="F138" s="218" t="s">
        <v>4245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4246</v>
      </c>
      <c r="F139" s="218" t="s">
        <v>4247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4248</v>
      </c>
      <c r="F140" s="218" t="s">
        <v>4249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4250</v>
      </c>
      <c r="F141" s="218" t="s">
        <v>4251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4252</v>
      </c>
      <c r="F142" s="218" t="s">
        <v>4253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4254</v>
      </c>
      <c r="F143" s="218" t="s">
        <v>4255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1390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4256</v>
      </c>
      <c r="F144" s="218" t="s">
        <v>4257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1400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4258</v>
      </c>
      <c r="F145" s="218" t="s">
        <v>4259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1410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4260</v>
      </c>
      <c r="F146" s="218" t="s">
        <v>4261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4262</v>
      </c>
      <c r="F147" s="218" t="s">
        <v>4263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1432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4264</v>
      </c>
      <c r="F148" s="218" t="s">
        <v>4265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1447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4266</v>
      </c>
      <c r="F149" s="218" t="s">
        <v>4267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1464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4268</v>
      </c>
      <c r="F150" s="218" t="s">
        <v>4269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1473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4270</v>
      </c>
      <c r="F151" s="218" t="s">
        <v>4271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4272</v>
      </c>
      <c r="F152" s="218" t="s">
        <v>4273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4274</v>
      </c>
      <c r="F153" s="218" t="s">
        <v>4275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1511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4276</v>
      </c>
      <c r="F154" s="218" t="s">
        <v>4277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1522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4278</v>
      </c>
      <c r="F155" s="218" t="s">
        <v>4279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1535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4280</v>
      </c>
      <c r="F156" s="218" t="s">
        <v>4281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1548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4282</v>
      </c>
      <c r="F157" s="218" t="s">
        <v>4283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4284</v>
      </c>
      <c r="F158" s="218" t="s">
        <v>4285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1567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4286</v>
      </c>
      <c r="F159" s="218" t="s">
        <v>4287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1591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4288</v>
      </c>
      <c r="F160" s="218" t="s">
        <v>4289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1604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4290</v>
      </c>
      <c r="F161" s="218" t="s">
        <v>4291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1617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4292</v>
      </c>
      <c r="F162" s="218" t="s">
        <v>4289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1630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4293</v>
      </c>
      <c r="F163" s="218" t="s">
        <v>4294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4295</v>
      </c>
      <c r="F164" s="214" t="s">
        <v>4296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4297</v>
      </c>
      <c r="F165" s="218" t="s">
        <v>4298</v>
      </c>
      <c r="G165" s="219" t="s">
        <v>4019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1671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4299</v>
      </c>
      <c r="F166" s="218" t="s">
        <v>4300</v>
      </c>
      <c r="G166" s="219" t="s">
        <v>4019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1682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4301</v>
      </c>
      <c r="F167" s="218" t="s">
        <v>4302</v>
      </c>
      <c r="G167" s="219" t="s">
        <v>4019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1697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4303</v>
      </c>
      <c r="F168" s="218" t="s">
        <v>4304</v>
      </c>
      <c r="G168" s="219" t="s">
        <v>4019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1704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4305</v>
      </c>
      <c r="G169" s="219" t="s">
        <v>4019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1712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4306</v>
      </c>
      <c r="F170" s="218" t="s">
        <v>4307</v>
      </c>
      <c r="G170" s="219" t="s">
        <v>4019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1720</v>
      </c>
    </row>
    <row r="171" s="2" customFormat="1" ht="24.15" customHeight="1">
      <c r="A171" s="40"/>
      <c r="B171" s="41"/>
      <c r="C171" s="216" t="s">
        <v>1270</v>
      </c>
      <c r="D171" s="216" t="s">
        <v>333</v>
      </c>
      <c r="E171" s="217" t="s">
        <v>4308</v>
      </c>
      <c r="F171" s="218" t="s">
        <v>4309</v>
      </c>
      <c r="G171" s="219" t="s">
        <v>4019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1728</v>
      </c>
    </row>
    <row r="172" s="2" customFormat="1" ht="24.15" customHeight="1">
      <c r="A172" s="40"/>
      <c r="B172" s="41"/>
      <c r="C172" s="216" t="s">
        <v>1275</v>
      </c>
      <c r="D172" s="216" t="s">
        <v>333</v>
      </c>
      <c r="E172" s="217" t="s">
        <v>4310</v>
      </c>
      <c r="F172" s="218" t="s">
        <v>4311</v>
      </c>
      <c r="G172" s="219" t="s">
        <v>4019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1736</v>
      </c>
    </row>
    <row r="173" s="2" customFormat="1" ht="24.15" customHeight="1">
      <c r="A173" s="40"/>
      <c r="B173" s="41"/>
      <c r="C173" s="216" t="s">
        <v>1288</v>
      </c>
      <c r="D173" s="216" t="s">
        <v>333</v>
      </c>
      <c r="E173" s="217" t="s">
        <v>4312</v>
      </c>
      <c r="F173" s="218" t="s">
        <v>4313</v>
      </c>
      <c r="G173" s="219" t="s">
        <v>4019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1744</v>
      </c>
    </row>
    <row r="174" s="2" customFormat="1" ht="24.15" customHeight="1">
      <c r="A174" s="40"/>
      <c r="B174" s="41"/>
      <c r="C174" s="216" t="s">
        <v>1309</v>
      </c>
      <c r="D174" s="216" t="s">
        <v>333</v>
      </c>
      <c r="E174" s="217" t="s">
        <v>4314</v>
      </c>
      <c r="F174" s="218" t="s">
        <v>4315</v>
      </c>
      <c r="G174" s="219" t="s">
        <v>4019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4316</v>
      </c>
      <c r="F175" s="214" t="s">
        <v>4317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1314</v>
      </c>
      <c r="D176" s="216" t="s">
        <v>333</v>
      </c>
      <c r="E176" s="217" t="s">
        <v>4318</v>
      </c>
      <c r="F176" s="218" t="s">
        <v>4319</v>
      </c>
      <c r="G176" s="219" t="s">
        <v>4019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1759</v>
      </c>
    </row>
    <row r="177" s="2" customFormat="1" ht="24.15" customHeight="1">
      <c r="A177" s="40"/>
      <c r="B177" s="41"/>
      <c r="C177" s="216" t="s">
        <v>1320</v>
      </c>
      <c r="D177" s="216" t="s">
        <v>333</v>
      </c>
      <c r="E177" s="217" t="s">
        <v>4320</v>
      </c>
      <c r="F177" s="218" t="s">
        <v>4321</v>
      </c>
      <c r="G177" s="219" t="s">
        <v>4019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1767</v>
      </c>
    </row>
    <row r="178" s="2" customFormat="1" ht="24.15" customHeight="1">
      <c r="A178" s="40"/>
      <c r="B178" s="41"/>
      <c r="C178" s="216" t="s">
        <v>1337</v>
      </c>
      <c r="D178" s="216" t="s">
        <v>333</v>
      </c>
      <c r="E178" s="217" t="s">
        <v>4322</v>
      </c>
      <c r="F178" s="218" t="s">
        <v>4323</v>
      </c>
      <c r="G178" s="219" t="s">
        <v>4019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1775</v>
      </c>
    </row>
    <row r="179" s="2" customFormat="1" ht="24.15" customHeight="1">
      <c r="A179" s="40"/>
      <c r="B179" s="41"/>
      <c r="C179" s="216" t="s">
        <v>1347</v>
      </c>
      <c r="D179" s="216" t="s">
        <v>333</v>
      </c>
      <c r="E179" s="217" t="s">
        <v>4324</v>
      </c>
      <c r="F179" s="218" t="s">
        <v>4325</v>
      </c>
      <c r="G179" s="219" t="s">
        <v>4019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1783</v>
      </c>
    </row>
    <row r="180" s="2" customFormat="1" ht="24.15" customHeight="1">
      <c r="A180" s="40"/>
      <c r="B180" s="41"/>
      <c r="C180" s="216" t="s">
        <v>1352</v>
      </c>
      <c r="D180" s="216" t="s">
        <v>333</v>
      </c>
      <c r="E180" s="217" t="s">
        <v>4326</v>
      </c>
      <c r="F180" s="218" t="s">
        <v>4327</v>
      </c>
      <c r="G180" s="219" t="s">
        <v>4019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1791</v>
      </c>
    </row>
    <row r="181" s="2" customFormat="1" ht="24.15" customHeight="1">
      <c r="A181" s="40"/>
      <c r="B181" s="41"/>
      <c r="C181" s="216" t="s">
        <v>1363</v>
      </c>
      <c r="D181" s="216" t="s">
        <v>333</v>
      </c>
      <c r="E181" s="217" t="s">
        <v>4328</v>
      </c>
      <c r="F181" s="218" t="s">
        <v>4329</v>
      </c>
      <c r="G181" s="219" t="s">
        <v>4019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1799</v>
      </c>
    </row>
    <row r="182" s="2" customFormat="1" ht="16.5" customHeight="1">
      <c r="A182" s="40"/>
      <c r="B182" s="41"/>
      <c r="C182" s="216" t="s">
        <v>1370</v>
      </c>
      <c r="D182" s="216" t="s">
        <v>333</v>
      </c>
      <c r="E182" s="217" t="s">
        <v>4330</v>
      </c>
      <c r="F182" s="218" t="s">
        <v>4331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1807</v>
      </c>
    </row>
    <row r="183" s="2" customFormat="1" ht="16.5" customHeight="1">
      <c r="A183" s="40"/>
      <c r="B183" s="41"/>
      <c r="C183" s="216" t="s">
        <v>1377</v>
      </c>
      <c r="D183" s="216" t="s">
        <v>333</v>
      </c>
      <c r="E183" s="217" t="s">
        <v>4332</v>
      </c>
      <c r="F183" s="218" t="s">
        <v>4333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1817</v>
      </c>
    </row>
    <row r="184" s="2" customFormat="1" ht="16.5" customHeight="1">
      <c r="A184" s="40"/>
      <c r="B184" s="41"/>
      <c r="C184" s="216" t="s">
        <v>1384</v>
      </c>
      <c r="D184" s="216" t="s">
        <v>333</v>
      </c>
      <c r="E184" s="217" t="s">
        <v>4334</v>
      </c>
      <c r="F184" s="218" t="s">
        <v>4335</v>
      </c>
      <c r="G184" s="219" t="s">
        <v>4019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1830</v>
      </c>
    </row>
    <row r="185" s="2" customFormat="1" ht="24.15" customHeight="1">
      <c r="A185" s="40"/>
      <c r="B185" s="41"/>
      <c r="C185" s="216" t="s">
        <v>1390</v>
      </c>
      <c r="D185" s="216" t="s">
        <v>333</v>
      </c>
      <c r="E185" s="217" t="s">
        <v>4336</v>
      </c>
      <c r="F185" s="218" t="s">
        <v>4337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1847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4338</v>
      </c>
      <c r="F186" s="214" t="s">
        <v>4339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SUM(P187:P207)</f>
        <v>0</v>
      </c>
      <c r="Q186" s="208"/>
      <c r="R186" s="209">
        <f>SUM(R187:R207)</f>
        <v>0</v>
      </c>
      <c r="S186" s="208"/>
      <c r="T186" s="210">
        <f>SUM(T187:T207)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SUM(BK187:BK207)</f>
        <v>0</v>
      </c>
    </row>
    <row r="187" s="2" customFormat="1" ht="24.15" customHeight="1">
      <c r="A187" s="40"/>
      <c r="B187" s="41"/>
      <c r="C187" s="216" t="s">
        <v>1395</v>
      </c>
      <c r="D187" s="216" t="s">
        <v>333</v>
      </c>
      <c r="E187" s="217" t="s">
        <v>3197</v>
      </c>
      <c r="F187" s="218" t="s">
        <v>4340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1859</v>
      </c>
    </row>
    <row r="188" s="2" customFormat="1" ht="24.15" customHeight="1">
      <c r="A188" s="40"/>
      <c r="B188" s="41"/>
      <c r="C188" s="216" t="s">
        <v>1400</v>
      </c>
      <c r="D188" s="216" t="s">
        <v>333</v>
      </c>
      <c r="E188" s="217" t="s">
        <v>4341</v>
      </c>
      <c r="F188" s="218" t="s">
        <v>4342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1871</v>
      </c>
    </row>
    <row r="189" s="2" customFormat="1" ht="24.15" customHeight="1">
      <c r="A189" s="40"/>
      <c r="B189" s="41"/>
      <c r="C189" s="216" t="s">
        <v>1405</v>
      </c>
      <c r="D189" s="216" t="s">
        <v>333</v>
      </c>
      <c r="E189" s="217" t="s">
        <v>4343</v>
      </c>
      <c r="F189" s="218" t="s">
        <v>4344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1882</v>
      </c>
    </row>
    <row r="190" s="2" customFormat="1" ht="24.15" customHeight="1">
      <c r="A190" s="40"/>
      <c r="B190" s="41"/>
      <c r="C190" s="216" t="s">
        <v>1410</v>
      </c>
      <c r="D190" s="216" t="s">
        <v>333</v>
      </c>
      <c r="E190" s="217" t="s">
        <v>3201</v>
      </c>
      <c r="F190" s="218" t="s">
        <v>4345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1894</v>
      </c>
    </row>
    <row r="191" s="2" customFormat="1" ht="24.15" customHeight="1">
      <c r="A191" s="40"/>
      <c r="B191" s="41"/>
      <c r="C191" s="216" t="s">
        <v>1419</v>
      </c>
      <c r="D191" s="216" t="s">
        <v>333</v>
      </c>
      <c r="E191" s="217" t="s">
        <v>3205</v>
      </c>
      <c r="F191" s="218" t="s">
        <v>4346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1906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3217</v>
      </c>
      <c r="F192" s="218" t="s">
        <v>4347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1947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3221</v>
      </c>
      <c r="F193" s="218" t="s">
        <v>4348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1432</v>
      </c>
      <c r="D194" s="216" t="s">
        <v>333</v>
      </c>
      <c r="E194" s="217" t="s">
        <v>3227</v>
      </c>
      <c r="F194" s="218" t="s">
        <v>4349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1439</v>
      </c>
      <c r="D195" s="216" t="s">
        <v>333</v>
      </c>
      <c r="E195" s="217" t="s">
        <v>3235</v>
      </c>
      <c r="F195" s="218" t="s">
        <v>4350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1986</v>
      </c>
    </row>
    <row r="196" s="2" customFormat="1" ht="24.15" customHeight="1">
      <c r="A196" s="40"/>
      <c r="B196" s="41"/>
      <c r="C196" s="216" t="s">
        <v>1447</v>
      </c>
      <c r="D196" s="216" t="s">
        <v>333</v>
      </c>
      <c r="E196" s="217" t="s">
        <v>3241</v>
      </c>
      <c r="F196" s="218" t="s">
        <v>4351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1996</v>
      </c>
    </row>
    <row r="197" s="2" customFormat="1" ht="24.15" customHeight="1">
      <c r="A197" s="40"/>
      <c r="B197" s="41"/>
      <c r="C197" s="216" t="s">
        <v>1454</v>
      </c>
      <c r="D197" s="216" t="s">
        <v>333</v>
      </c>
      <c r="E197" s="217" t="s">
        <v>4352</v>
      </c>
      <c r="F197" s="218" t="s">
        <v>4353</v>
      </c>
      <c r="G197" s="219" t="s">
        <v>1051</v>
      </c>
      <c r="H197" s="220">
        <v>7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4354</v>
      </c>
    </row>
    <row r="198" s="2" customFormat="1" ht="24.15" customHeight="1">
      <c r="A198" s="40"/>
      <c r="B198" s="41"/>
      <c r="C198" s="216" t="s">
        <v>1464</v>
      </c>
      <c r="D198" s="216" t="s">
        <v>333</v>
      </c>
      <c r="E198" s="217" t="s">
        <v>3246</v>
      </c>
      <c r="F198" s="218" t="s">
        <v>4355</v>
      </c>
      <c r="G198" s="219" t="s">
        <v>1051</v>
      </c>
      <c r="H198" s="220">
        <v>4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2006</v>
      </c>
    </row>
    <row r="199" s="2" customFormat="1" ht="24.15" customHeight="1">
      <c r="A199" s="40"/>
      <c r="B199" s="41"/>
      <c r="C199" s="216" t="s">
        <v>1467</v>
      </c>
      <c r="D199" s="216" t="s">
        <v>333</v>
      </c>
      <c r="E199" s="217" t="s">
        <v>3251</v>
      </c>
      <c r="F199" s="218" t="s">
        <v>4356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2015</v>
      </c>
    </row>
    <row r="200" s="2" customFormat="1" ht="24.15" customHeight="1">
      <c r="A200" s="40"/>
      <c r="B200" s="41"/>
      <c r="C200" s="216" t="s">
        <v>1473</v>
      </c>
      <c r="D200" s="216" t="s">
        <v>333</v>
      </c>
      <c r="E200" s="217" t="s">
        <v>4357</v>
      </c>
      <c r="F200" s="218" t="s">
        <v>4358</v>
      </c>
      <c r="G200" s="219" t="s">
        <v>1051</v>
      </c>
      <c r="H200" s="220">
        <v>7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2026</v>
      </c>
    </row>
    <row r="201" s="2" customFormat="1" ht="37.8" customHeight="1">
      <c r="A201" s="40"/>
      <c r="B201" s="41"/>
      <c r="C201" s="216" t="s">
        <v>1476</v>
      </c>
      <c r="D201" s="216" t="s">
        <v>333</v>
      </c>
      <c r="E201" s="217" t="s">
        <v>4359</v>
      </c>
      <c r="F201" s="218" t="s">
        <v>4360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2036</v>
      </c>
    </row>
    <row r="202" s="2" customFormat="1" ht="37.8" customHeight="1">
      <c r="A202" s="40"/>
      <c r="B202" s="41"/>
      <c r="C202" s="216" t="s">
        <v>467</v>
      </c>
      <c r="D202" s="216" t="s">
        <v>333</v>
      </c>
      <c r="E202" s="217" t="s">
        <v>4361</v>
      </c>
      <c r="F202" s="218" t="s">
        <v>4362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2047</v>
      </c>
    </row>
    <row r="203" s="2" customFormat="1" ht="16.5" customHeight="1">
      <c r="A203" s="40"/>
      <c r="B203" s="41"/>
      <c r="C203" s="216" t="s">
        <v>1494</v>
      </c>
      <c r="D203" s="216" t="s">
        <v>333</v>
      </c>
      <c r="E203" s="217" t="s">
        <v>4363</v>
      </c>
      <c r="F203" s="218" t="s">
        <v>4364</v>
      </c>
      <c r="G203" s="219" t="s">
        <v>1051</v>
      </c>
      <c r="H203" s="220">
        <v>47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2059</v>
      </c>
    </row>
    <row r="204" s="2" customFormat="1" ht="44.25" customHeight="1">
      <c r="A204" s="40"/>
      <c r="B204" s="41"/>
      <c r="C204" s="216" t="s">
        <v>547</v>
      </c>
      <c r="D204" s="216" t="s">
        <v>333</v>
      </c>
      <c r="E204" s="217" t="s">
        <v>4365</v>
      </c>
      <c r="F204" s="218" t="s">
        <v>4366</v>
      </c>
      <c r="G204" s="219" t="s">
        <v>1051</v>
      </c>
      <c r="H204" s="220">
        <v>47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2071</v>
      </c>
    </row>
    <row r="205" s="2" customFormat="1" ht="49.05" customHeight="1">
      <c r="A205" s="40"/>
      <c r="B205" s="41"/>
      <c r="C205" s="216" t="s">
        <v>1505</v>
      </c>
      <c r="D205" s="216" t="s">
        <v>333</v>
      </c>
      <c r="E205" s="217" t="s">
        <v>4367</v>
      </c>
      <c r="F205" s="218" t="s">
        <v>4368</v>
      </c>
      <c r="G205" s="219" t="s">
        <v>1051</v>
      </c>
      <c r="H205" s="220">
        <v>47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2085</v>
      </c>
    </row>
    <row r="206" s="2" customFormat="1" ht="16.5" customHeight="1">
      <c r="A206" s="40"/>
      <c r="B206" s="41"/>
      <c r="C206" s="216" t="s">
        <v>1511</v>
      </c>
      <c r="D206" s="216" t="s">
        <v>333</v>
      </c>
      <c r="E206" s="217" t="s">
        <v>4369</v>
      </c>
      <c r="F206" s="218" t="s">
        <v>4370</v>
      </c>
      <c r="G206" s="219" t="s">
        <v>1051</v>
      </c>
      <c r="H206" s="220">
        <v>47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2094</v>
      </c>
    </row>
    <row r="207" s="2" customFormat="1" ht="16.5" customHeight="1">
      <c r="A207" s="40"/>
      <c r="B207" s="41"/>
      <c r="C207" s="216" t="s">
        <v>1516</v>
      </c>
      <c r="D207" s="216" t="s">
        <v>333</v>
      </c>
      <c r="E207" s="217" t="s">
        <v>4371</v>
      </c>
      <c r="F207" s="218" t="s">
        <v>4372</v>
      </c>
      <c r="G207" s="219" t="s">
        <v>1051</v>
      </c>
      <c r="H207" s="220">
        <v>47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2106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4373</v>
      </c>
      <c r="F208" s="214" t="s">
        <v>4374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SUM(P209:P235)</f>
        <v>0</v>
      </c>
      <c r="Q208" s="208"/>
      <c r="R208" s="209">
        <f>SUM(R209:R235)</f>
        <v>0</v>
      </c>
      <c r="S208" s="208"/>
      <c r="T208" s="210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SUM(BK209:BK235)</f>
        <v>0</v>
      </c>
    </row>
    <row r="209" s="2" customFormat="1" ht="16.5" customHeight="1">
      <c r="A209" s="40"/>
      <c r="B209" s="41"/>
      <c r="C209" s="216" t="s">
        <v>1522</v>
      </c>
      <c r="D209" s="216" t="s">
        <v>333</v>
      </c>
      <c r="E209" s="217" t="s">
        <v>4375</v>
      </c>
      <c r="F209" s="218" t="s">
        <v>4376</v>
      </c>
      <c r="G209" s="219" t="s">
        <v>678</v>
      </c>
      <c r="H209" s="220">
        <v>582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2118</v>
      </c>
    </row>
    <row r="210" s="2" customFormat="1" ht="16.5" customHeight="1">
      <c r="A210" s="40"/>
      <c r="B210" s="41"/>
      <c r="C210" s="216" t="s">
        <v>1527</v>
      </c>
      <c r="D210" s="216" t="s">
        <v>333</v>
      </c>
      <c r="E210" s="217" t="s">
        <v>4377</v>
      </c>
      <c r="F210" s="218" t="s">
        <v>4378</v>
      </c>
      <c r="G210" s="219" t="s">
        <v>678</v>
      </c>
      <c r="H210" s="220">
        <v>114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2141</v>
      </c>
    </row>
    <row r="211" s="2" customFormat="1" ht="16.5" customHeight="1">
      <c r="A211" s="40"/>
      <c r="B211" s="41"/>
      <c r="C211" s="216" t="s">
        <v>1535</v>
      </c>
      <c r="D211" s="216" t="s">
        <v>333</v>
      </c>
      <c r="E211" s="217" t="s">
        <v>4379</v>
      </c>
      <c r="F211" s="218" t="s">
        <v>4380</v>
      </c>
      <c r="G211" s="219" t="s">
        <v>678</v>
      </c>
      <c r="H211" s="220">
        <v>78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2153</v>
      </c>
    </row>
    <row r="212" s="2" customFormat="1" ht="16.5" customHeight="1">
      <c r="A212" s="40"/>
      <c r="B212" s="41"/>
      <c r="C212" s="216" t="s">
        <v>1542</v>
      </c>
      <c r="D212" s="216" t="s">
        <v>333</v>
      </c>
      <c r="E212" s="217" t="s">
        <v>4381</v>
      </c>
      <c r="F212" s="218" t="s">
        <v>4382</v>
      </c>
      <c r="G212" s="219" t="s">
        <v>678</v>
      </c>
      <c r="H212" s="220">
        <v>111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2162</v>
      </c>
    </row>
    <row r="213" s="2" customFormat="1" ht="16.5" customHeight="1">
      <c r="A213" s="40"/>
      <c r="B213" s="41"/>
      <c r="C213" s="216" t="s">
        <v>1548</v>
      </c>
      <c r="D213" s="216" t="s">
        <v>333</v>
      </c>
      <c r="E213" s="217" t="s">
        <v>4383</v>
      </c>
      <c r="F213" s="218" t="s">
        <v>4384</v>
      </c>
      <c r="G213" s="219" t="s">
        <v>1081</v>
      </c>
      <c r="H213" s="220">
        <v>11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2174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4385</v>
      </c>
      <c r="F214" s="218" t="s">
        <v>4386</v>
      </c>
      <c r="G214" s="219" t="s">
        <v>3510</v>
      </c>
      <c r="H214" s="220">
        <v>50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2184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4387</v>
      </c>
      <c r="F215" s="218" t="s">
        <v>4388</v>
      </c>
      <c r="G215" s="219" t="s">
        <v>3510</v>
      </c>
      <c r="H215" s="220">
        <v>20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2195</v>
      </c>
    </row>
    <row r="216" s="2" customFormat="1" ht="16.5" customHeight="1">
      <c r="A216" s="40"/>
      <c r="B216" s="41"/>
      <c r="C216" s="216" t="s">
        <v>1562</v>
      </c>
      <c r="D216" s="216" t="s">
        <v>333</v>
      </c>
      <c r="E216" s="217" t="s">
        <v>4389</v>
      </c>
      <c r="F216" s="218" t="s">
        <v>4390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2205</v>
      </c>
    </row>
    <row r="217" s="2" customFormat="1" ht="16.5" customHeight="1">
      <c r="A217" s="40"/>
      <c r="B217" s="41"/>
      <c r="C217" s="216" t="s">
        <v>1567</v>
      </c>
      <c r="D217" s="216" t="s">
        <v>333</v>
      </c>
      <c r="E217" s="217" t="s">
        <v>4391</v>
      </c>
      <c r="F217" s="218" t="s">
        <v>4392</v>
      </c>
      <c r="G217" s="219" t="s">
        <v>1051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2215</v>
      </c>
    </row>
    <row r="218" s="2" customFormat="1" ht="16.5" customHeight="1">
      <c r="A218" s="40"/>
      <c r="B218" s="41"/>
      <c r="C218" s="216" t="s">
        <v>1576</v>
      </c>
      <c r="D218" s="216" t="s">
        <v>333</v>
      </c>
      <c r="E218" s="217" t="s">
        <v>4393</v>
      </c>
      <c r="F218" s="218" t="s">
        <v>4394</v>
      </c>
      <c r="G218" s="219" t="s">
        <v>1076</v>
      </c>
      <c r="H218" s="220">
        <v>8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2227</v>
      </c>
    </row>
    <row r="219" s="2" customFormat="1" ht="16.5" customHeight="1">
      <c r="A219" s="40"/>
      <c r="B219" s="41"/>
      <c r="C219" s="216" t="s">
        <v>1591</v>
      </c>
      <c r="D219" s="216" t="s">
        <v>333</v>
      </c>
      <c r="E219" s="217" t="s">
        <v>4395</v>
      </c>
      <c r="F219" s="218" t="s">
        <v>4396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2238</v>
      </c>
    </row>
    <row r="220" s="2" customFormat="1" ht="16.5" customHeight="1">
      <c r="A220" s="40"/>
      <c r="B220" s="41"/>
      <c r="C220" s="216" t="s">
        <v>1596</v>
      </c>
      <c r="D220" s="216" t="s">
        <v>333</v>
      </c>
      <c r="E220" s="217" t="s">
        <v>4397</v>
      </c>
      <c r="F220" s="218" t="s">
        <v>4398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2256</v>
      </c>
    </row>
    <row r="221" s="2" customFormat="1" ht="16.5" customHeight="1">
      <c r="A221" s="40"/>
      <c r="B221" s="41"/>
      <c r="C221" s="216" t="s">
        <v>1604</v>
      </c>
      <c r="D221" s="216" t="s">
        <v>333</v>
      </c>
      <c r="E221" s="217" t="s">
        <v>4399</v>
      </c>
      <c r="F221" s="218" t="s">
        <v>4400</v>
      </c>
      <c r="G221" s="219" t="s">
        <v>4019</v>
      </c>
      <c r="H221" s="220">
        <v>742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2266</v>
      </c>
    </row>
    <row r="222" s="2" customFormat="1" ht="16.5" customHeight="1">
      <c r="A222" s="40"/>
      <c r="B222" s="41"/>
      <c r="C222" s="216" t="s">
        <v>1611</v>
      </c>
      <c r="D222" s="216" t="s">
        <v>333</v>
      </c>
      <c r="E222" s="217" t="s">
        <v>4401</v>
      </c>
      <c r="F222" s="218" t="s">
        <v>4402</v>
      </c>
      <c r="G222" s="219" t="s">
        <v>1051</v>
      </c>
      <c r="H222" s="220">
        <v>47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2281</v>
      </c>
    </row>
    <row r="223" s="2" customFormat="1" ht="16.5" customHeight="1">
      <c r="A223" s="40"/>
      <c r="B223" s="41"/>
      <c r="C223" s="216" t="s">
        <v>1617</v>
      </c>
      <c r="D223" s="216" t="s">
        <v>333</v>
      </c>
      <c r="E223" s="217" t="s">
        <v>4403</v>
      </c>
      <c r="F223" s="218" t="s">
        <v>4404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2302</v>
      </c>
    </row>
    <row r="224" s="2" customFormat="1" ht="16.5" customHeight="1">
      <c r="A224" s="40"/>
      <c r="B224" s="41"/>
      <c r="C224" s="216" t="s">
        <v>1623</v>
      </c>
      <c r="D224" s="216" t="s">
        <v>333</v>
      </c>
      <c r="E224" s="217" t="s">
        <v>4405</v>
      </c>
      <c r="F224" s="218" t="s">
        <v>4406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2327</v>
      </c>
    </row>
    <row r="225" s="2" customFormat="1" ht="16.5" customHeight="1">
      <c r="A225" s="40"/>
      <c r="B225" s="41"/>
      <c r="C225" s="216" t="s">
        <v>1630</v>
      </c>
      <c r="D225" s="216" t="s">
        <v>333</v>
      </c>
      <c r="E225" s="217" t="s">
        <v>4407</v>
      </c>
      <c r="F225" s="218" t="s">
        <v>4408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2338</v>
      </c>
    </row>
    <row r="226" s="2" customFormat="1" ht="16.5" customHeight="1">
      <c r="A226" s="40"/>
      <c r="B226" s="41"/>
      <c r="C226" s="216" t="s">
        <v>1651</v>
      </c>
      <c r="D226" s="216" t="s">
        <v>333</v>
      </c>
      <c r="E226" s="217" t="s">
        <v>4409</v>
      </c>
      <c r="F226" s="218" t="s">
        <v>4410</v>
      </c>
      <c r="G226" s="219" t="s">
        <v>1051</v>
      </c>
      <c r="H226" s="220">
        <v>1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2354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4411</v>
      </c>
      <c r="F227" s="218" t="s">
        <v>4412</v>
      </c>
      <c r="G227" s="219" t="s">
        <v>1051</v>
      </c>
      <c r="H227" s="220">
        <v>14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2365</v>
      </c>
    </row>
    <row r="228" s="2" customFormat="1" ht="16.5" customHeight="1">
      <c r="A228" s="40"/>
      <c r="B228" s="41"/>
      <c r="C228" s="216" t="s">
        <v>1665</v>
      </c>
      <c r="D228" s="216" t="s">
        <v>333</v>
      </c>
      <c r="E228" s="217" t="s">
        <v>4413</v>
      </c>
      <c r="F228" s="218" t="s">
        <v>4414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2383</v>
      </c>
    </row>
    <row r="229" s="2" customFormat="1" ht="16.5" customHeight="1">
      <c r="A229" s="40"/>
      <c r="B229" s="41"/>
      <c r="C229" s="216" t="s">
        <v>1671</v>
      </c>
      <c r="D229" s="216" t="s">
        <v>333</v>
      </c>
      <c r="E229" s="217" t="s">
        <v>4415</v>
      </c>
      <c r="F229" s="218" t="s">
        <v>4416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2395</v>
      </c>
    </row>
    <row r="230" s="2" customFormat="1" ht="16.5" customHeight="1">
      <c r="A230" s="40"/>
      <c r="B230" s="41"/>
      <c r="C230" s="216" t="s">
        <v>1675</v>
      </c>
      <c r="D230" s="216" t="s">
        <v>333</v>
      </c>
      <c r="E230" s="217" t="s">
        <v>4417</v>
      </c>
      <c r="F230" s="218" t="s">
        <v>4418</v>
      </c>
      <c r="G230" s="219" t="s">
        <v>1051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2407</v>
      </c>
    </row>
    <row r="231" s="2" customFormat="1" ht="16.5" customHeight="1">
      <c r="A231" s="40"/>
      <c r="B231" s="41"/>
      <c r="C231" s="216" t="s">
        <v>1682</v>
      </c>
      <c r="D231" s="216" t="s">
        <v>333</v>
      </c>
      <c r="E231" s="217" t="s">
        <v>4419</v>
      </c>
      <c r="F231" s="218" t="s">
        <v>4420</v>
      </c>
      <c r="G231" s="219" t="s">
        <v>1076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2415</v>
      </c>
    </row>
    <row r="232" s="2" customFormat="1" ht="16.5" customHeight="1">
      <c r="A232" s="40"/>
      <c r="B232" s="41"/>
      <c r="C232" s="216" t="s">
        <v>1691</v>
      </c>
      <c r="D232" s="216" t="s">
        <v>333</v>
      </c>
      <c r="E232" s="217" t="s">
        <v>4421</v>
      </c>
      <c r="F232" s="218" t="s">
        <v>4422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2428</v>
      </c>
    </row>
    <row r="233" s="2" customFormat="1" ht="16.5" customHeight="1">
      <c r="A233" s="40"/>
      <c r="B233" s="41"/>
      <c r="C233" s="216" t="s">
        <v>1697</v>
      </c>
      <c r="D233" s="216" t="s">
        <v>333</v>
      </c>
      <c r="E233" s="217" t="s">
        <v>4423</v>
      </c>
      <c r="F233" s="218" t="s">
        <v>4424</v>
      </c>
      <c r="G233" s="219" t="s">
        <v>1051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2439</v>
      </c>
    </row>
    <row r="234" s="2" customFormat="1" ht="16.5" customHeight="1">
      <c r="A234" s="40"/>
      <c r="B234" s="41"/>
      <c r="C234" s="216" t="s">
        <v>1332</v>
      </c>
      <c r="D234" s="216" t="s">
        <v>333</v>
      </c>
      <c r="E234" s="217" t="s">
        <v>4425</v>
      </c>
      <c r="F234" s="218" t="s">
        <v>4426</v>
      </c>
      <c r="G234" s="219" t="s">
        <v>1051</v>
      </c>
      <c r="H234" s="220">
        <v>2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2446</v>
      </c>
    </row>
    <row r="235" s="2" customFormat="1" ht="16.5" customHeight="1">
      <c r="A235" s="40"/>
      <c r="B235" s="41"/>
      <c r="C235" s="216" t="s">
        <v>1704</v>
      </c>
      <c r="D235" s="216" t="s">
        <v>333</v>
      </c>
      <c r="E235" s="217" t="s">
        <v>4427</v>
      </c>
      <c r="F235" s="218" t="s">
        <v>4166</v>
      </c>
      <c r="G235" s="219" t="s">
        <v>1051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96" t="s">
        <v>19</v>
      </c>
      <c r="N235" s="297" t="s">
        <v>47</v>
      </c>
      <c r="O235" s="298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2458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avA9/Vgr+s7XkMTvwiViOEhOCevGUQd2SkNPipFaKSlzDeP6Brec9V6XpyhRh7qzW6ltZ6W98fC4eqD83aILnA==" hashValue="7wc4qfmRwDqofB6qVbXM6daVr1fHh+CjfnYbufbZ9n3oUtGzpmay5whcs+ElNqmkwqi1zJEduowzNSUYJIrgrA==" algorithmName="SHA-512" password="CC35"/>
  <autoFilter ref="C98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4430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4431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4432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4433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4434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4435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4436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4437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4438</v>
      </c>
      <c r="F101" s="218" t="s">
        <v>4439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4440</v>
      </c>
      <c r="F102" s="218" t="s">
        <v>4441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4442</v>
      </c>
      <c r="F103" s="218" t="s">
        <v>4443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4444</v>
      </c>
      <c r="F104" s="218" t="s">
        <v>4445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4446</v>
      </c>
      <c r="F105" s="218" t="s">
        <v>4447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4448</v>
      </c>
      <c r="F106" s="218" t="s">
        <v>4449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4450</v>
      </c>
      <c r="F107" s="218" t="s">
        <v>4451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4452</v>
      </c>
      <c r="F108" s="218" t="s">
        <v>4453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4454</v>
      </c>
      <c r="F109" s="218" t="s">
        <v>4455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4456</v>
      </c>
      <c r="F110" s="218" t="s">
        <v>4457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4458</v>
      </c>
      <c r="F111" s="218" t="s">
        <v>4459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4460</v>
      </c>
      <c r="F112" s="218" t="s">
        <v>4461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4462</v>
      </c>
      <c r="F113" s="218" t="s">
        <v>4463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4464</v>
      </c>
      <c r="F114" s="218" t="s">
        <v>4465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4466</v>
      </c>
      <c r="F115" s="218" t="s">
        <v>4467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4468</v>
      </c>
      <c r="F116" s="218" t="s">
        <v>4469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4470</v>
      </c>
      <c r="F117" s="218" t="s">
        <v>4471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4472</v>
      </c>
      <c r="F118" s="218" t="s">
        <v>4473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4475</v>
      </c>
      <c r="F120" s="218" t="s">
        <v>4476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4477</v>
      </c>
      <c r="F121" s="218" t="s">
        <v>4478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4479</v>
      </c>
      <c r="F122" s="218" t="s">
        <v>4480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4481</v>
      </c>
      <c r="F123" s="218" t="s">
        <v>4482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4483</v>
      </c>
      <c r="F124" s="218" t="s">
        <v>4484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4485</v>
      </c>
      <c r="F125" s="218" t="s">
        <v>4486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4487</v>
      </c>
      <c r="F126" s="218" t="s">
        <v>4488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4489</v>
      </c>
      <c r="F127" s="218" t="s">
        <v>4490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4491</v>
      </c>
      <c r="F128" s="218" t="s">
        <v>4492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4493</v>
      </c>
      <c r="F129" s="218" t="s">
        <v>4494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4495</v>
      </c>
      <c r="F130" s="218" t="s">
        <v>4496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4497</v>
      </c>
      <c r="F131" s="218" t="s">
        <v>4498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4499</v>
      </c>
      <c r="F132" s="218" t="s">
        <v>4500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4501</v>
      </c>
      <c r="F133" s="218" t="s">
        <v>4502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4503</v>
      </c>
      <c r="F134" s="218" t="s">
        <v>4504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4505</v>
      </c>
      <c r="F135" s="218" t="s">
        <v>4506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4507</v>
      </c>
      <c r="F136" s="218" t="s">
        <v>4508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4509</v>
      </c>
      <c r="F137" s="218" t="s">
        <v>4510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4511</v>
      </c>
      <c r="F138" s="218" t="s">
        <v>4512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4513</v>
      </c>
      <c r="F139" s="218" t="s">
        <v>4514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4515</v>
      </c>
      <c r="F140" s="218" t="s">
        <v>4516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4517</v>
      </c>
      <c r="F141" s="218" t="s">
        <v>4518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4519</v>
      </c>
      <c r="F142" s="218" t="s">
        <v>4520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4521</v>
      </c>
      <c r="F143" s="218" t="s">
        <v>4522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4523</v>
      </c>
      <c r="F144" s="218" t="s">
        <v>4524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4525</v>
      </c>
      <c r="F145" s="218" t="s">
        <v>4526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4527</v>
      </c>
      <c r="F146" s="218" t="s">
        <v>4488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1447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4528</v>
      </c>
      <c r="F147" s="218" t="s">
        <v>4486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1464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4529</v>
      </c>
      <c r="F148" s="218" t="s">
        <v>4530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1473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4531</v>
      </c>
      <c r="F149" s="218" t="s">
        <v>4532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4533</v>
      </c>
      <c r="F150" s="218" t="s">
        <v>4534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4535</v>
      </c>
      <c r="F151" s="218" t="s">
        <v>4536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4537</v>
      </c>
      <c r="F152" s="218" t="s">
        <v>4538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4539</v>
      </c>
      <c r="F153" s="218" t="s">
        <v>4540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1535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4541</v>
      </c>
      <c r="F154" s="218" t="s">
        <v>4542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1548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4543</v>
      </c>
      <c r="F155" s="218" t="s">
        <v>4473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4544</v>
      </c>
      <c r="F156" s="218" t="s">
        <v>4545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1567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4546</v>
      </c>
      <c r="F157" s="218" t="s">
        <v>4547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1591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4548</v>
      </c>
      <c r="F158" s="218" t="s">
        <v>4549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1604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4550</v>
      </c>
      <c r="F159" s="218" t="s">
        <v>4551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1617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4552</v>
      </c>
      <c r="F160" s="218" t="s">
        <v>4553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1630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4554</v>
      </c>
      <c r="F161" s="218" t="s">
        <v>4555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4556</v>
      </c>
      <c r="F162" s="218" t="s">
        <v>4557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1671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4558</v>
      </c>
      <c r="F163" s="218" t="s">
        <v>4559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1682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4560</v>
      </c>
      <c r="F164" s="218" t="s">
        <v>4561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1697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4562</v>
      </c>
      <c r="F165" s="218" t="s">
        <v>4563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1704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4564</v>
      </c>
      <c r="F166" s="218" t="s">
        <v>4565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1712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4566</v>
      </c>
      <c r="F167" s="218" t="s">
        <v>4567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1720</v>
      </c>
    </row>
    <row r="168" s="2" customFormat="1" ht="16.5" customHeight="1">
      <c r="A168" s="40"/>
      <c r="B168" s="41"/>
      <c r="C168" s="216" t="s">
        <v>1270</v>
      </c>
      <c r="D168" s="216" t="s">
        <v>333</v>
      </c>
      <c r="E168" s="217" t="s">
        <v>4568</v>
      </c>
      <c r="F168" s="218" t="s">
        <v>4569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1728</v>
      </c>
    </row>
    <row r="169" s="2" customFormat="1" ht="16.5" customHeight="1">
      <c r="A169" s="40"/>
      <c r="B169" s="41"/>
      <c r="C169" s="216" t="s">
        <v>1275</v>
      </c>
      <c r="D169" s="216" t="s">
        <v>333</v>
      </c>
      <c r="E169" s="217" t="s">
        <v>4570</v>
      </c>
      <c r="F169" s="218" t="s">
        <v>4571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1736</v>
      </c>
    </row>
    <row r="170" s="2" customFormat="1" ht="16.5" customHeight="1">
      <c r="A170" s="40"/>
      <c r="B170" s="41"/>
      <c r="C170" s="216" t="s">
        <v>1288</v>
      </c>
      <c r="D170" s="216" t="s">
        <v>333</v>
      </c>
      <c r="E170" s="217" t="s">
        <v>4572</v>
      </c>
      <c r="F170" s="218" t="s">
        <v>4573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1744</v>
      </c>
    </row>
    <row r="171" s="2" customFormat="1" ht="16.5" customHeight="1">
      <c r="A171" s="40"/>
      <c r="B171" s="41"/>
      <c r="C171" s="216" t="s">
        <v>1309</v>
      </c>
      <c r="D171" s="216" t="s">
        <v>333</v>
      </c>
      <c r="E171" s="217" t="s">
        <v>4574</v>
      </c>
      <c r="F171" s="218" t="s">
        <v>4575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1314</v>
      </c>
      <c r="D172" s="216" t="s">
        <v>333</v>
      </c>
      <c r="E172" s="217" t="s">
        <v>4576</v>
      </c>
      <c r="F172" s="218" t="s">
        <v>4577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1759</v>
      </c>
    </row>
    <row r="173" s="2" customFormat="1" ht="16.5" customHeight="1">
      <c r="A173" s="40"/>
      <c r="B173" s="41"/>
      <c r="C173" s="216" t="s">
        <v>1320</v>
      </c>
      <c r="D173" s="216" t="s">
        <v>333</v>
      </c>
      <c r="E173" s="217" t="s">
        <v>4578</v>
      </c>
      <c r="F173" s="218" t="s">
        <v>4579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1767</v>
      </c>
    </row>
    <row r="174" s="2" customFormat="1" ht="16.5" customHeight="1">
      <c r="A174" s="40"/>
      <c r="B174" s="41"/>
      <c r="C174" s="216" t="s">
        <v>1337</v>
      </c>
      <c r="D174" s="216" t="s">
        <v>333</v>
      </c>
      <c r="E174" s="217" t="s">
        <v>4580</v>
      </c>
      <c r="F174" s="218" t="s">
        <v>4581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1775</v>
      </c>
    </row>
    <row r="175" s="2" customFormat="1" ht="16.5" customHeight="1">
      <c r="A175" s="40"/>
      <c r="B175" s="41"/>
      <c r="C175" s="216" t="s">
        <v>1347</v>
      </c>
      <c r="D175" s="216" t="s">
        <v>333</v>
      </c>
      <c r="E175" s="217" t="s">
        <v>4582</v>
      </c>
      <c r="F175" s="218" t="s">
        <v>4583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1783</v>
      </c>
    </row>
    <row r="176" s="2" customFormat="1" ht="16.5" customHeight="1">
      <c r="A176" s="40"/>
      <c r="B176" s="41"/>
      <c r="C176" s="216" t="s">
        <v>1352</v>
      </c>
      <c r="D176" s="216" t="s">
        <v>333</v>
      </c>
      <c r="E176" s="217" t="s">
        <v>4584</v>
      </c>
      <c r="F176" s="218" t="s">
        <v>4585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1791</v>
      </c>
    </row>
    <row r="177" s="2" customFormat="1" ht="16.5" customHeight="1">
      <c r="A177" s="40"/>
      <c r="B177" s="41"/>
      <c r="C177" s="216" t="s">
        <v>1363</v>
      </c>
      <c r="D177" s="216" t="s">
        <v>333</v>
      </c>
      <c r="E177" s="217" t="s">
        <v>4586</v>
      </c>
      <c r="F177" s="218" t="s">
        <v>4473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1799</v>
      </c>
    </row>
    <row r="178" s="2" customFormat="1" ht="16.5" customHeight="1">
      <c r="A178" s="40"/>
      <c r="B178" s="41"/>
      <c r="C178" s="216" t="s">
        <v>1370</v>
      </c>
      <c r="D178" s="216" t="s">
        <v>333</v>
      </c>
      <c r="E178" s="217" t="s">
        <v>4587</v>
      </c>
      <c r="F178" s="218" t="s">
        <v>4588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1807</v>
      </c>
    </row>
    <row r="179" s="2" customFormat="1" ht="16.5" customHeight="1">
      <c r="A179" s="40"/>
      <c r="B179" s="41"/>
      <c r="C179" s="216" t="s">
        <v>1377</v>
      </c>
      <c r="D179" s="216" t="s">
        <v>333</v>
      </c>
      <c r="E179" s="217" t="s">
        <v>4589</v>
      </c>
      <c r="F179" s="218" t="s">
        <v>4590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1817</v>
      </c>
    </row>
    <row r="180" s="2" customFormat="1" ht="16.5" customHeight="1">
      <c r="A180" s="40"/>
      <c r="B180" s="41"/>
      <c r="C180" s="216" t="s">
        <v>1384</v>
      </c>
      <c r="D180" s="216" t="s">
        <v>333</v>
      </c>
      <c r="E180" s="217" t="s">
        <v>4591</v>
      </c>
      <c r="F180" s="218" t="s">
        <v>4592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1830</v>
      </c>
    </row>
    <row r="181" s="2" customFormat="1" ht="16.5" customHeight="1">
      <c r="A181" s="40"/>
      <c r="B181" s="41"/>
      <c r="C181" s="216" t="s">
        <v>1390</v>
      </c>
      <c r="D181" s="216" t="s">
        <v>333</v>
      </c>
      <c r="E181" s="217" t="s">
        <v>4593</v>
      </c>
      <c r="F181" s="218" t="s">
        <v>4594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1847</v>
      </c>
    </row>
    <row r="182" s="2" customFormat="1" ht="16.5" customHeight="1">
      <c r="A182" s="40"/>
      <c r="B182" s="41"/>
      <c r="C182" s="216" t="s">
        <v>1395</v>
      </c>
      <c r="D182" s="216" t="s">
        <v>333</v>
      </c>
      <c r="E182" s="217" t="s">
        <v>4595</v>
      </c>
      <c r="F182" s="218" t="s">
        <v>4596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1859</v>
      </c>
    </row>
    <row r="183" s="2" customFormat="1" ht="16.5" customHeight="1">
      <c r="A183" s="40"/>
      <c r="B183" s="41"/>
      <c r="C183" s="216" t="s">
        <v>1400</v>
      </c>
      <c r="D183" s="216" t="s">
        <v>333</v>
      </c>
      <c r="E183" s="217" t="s">
        <v>4597</v>
      </c>
      <c r="F183" s="218" t="s">
        <v>4598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1871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1405</v>
      </c>
      <c r="D185" s="216" t="s">
        <v>333</v>
      </c>
      <c r="E185" s="217" t="s">
        <v>4600</v>
      </c>
      <c r="F185" s="218" t="s">
        <v>4601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1882</v>
      </c>
    </row>
    <row r="186" s="2" customFormat="1" ht="16.5" customHeight="1">
      <c r="A186" s="40"/>
      <c r="B186" s="41"/>
      <c r="C186" s="216" t="s">
        <v>1410</v>
      </c>
      <c r="D186" s="216" t="s">
        <v>333</v>
      </c>
      <c r="E186" s="217" t="s">
        <v>4602</v>
      </c>
      <c r="F186" s="218" t="s">
        <v>4603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1894</v>
      </c>
    </row>
    <row r="187" s="2" customFormat="1" ht="16.5" customHeight="1">
      <c r="A187" s="40"/>
      <c r="B187" s="41"/>
      <c r="C187" s="216" t="s">
        <v>1419</v>
      </c>
      <c r="D187" s="216" t="s">
        <v>333</v>
      </c>
      <c r="E187" s="217" t="s">
        <v>4604</v>
      </c>
      <c r="F187" s="218" t="s">
        <v>4605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1906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4606</v>
      </c>
      <c r="F188" s="218" t="s">
        <v>4607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1947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4608</v>
      </c>
      <c r="F189" s="218" t="s">
        <v>4609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1432</v>
      </c>
      <c r="D190" s="216" t="s">
        <v>333</v>
      </c>
      <c r="E190" s="217" t="s">
        <v>4610</v>
      </c>
      <c r="F190" s="218" t="s">
        <v>4611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1439</v>
      </c>
      <c r="D191" s="216" t="s">
        <v>333</v>
      </c>
      <c r="E191" s="217" t="s">
        <v>4612</v>
      </c>
      <c r="F191" s="218" t="s">
        <v>4613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1986</v>
      </c>
    </row>
    <row r="192" s="2" customFormat="1" ht="16.5" customHeight="1">
      <c r="A192" s="40"/>
      <c r="B192" s="41"/>
      <c r="C192" s="216" t="s">
        <v>1447</v>
      </c>
      <c r="D192" s="216" t="s">
        <v>333</v>
      </c>
      <c r="E192" s="217" t="s">
        <v>4614</v>
      </c>
      <c r="F192" s="218" t="s">
        <v>4615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1996</v>
      </c>
    </row>
    <row r="193" s="2" customFormat="1" ht="16.5" customHeight="1">
      <c r="A193" s="40"/>
      <c r="B193" s="41"/>
      <c r="C193" s="216" t="s">
        <v>1454</v>
      </c>
      <c r="D193" s="216" t="s">
        <v>333</v>
      </c>
      <c r="E193" s="217" t="s">
        <v>4616</v>
      </c>
      <c r="F193" s="218" t="s">
        <v>4617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2006</v>
      </c>
    </row>
    <row r="194" s="2" customFormat="1" ht="16.5" customHeight="1">
      <c r="A194" s="40"/>
      <c r="B194" s="41"/>
      <c r="C194" s="216" t="s">
        <v>1464</v>
      </c>
      <c r="D194" s="216" t="s">
        <v>333</v>
      </c>
      <c r="E194" s="217" t="s">
        <v>4618</v>
      </c>
      <c r="F194" s="218" t="s">
        <v>4619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2015</v>
      </c>
    </row>
    <row r="195" s="2" customFormat="1" ht="16.5" customHeight="1">
      <c r="A195" s="40"/>
      <c r="B195" s="41"/>
      <c r="C195" s="216" t="s">
        <v>1467</v>
      </c>
      <c r="D195" s="216" t="s">
        <v>333</v>
      </c>
      <c r="E195" s="217" t="s">
        <v>4620</v>
      </c>
      <c r="F195" s="218" t="s">
        <v>4621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2026</v>
      </c>
    </row>
    <row r="196" s="2" customFormat="1" ht="16.5" customHeight="1">
      <c r="A196" s="40"/>
      <c r="B196" s="41"/>
      <c r="C196" s="216" t="s">
        <v>1473</v>
      </c>
      <c r="D196" s="216" t="s">
        <v>333</v>
      </c>
      <c r="E196" s="217" t="s">
        <v>4622</v>
      </c>
      <c r="F196" s="218" t="s">
        <v>4623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2036</v>
      </c>
    </row>
    <row r="197" s="2" customFormat="1" ht="16.5" customHeight="1">
      <c r="A197" s="40"/>
      <c r="B197" s="41"/>
      <c r="C197" s="216" t="s">
        <v>1476</v>
      </c>
      <c r="D197" s="216" t="s">
        <v>333</v>
      </c>
      <c r="E197" s="217" t="s">
        <v>4624</v>
      </c>
      <c r="F197" s="218" t="s">
        <v>4625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2047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4626</v>
      </c>
      <c r="F198" s="218" t="s">
        <v>4627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2059</v>
      </c>
    </row>
    <row r="199" s="2" customFormat="1" ht="16.5" customHeight="1">
      <c r="A199" s="40"/>
      <c r="B199" s="41"/>
      <c r="C199" s="216" t="s">
        <v>1494</v>
      </c>
      <c r="D199" s="216" t="s">
        <v>333</v>
      </c>
      <c r="E199" s="217" t="s">
        <v>4628</v>
      </c>
      <c r="F199" s="218" t="s">
        <v>4629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2071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4630</v>
      </c>
      <c r="F200" s="218" t="s">
        <v>4631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2085</v>
      </c>
    </row>
    <row r="201" s="2" customFormat="1" ht="16.5" customHeight="1">
      <c r="A201" s="40"/>
      <c r="B201" s="41"/>
      <c r="C201" s="216" t="s">
        <v>1505</v>
      </c>
      <c r="D201" s="216" t="s">
        <v>333</v>
      </c>
      <c r="E201" s="217" t="s">
        <v>4632</v>
      </c>
      <c r="F201" s="218" t="s">
        <v>4633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2094</v>
      </c>
    </row>
    <row r="202" s="2" customFormat="1" ht="16.5" customHeight="1">
      <c r="A202" s="40"/>
      <c r="B202" s="41"/>
      <c r="C202" s="216" t="s">
        <v>1511</v>
      </c>
      <c r="D202" s="216" t="s">
        <v>333</v>
      </c>
      <c r="E202" s="217" t="s">
        <v>4634</v>
      </c>
      <c r="F202" s="218" t="s">
        <v>4635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2106</v>
      </c>
    </row>
    <row r="203" s="2" customFormat="1" ht="16.5" customHeight="1">
      <c r="A203" s="40"/>
      <c r="B203" s="41"/>
      <c r="C203" s="216" t="s">
        <v>1516</v>
      </c>
      <c r="D203" s="216" t="s">
        <v>333</v>
      </c>
      <c r="E203" s="217" t="s">
        <v>4636</v>
      </c>
      <c r="F203" s="218" t="s">
        <v>4637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2118</v>
      </c>
    </row>
    <row r="204" s="2" customFormat="1" ht="16.5" customHeight="1">
      <c r="A204" s="40"/>
      <c r="B204" s="41"/>
      <c r="C204" s="216" t="s">
        <v>1522</v>
      </c>
      <c r="D204" s="216" t="s">
        <v>333</v>
      </c>
      <c r="E204" s="217" t="s">
        <v>4638</v>
      </c>
      <c r="F204" s="218" t="s">
        <v>4639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2141</v>
      </c>
    </row>
    <row r="205" s="2" customFormat="1" ht="16.5" customHeight="1">
      <c r="A205" s="40"/>
      <c r="B205" s="41"/>
      <c r="C205" s="216" t="s">
        <v>1527</v>
      </c>
      <c r="D205" s="216" t="s">
        <v>333</v>
      </c>
      <c r="E205" s="217" t="s">
        <v>4640</v>
      </c>
      <c r="F205" s="218" t="s">
        <v>4641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2153</v>
      </c>
    </row>
    <row r="206" s="2" customFormat="1" ht="16.5" customHeight="1">
      <c r="A206" s="40"/>
      <c r="B206" s="41"/>
      <c r="C206" s="216" t="s">
        <v>1535</v>
      </c>
      <c r="D206" s="216" t="s">
        <v>333</v>
      </c>
      <c r="E206" s="217" t="s">
        <v>4642</v>
      </c>
      <c r="F206" s="218" t="s">
        <v>4643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2162</v>
      </c>
    </row>
    <row r="207" s="2" customFormat="1" ht="16.5" customHeight="1">
      <c r="A207" s="40"/>
      <c r="B207" s="41"/>
      <c r="C207" s="216" t="s">
        <v>1542</v>
      </c>
      <c r="D207" s="216" t="s">
        <v>333</v>
      </c>
      <c r="E207" s="217" t="s">
        <v>4644</v>
      </c>
      <c r="F207" s="218" t="s">
        <v>4645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2174</v>
      </c>
    </row>
    <row r="208" s="2" customFormat="1" ht="16.5" customHeight="1">
      <c r="A208" s="40"/>
      <c r="B208" s="41"/>
      <c r="C208" s="216" t="s">
        <v>1548</v>
      </c>
      <c r="D208" s="216" t="s">
        <v>333</v>
      </c>
      <c r="E208" s="217" t="s">
        <v>4646</v>
      </c>
      <c r="F208" s="218" t="s">
        <v>4647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2184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4648</v>
      </c>
      <c r="F209" s="218" t="s">
        <v>4649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2195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4650</v>
      </c>
      <c r="F210" s="218" t="s">
        <v>4651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2205</v>
      </c>
    </row>
    <row r="211" s="2" customFormat="1" ht="16.5" customHeight="1">
      <c r="A211" s="40"/>
      <c r="B211" s="41"/>
      <c r="C211" s="216" t="s">
        <v>1562</v>
      </c>
      <c r="D211" s="216" t="s">
        <v>333</v>
      </c>
      <c r="E211" s="217" t="s">
        <v>4652</v>
      </c>
      <c r="F211" s="218" t="s">
        <v>4653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2215</v>
      </c>
    </row>
    <row r="212" s="2" customFormat="1" ht="16.5" customHeight="1">
      <c r="A212" s="40"/>
      <c r="B212" s="41"/>
      <c r="C212" s="216" t="s">
        <v>1567</v>
      </c>
      <c r="D212" s="216" t="s">
        <v>333</v>
      </c>
      <c r="E212" s="217" t="s">
        <v>4654</v>
      </c>
      <c r="F212" s="218" t="s">
        <v>4655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2227</v>
      </c>
    </row>
    <row r="213" s="2" customFormat="1" ht="16.5" customHeight="1">
      <c r="A213" s="40"/>
      <c r="B213" s="41"/>
      <c r="C213" s="216" t="s">
        <v>1576</v>
      </c>
      <c r="D213" s="216" t="s">
        <v>333</v>
      </c>
      <c r="E213" s="217" t="s">
        <v>4656</v>
      </c>
      <c r="F213" s="218" t="s">
        <v>4657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2238</v>
      </c>
    </row>
    <row r="214" s="2" customFormat="1" ht="16.5" customHeight="1">
      <c r="A214" s="40"/>
      <c r="B214" s="41"/>
      <c r="C214" s="216" t="s">
        <v>1591</v>
      </c>
      <c r="D214" s="216" t="s">
        <v>333</v>
      </c>
      <c r="E214" s="217" t="s">
        <v>4658</v>
      </c>
      <c r="F214" s="218" t="s">
        <v>4659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2256</v>
      </c>
    </row>
    <row r="215" s="2" customFormat="1" ht="16.5" customHeight="1">
      <c r="A215" s="40"/>
      <c r="B215" s="41"/>
      <c r="C215" s="216" t="s">
        <v>1596</v>
      </c>
      <c r="D215" s="216" t="s">
        <v>333</v>
      </c>
      <c r="E215" s="217" t="s">
        <v>4660</v>
      </c>
      <c r="F215" s="218" t="s">
        <v>4661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2266</v>
      </c>
    </row>
    <row r="216" s="2" customFormat="1" ht="16.5" customHeight="1">
      <c r="A216" s="40"/>
      <c r="B216" s="41"/>
      <c r="C216" s="216" t="s">
        <v>1604</v>
      </c>
      <c r="D216" s="216" t="s">
        <v>333</v>
      </c>
      <c r="E216" s="217" t="s">
        <v>4662</v>
      </c>
      <c r="F216" s="218" t="s">
        <v>4663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2281</v>
      </c>
    </row>
    <row r="217" s="2" customFormat="1" ht="16.5" customHeight="1">
      <c r="A217" s="40"/>
      <c r="B217" s="41"/>
      <c r="C217" s="216" t="s">
        <v>1611</v>
      </c>
      <c r="D217" s="216" t="s">
        <v>333</v>
      </c>
      <c r="E217" s="217" t="s">
        <v>4664</v>
      </c>
      <c r="F217" s="218" t="s">
        <v>4665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2302</v>
      </c>
    </row>
    <row r="218" s="2" customFormat="1" ht="16.5" customHeight="1">
      <c r="A218" s="40"/>
      <c r="B218" s="41"/>
      <c r="C218" s="216" t="s">
        <v>1617</v>
      </c>
      <c r="D218" s="216" t="s">
        <v>333</v>
      </c>
      <c r="E218" s="217" t="s">
        <v>4666</v>
      </c>
      <c r="F218" s="218" t="s">
        <v>4667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2327</v>
      </c>
    </row>
    <row r="219" s="2" customFormat="1" ht="16.5" customHeight="1">
      <c r="A219" s="40"/>
      <c r="B219" s="41"/>
      <c r="C219" s="216" t="s">
        <v>1623</v>
      </c>
      <c r="D219" s="216" t="s">
        <v>333</v>
      </c>
      <c r="E219" s="217" t="s">
        <v>4668</v>
      </c>
      <c r="F219" s="218" t="s">
        <v>4669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2338</v>
      </c>
    </row>
    <row r="220" s="2" customFormat="1" ht="16.5" customHeight="1">
      <c r="A220" s="40"/>
      <c r="B220" s="41"/>
      <c r="C220" s="216" t="s">
        <v>1630</v>
      </c>
      <c r="D220" s="216" t="s">
        <v>333</v>
      </c>
      <c r="E220" s="217" t="s">
        <v>4670</v>
      </c>
      <c r="F220" s="218" t="s">
        <v>4671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2354</v>
      </c>
    </row>
    <row r="221" s="2" customFormat="1" ht="16.5" customHeight="1">
      <c r="A221" s="40"/>
      <c r="B221" s="41"/>
      <c r="C221" s="216" t="s">
        <v>1651</v>
      </c>
      <c r="D221" s="216" t="s">
        <v>333</v>
      </c>
      <c r="E221" s="217" t="s">
        <v>4672</v>
      </c>
      <c r="F221" s="218" t="s">
        <v>4673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2365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4674</v>
      </c>
      <c r="F222" s="218" t="s">
        <v>4675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2383</v>
      </c>
    </row>
    <row r="223" s="2" customFormat="1" ht="16.5" customHeight="1">
      <c r="A223" s="40"/>
      <c r="B223" s="41"/>
      <c r="C223" s="216" t="s">
        <v>1665</v>
      </c>
      <c r="D223" s="216" t="s">
        <v>333</v>
      </c>
      <c r="E223" s="217" t="s">
        <v>4676</v>
      </c>
      <c r="F223" s="218" t="s">
        <v>4677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1671</v>
      </c>
      <c r="D224" s="216" t="s">
        <v>333</v>
      </c>
      <c r="E224" s="217" t="s">
        <v>4678</v>
      </c>
      <c r="F224" s="218" t="s">
        <v>4659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1675</v>
      </c>
      <c r="D225" s="216" t="s">
        <v>333</v>
      </c>
      <c r="E225" s="217" t="s">
        <v>4679</v>
      </c>
      <c r="F225" s="218" t="s">
        <v>4680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2415</v>
      </c>
    </row>
    <row r="226" s="2" customFormat="1" ht="16.5" customHeight="1">
      <c r="A226" s="40"/>
      <c r="B226" s="41"/>
      <c r="C226" s="216" t="s">
        <v>1682</v>
      </c>
      <c r="D226" s="216" t="s">
        <v>333</v>
      </c>
      <c r="E226" s="217" t="s">
        <v>4681</v>
      </c>
      <c r="F226" s="218" t="s">
        <v>4682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2428</v>
      </c>
    </row>
    <row r="227" s="2" customFormat="1" ht="16.5" customHeight="1">
      <c r="A227" s="40"/>
      <c r="B227" s="41"/>
      <c r="C227" s="216" t="s">
        <v>1691</v>
      </c>
      <c r="D227" s="216" t="s">
        <v>333</v>
      </c>
      <c r="E227" s="217" t="s">
        <v>4683</v>
      </c>
      <c r="F227" s="218" t="s">
        <v>4684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2439</v>
      </c>
    </row>
    <row r="228" s="2" customFormat="1" ht="16.5" customHeight="1">
      <c r="A228" s="40"/>
      <c r="B228" s="41"/>
      <c r="C228" s="216" t="s">
        <v>1697</v>
      </c>
      <c r="D228" s="216" t="s">
        <v>333</v>
      </c>
      <c r="E228" s="217" t="s">
        <v>4685</v>
      </c>
      <c r="F228" s="218" t="s">
        <v>4686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2446</v>
      </c>
    </row>
    <row r="229" s="2" customFormat="1" ht="16.5" customHeight="1">
      <c r="A229" s="40"/>
      <c r="B229" s="41"/>
      <c r="C229" s="216" t="s">
        <v>1332</v>
      </c>
      <c r="D229" s="216" t="s">
        <v>333</v>
      </c>
      <c r="E229" s="217" t="s">
        <v>4687</v>
      </c>
      <c r="F229" s="218" t="s">
        <v>4688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2458</v>
      </c>
    </row>
    <row r="230" s="2" customFormat="1" ht="16.5" customHeight="1">
      <c r="A230" s="40"/>
      <c r="B230" s="41"/>
      <c r="C230" s="216" t="s">
        <v>1704</v>
      </c>
      <c r="D230" s="216" t="s">
        <v>333</v>
      </c>
      <c r="E230" s="217" t="s">
        <v>4689</v>
      </c>
      <c r="F230" s="218" t="s">
        <v>4690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2472</v>
      </c>
    </row>
    <row r="231" s="2" customFormat="1" ht="16.5" customHeight="1">
      <c r="A231" s="40"/>
      <c r="B231" s="41"/>
      <c r="C231" s="216" t="s">
        <v>1708</v>
      </c>
      <c r="D231" s="216" t="s">
        <v>333</v>
      </c>
      <c r="E231" s="217" t="s">
        <v>4691</v>
      </c>
      <c r="F231" s="218" t="s">
        <v>4692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2495</v>
      </c>
    </row>
    <row r="232" s="2" customFormat="1" ht="16.5" customHeight="1">
      <c r="A232" s="40"/>
      <c r="B232" s="41"/>
      <c r="C232" s="216" t="s">
        <v>1712</v>
      </c>
      <c r="D232" s="216" t="s">
        <v>333</v>
      </c>
      <c r="E232" s="217" t="s">
        <v>4693</v>
      </c>
      <c r="F232" s="218" t="s">
        <v>4694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1716</v>
      </c>
      <c r="D234" s="216" t="s">
        <v>333</v>
      </c>
      <c r="E234" s="217" t="s">
        <v>4696</v>
      </c>
      <c r="F234" s="218" t="s">
        <v>4697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2297</v>
      </c>
    </row>
    <row r="235" s="2" customFormat="1" ht="16.5" customHeight="1">
      <c r="A235" s="40"/>
      <c r="B235" s="41"/>
      <c r="C235" s="216" t="s">
        <v>1720</v>
      </c>
      <c r="D235" s="216" t="s">
        <v>333</v>
      </c>
      <c r="E235" s="217" t="s">
        <v>4698</v>
      </c>
      <c r="F235" s="218" t="s">
        <v>4699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2542</v>
      </c>
    </row>
    <row r="236" s="2" customFormat="1" ht="16.5" customHeight="1">
      <c r="A236" s="40"/>
      <c r="B236" s="41"/>
      <c r="C236" s="216" t="s">
        <v>1724</v>
      </c>
      <c r="D236" s="216" t="s">
        <v>333</v>
      </c>
      <c r="E236" s="217" t="s">
        <v>4700</v>
      </c>
      <c r="F236" s="218" t="s">
        <v>4701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2553</v>
      </c>
    </row>
    <row r="237" s="2" customFormat="1" ht="16.5" customHeight="1">
      <c r="A237" s="40"/>
      <c r="B237" s="41"/>
      <c r="C237" s="216" t="s">
        <v>1728</v>
      </c>
      <c r="D237" s="216" t="s">
        <v>333</v>
      </c>
      <c r="E237" s="217" t="s">
        <v>4702</v>
      </c>
      <c r="F237" s="218" t="s">
        <v>4703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2567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4704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1732</v>
      </c>
      <c r="D239" s="216" t="s">
        <v>333</v>
      </c>
      <c r="E239" s="217" t="s">
        <v>4705</v>
      </c>
      <c r="F239" s="218" t="s">
        <v>4706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2582</v>
      </c>
    </row>
    <row r="240" s="2" customFormat="1" ht="16.5" customHeight="1">
      <c r="A240" s="40"/>
      <c r="B240" s="41"/>
      <c r="C240" s="216" t="s">
        <v>1736</v>
      </c>
      <c r="D240" s="216" t="s">
        <v>333</v>
      </c>
      <c r="E240" s="217" t="s">
        <v>4707</v>
      </c>
      <c r="F240" s="218" t="s">
        <v>4708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2599</v>
      </c>
    </row>
    <row r="241" s="2" customFormat="1" ht="16.5" customHeight="1">
      <c r="A241" s="40"/>
      <c r="B241" s="41"/>
      <c r="C241" s="216" t="s">
        <v>1740</v>
      </c>
      <c r="D241" s="216" t="s">
        <v>333</v>
      </c>
      <c r="E241" s="217" t="s">
        <v>4709</v>
      </c>
      <c r="F241" s="218" t="s">
        <v>4710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2611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4711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1744</v>
      </c>
      <c r="D243" s="216" t="s">
        <v>333</v>
      </c>
      <c r="E243" s="217" t="s">
        <v>4712</v>
      </c>
      <c r="F243" s="218" t="s">
        <v>4713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2623</v>
      </c>
    </row>
    <row r="244" s="2" customFormat="1" ht="16.5" customHeight="1">
      <c r="A244" s="40"/>
      <c r="B244" s="41"/>
      <c r="C244" s="216" t="s">
        <v>1748</v>
      </c>
      <c r="D244" s="216" t="s">
        <v>333</v>
      </c>
      <c r="E244" s="217" t="s">
        <v>4714</v>
      </c>
      <c r="F244" s="218" t="s">
        <v>4715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2633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4716</v>
      </c>
      <c r="F245" s="218" t="s">
        <v>4717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2644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4718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1755</v>
      </c>
      <c r="D247" s="216" t="s">
        <v>333</v>
      </c>
      <c r="E247" s="217" t="s">
        <v>4719</v>
      </c>
      <c r="F247" s="218" t="s">
        <v>4720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2653</v>
      </c>
    </row>
    <row r="248" s="2" customFormat="1" ht="16.5" customHeight="1">
      <c r="A248" s="40"/>
      <c r="B248" s="41"/>
      <c r="C248" s="216" t="s">
        <v>1759</v>
      </c>
      <c r="D248" s="216" t="s">
        <v>333</v>
      </c>
      <c r="E248" s="217" t="s">
        <v>4721</v>
      </c>
      <c r="F248" s="218" t="s">
        <v>4722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2664</v>
      </c>
    </row>
    <row r="249" s="2" customFormat="1" ht="16.5" customHeight="1">
      <c r="A249" s="40"/>
      <c r="B249" s="41"/>
      <c r="C249" s="216" t="s">
        <v>1763</v>
      </c>
      <c r="D249" s="216" t="s">
        <v>333</v>
      </c>
      <c r="E249" s="217" t="s">
        <v>4723</v>
      </c>
      <c r="F249" s="218" t="s">
        <v>4724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2672</v>
      </c>
    </row>
    <row r="250" s="2" customFormat="1" ht="16.5" customHeight="1">
      <c r="A250" s="40"/>
      <c r="B250" s="41"/>
      <c r="C250" s="216" t="s">
        <v>1767</v>
      </c>
      <c r="D250" s="216" t="s">
        <v>333</v>
      </c>
      <c r="E250" s="217" t="s">
        <v>4725</v>
      </c>
      <c r="F250" s="218" t="s">
        <v>4726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2680</v>
      </c>
    </row>
    <row r="251" s="2" customFormat="1" ht="16.5" customHeight="1">
      <c r="A251" s="40"/>
      <c r="B251" s="41"/>
      <c r="C251" s="216" t="s">
        <v>1771</v>
      </c>
      <c r="D251" s="216" t="s">
        <v>333</v>
      </c>
      <c r="E251" s="217" t="s">
        <v>4727</v>
      </c>
      <c r="F251" s="218" t="s">
        <v>4728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2688</v>
      </c>
    </row>
    <row r="252" s="2" customFormat="1" ht="16.5" customHeight="1">
      <c r="A252" s="40"/>
      <c r="B252" s="41"/>
      <c r="C252" s="216" t="s">
        <v>1775</v>
      </c>
      <c r="D252" s="216" t="s">
        <v>333</v>
      </c>
      <c r="E252" s="217" t="s">
        <v>4729</v>
      </c>
      <c r="F252" s="218" t="s">
        <v>4730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2696</v>
      </c>
    </row>
    <row r="253" s="2" customFormat="1" ht="16.5" customHeight="1">
      <c r="A253" s="40"/>
      <c r="B253" s="41"/>
      <c r="C253" s="216" t="s">
        <v>1779</v>
      </c>
      <c r="D253" s="216" t="s">
        <v>333</v>
      </c>
      <c r="E253" s="217" t="s">
        <v>4731</v>
      </c>
      <c r="F253" s="218" t="s">
        <v>4732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2704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4733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1783</v>
      </c>
      <c r="D255" s="216" t="s">
        <v>333</v>
      </c>
      <c r="E255" s="217" t="s">
        <v>4734</v>
      </c>
      <c r="F255" s="218" t="s">
        <v>4735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2712</v>
      </c>
    </row>
    <row r="256" s="2" customFormat="1" ht="16.5" customHeight="1">
      <c r="A256" s="40"/>
      <c r="B256" s="41"/>
      <c r="C256" s="216" t="s">
        <v>1787</v>
      </c>
      <c r="D256" s="216" t="s">
        <v>333</v>
      </c>
      <c r="E256" s="217" t="s">
        <v>4736</v>
      </c>
      <c r="F256" s="218" t="s">
        <v>4737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2720</v>
      </c>
    </row>
    <row r="257" s="2" customFormat="1" ht="16.5" customHeight="1">
      <c r="A257" s="40"/>
      <c r="B257" s="41"/>
      <c r="C257" s="216" t="s">
        <v>1791</v>
      </c>
      <c r="D257" s="216" t="s">
        <v>333</v>
      </c>
      <c r="E257" s="217" t="s">
        <v>4738</v>
      </c>
      <c r="F257" s="218" t="s">
        <v>4739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2728</v>
      </c>
    </row>
    <row r="258" s="2" customFormat="1" ht="16.5" customHeight="1">
      <c r="A258" s="40"/>
      <c r="B258" s="41"/>
      <c r="C258" s="216" t="s">
        <v>1795</v>
      </c>
      <c r="D258" s="216" t="s">
        <v>333</v>
      </c>
      <c r="E258" s="217" t="s">
        <v>4740</v>
      </c>
      <c r="F258" s="218" t="s">
        <v>4741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2737</v>
      </c>
    </row>
    <row r="259" s="2" customFormat="1" ht="16.5" customHeight="1">
      <c r="A259" s="40"/>
      <c r="B259" s="41"/>
      <c r="C259" s="216" t="s">
        <v>1799</v>
      </c>
      <c r="D259" s="216" t="s">
        <v>333</v>
      </c>
      <c r="E259" s="217" t="s">
        <v>4742</v>
      </c>
      <c r="F259" s="218" t="s">
        <v>4743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2746</v>
      </c>
    </row>
    <row r="260" s="2" customFormat="1" ht="16.5" customHeight="1">
      <c r="A260" s="40"/>
      <c r="B260" s="41"/>
      <c r="C260" s="216" t="s">
        <v>1803</v>
      </c>
      <c r="D260" s="216" t="s">
        <v>333</v>
      </c>
      <c r="E260" s="217" t="s">
        <v>4744</v>
      </c>
      <c r="F260" s="218" t="s">
        <v>4745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2757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nzkca778X9uuMhHIj3TUe9k1l1Mqtt78mlrJsca9lpDY/15460pehY/ciOfEXLI50OTQtgzne/TqShPkDcPkzg==" hashValue="CS0k8OdFZQxtGrxpaY72jckLL9ARKJjLE3sF2VhMkZ8BJBi564/LeNtKz/qCnlAHUj4mmWjkiDo7GE0WPMu2WA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4750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4753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4754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4755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4756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4757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4758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4759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4760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4761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4762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4773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4774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4775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4776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4777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1527</v>
      </c>
      <c r="F122" s="203" t="s">
        <v>4778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4779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4780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4781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4782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4783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4784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4786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4787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4788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4789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4790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4791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4792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4793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4794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4795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4796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4797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1410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4799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1432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4765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1447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1535</v>
      </c>
      <c r="F144" s="203" t="s">
        <v>4800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4801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1464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4802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1473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4803</v>
      </c>
      <c r="G147" s="219" t="s">
        <v>4764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4804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4805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1511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4806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1522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1535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4808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1548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4809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4810</v>
      </c>
      <c r="G154" s="219" t="s">
        <v>4764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1567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4811</v>
      </c>
      <c r="G155" s="219" t="s">
        <v>4764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VpJ0Vkp7U0a1SVALMjOk0wKP4AtndnXo4RT9TLoK5x1k4fP/f5SOGUpR8yRd0rFOuspVnAnNzDKYw4QtYK+q9w==" hashValue="G9ZeSXpKXfSSwOv39CsZD1TcIPsZczIBXiqhjvm1TRfwhq5Hozr5h/lk5UGc0uqy4fkwbvXU79CKqCQ20cXu3A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4812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4815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4772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4818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4819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4820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4775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1522</v>
      </c>
      <c r="F102" s="203" t="s">
        <v>4821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4822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4823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4824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4825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4826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4797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4798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4799</v>
      </c>
      <c r="G110" s="219" t="s">
        <v>4764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4827</v>
      </c>
      <c r="G111" s="219" t="s">
        <v>4764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1527</v>
      </c>
      <c r="F112" s="203" t="s">
        <v>4828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4829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4830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4831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4832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4799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4765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1535</v>
      </c>
      <c r="F118" s="203" t="s">
        <v>4833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4834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1542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4835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4836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4837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4838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4839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4840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4841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4166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4810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4811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6rXk32zeDQo/VFZ5ZDFY8DuxaNAD4AVOooMi6vPU5e51FW2ESsTGfmvTpZ4kvknFQmd3KVESnds1cY6qyxVwdg==" hashValue="qE+KBy+E1AvnLCHU2jriTlk7kxe5NtaZa2NC2Jexp6Q1hOpEsTVpe5silMIpegnnmSwKWxw3xSmmnPpg0VR2+A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4842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4845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4753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4754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4755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4756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4757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4759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4847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4762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4763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4766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4767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4768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4769</v>
      </c>
      <c r="G112" s="219" t="s">
        <v>4764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4765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4770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4771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1522</v>
      </c>
      <c r="F116" s="203" t="s">
        <v>4772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4848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4849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4850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4851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4852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4818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4775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1527</v>
      </c>
      <c r="F124" s="203" t="s">
        <v>4853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4854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4855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4856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4799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4827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1535</v>
      </c>
      <c r="F131" s="203" t="s">
        <v>4857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4858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4860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4861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4862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4863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4864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4865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4866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4867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4868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4869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4799</v>
      </c>
      <c r="G144" s="219" t="s">
        <v>4764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4765</v>
      </c>
      <c r="G145" s="219" t="s">
        <v>4764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1432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1542</v>
      </c>
      <c r="F146" s="203" t="s">
        <v>4870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4871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1447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4799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1464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4872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4873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1548</v>
      </c>
      <c r="F150" s="203" t="s">
        <v>4800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4801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1473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4802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4803</v>
      </c>
      <c r="G153" s="219" t="s">
        <v>4764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4804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1511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4836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1522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4874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1535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4840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1548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4841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4166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1567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4810</v>
      </c>
      <c r="G160" s="219" t="s">
        <v>4764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1591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4811</v>
      </c>
      <c r="G161" s="219" t="s">
        <v>4764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WWUwGBcVRbCHeXj5kGYdRrhryRpoJsiksKmqkmxbApON6+pP7TXB9j92P1NZLte2yVYcNuzBZdTDm9sxcJrzaw==" hashValue="RoFo/WMLKcg0YmcEt4cRlxucTNmAh5JDdgI2netq9loJrCMT+ay905GWLrhsAXWx5J/mZPVc5K1VNudGiOh0HA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4876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4816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4753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4754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4877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4768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4769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4765</v>
      </c>
      <c r="G108" s="219" t="s">
        <v>4764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1522</v>
      </c>
      <c r="F109" s="203" t="s">
        <v>4772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4819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4849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4850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4775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1527</v>
      </c>
      <c r="F114" s="203" t="s">
        <v>4878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4879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4880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4881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4882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4883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4884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4885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4886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4799</v>
      </c>
      <c r="G123" s="219" t="s">
        <v>4764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4765</v>
      </c>
      <c r="G124" s="219" t="s">
        <v>4764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1535</v>
      </c>
      <c r="F125" s="203" t="s">
        <v>4833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4887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1542</v>
      </c>
      <c r="F127" s="203" t="s">
        <v>4800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4801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4802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4803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4804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4836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4874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4840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1275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4841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1309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4166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1320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4810</v>
      </c>
      <c r="G137" s="219" t="s">
        <v>4764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1347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4811</v>
      </c>
      <c r="G138" s="219" t="s">
        <v>4764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1363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7yGkZL+GbRvOWny7xBndSU9FhyKUnXIVhaQ3tMCSmjkapOhhzSW0YKUqf0XOojdVpVwkRXdK7nd50RyGKKhrXA==" hashValue="DteutiOebOaRdVst/xDat+tZwceIFuN0H/3sdUfZSA/ajRHHgd2Zi9Hw4EHtqr4AvNh/RRSH0kijcglDeyt6I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4889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4890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10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1516</v>
      </c>
      <c r="F94" s="203" t="s">
        <v>4891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4892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4893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4894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4895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4896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4897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4898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4899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4768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4769</v>
      </c>
      <c r="G106" s="219" t="s">
        <v>4764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4765</v>
      </c>
      <c r="G107" s="219" t="s">
        <v>4764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4900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4771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4800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4801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4804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4803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4810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52DdfomR0BGJDElL9V6gGMst0sEmYqsKN8E5jO1OB2Zra4TORGEyKutWmEEXx66BGozPxRTYc+h97X2ZVuSmeA==" hashValue="wpDfIfYNauZY7fUEAXLXf1VlFLnrUyWiEHn8Bmh3czPld7hnEomOr3f79tHgm3Pm0QfsTnIVFZJoxs/lvVbALQ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4901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4902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4903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4904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4905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4906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4907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4908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4909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4910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4911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10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4912</v>
      </c>
      <c r="F102" s="203" t="s">
        <v>4913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4914</v>
      </c>
      <c r="F103" s="218" t="s">
        <v>4915</v>
      </c>
      <c r="G103" s="219" t="s">
        <v>3510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4916</v>
      </c>
      <c r="F104" s="203" t="s">
        <v>4917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4918</v>
      </c>
      <c r="F105" s="218" t="s">
        <v>4919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4920</v>
      </c>
      <c r="F106" s="218" t="s">
        <v>4921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4922</v>
      </c>
      <c r="F107" s="218" t="s">
        <v>4923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4924</v>
      </c>
      <c r="F108" s="218" t="s">
        <v>4925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4926</v>
      </c>
      <c r="F109" s="218" t="s">
        <v>4927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4928</v>
      </c>
      <c r="F110" s="218" t="s">
        <v>4929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4930</v>
      </c>
      <c r="F111" s="218" t="s">
        <v>4931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4932</v>
      </c>
      <c r="F112" s="218" t="s">
        <v>4933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4934</v>
      </c>
      <c r="F113" s="218" t="s">
        <v>4935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4936</v>
      </c>
      <c r="F114" s="218" t="s">
        <v>4937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4938</v>
      </c>
      <c r="F115" s="218" t="s">
        <v>4939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4940</v>
      </c>
      <c r="F116" s="218" t="s">
        <v>4941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4942</v>
      </c>
      <c r="F117" s="218" t="s">
        <v>4943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4944</v>
      </c>
      <c r="F118" s="218" t="s">
        <v>4945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4946</v>
      </c>
      <c r="F119" s="218" t="s">
        <v>4947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4948</v>
      </c>
      <c r="F120" s="218" t="s">
        <v>4949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4950</v>
      </c>
      <c r="F121" s="218" t="s">
        <v>4951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4952</v>
      </c>
      <c r="F122" s="218" t="s">
        <v>4953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4954</v>
      </c>
      <c r="F123" s="218" t="s">
        <v>4955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4956</v>
      </c>
      <c r="F124" s="218" t="s">
        <v>4957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4958</v>
      </c>
      <c r="F125" s="218" t="s">
        <v>4959</v>
      </c>
      <c r="G125" s="219" t="s">
        <v>3941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4960</v>
      </c>
      <c r="F126" s="218" t="s">
        <v>4961</v>
      </c>
      <c r="G126" s="219" t="s">
        <v>2805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4962</v>
      </c>
      <c r="F127" s="203" t="s">
        <v>4963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4964</v>
      </c>
      <c r="F128" s="218" t="s">
        <v>4965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4966</v>
      </c>
      <c r="F129" s="218" t="s">
        <v>4967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4968</v>
      </c>
      <c r="F130" s="218" t="s">
        <v>4969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4970</v>
      </c>
      <c r="F131" s="218" t="s">
        <v>4971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4972</v>
      </c>
      <c r="F132" s="218" t="s">
        <v>4973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4974</v>
      </c>
      <c r="F133" s="218" t="s">
        <v>4975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4976</v>
      </c>
      <c r="F134" s="203" t="s">
        <v>4977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4978</v>
      </c>
      <c r="F135" s="218" t="s">
        <v>4979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4980</v>
      </c>
      <c r="F136" s="218" t="s">
        <v>4981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4982</v>
      </c>
      <c r="F137" s="218" t="s">
        <v>4983</v>
      </c>
      <c r="G137" s="219" t="s">
        <v>4984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4985</v>
      </c>
      <c r="F138" s="218" t="s">
        <v>4986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4987</v>
      </c>
      <c r="F139" s="218" t="s">
        <v>4988</v>
      </c>
      <c r="G139" s="219" t="s">
        <v>4989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1275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4990</v>
      </c>
      <c r="F140" s="218" t="s">
        <v>4991</v>
      </c>
      <c r="G140" s="219" t="s">
        <v>3941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1309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4992</v>
      </c>
      <c r="F141" s="218" t="s">
        <v>4993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1320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4994</v>
      </c>
      <c r="F142" s="218" t="s">
        <v>4995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1347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4996</v>
      </c>
      <c r="F143" s="203" t="s">
        <v>4997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4998</v>
      </c>
      <c r="F144" s="218" t="s">
        <v>4999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1363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5000</v>
      </c>
      <c r="F145" s="218" t="s">
        <v>5001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1377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5002</v>
      </c>
      <c r="F146" s="218" t="s">
        <v>5003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1390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5004</v>
      </c>
      <c r="F147" s="218" t="s">
        <v>5005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1400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5006</v>
      </c>
      <c r="F148" s="218" t="s">
        <v>5007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1410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5008</v>
      </c>
      <c r="F149" s="203" t="s">
        <v>5009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5010</v>
      </c>
      <c r="F150" s="218" t="s">
        <v>5011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5012</v>
      </c>
      <c r="F151" s="218" t="s">
        <v>5013</v>
      </c>
      <c r="G151" s="219" t="s">
        <v>4989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1432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5014</v>
      </c>
      <c r="F152" s="218" t="s">
        <v>5015</v>
      </c>
      <c r="G152" s="219" t="s">
        <v>4989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1447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5016</v>
      </c>
      <c r="F153" s="218" t="s">
        <v>5017</v>
      </c>
      <c r="G153" s="219" t="s">
        <v>4989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1464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5018</v>
      </c>
      <c r="F154" s="218" t="s">
        <v>5019</v>
      </c>
      <c r="G154" s="219" t="s">
        <v>4989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1473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5020</v>
      </c>
      <c r="F155" s="218" t="s">
        <v>5021</v>
      </c>
      <c r="G155" s="219" t="s">
        <v>4989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5022</v>
      </c>
      <c r="F156" s="218" t="s">
        <v>5023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5024</v>
      </c>
      <c r="F157" s="218" t="s">
        <v>5025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1511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5026</v>
      </c>
      <c r="F158" s="218" t="s">
        <v>5027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1522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5028</v>
      </c>
      <c r="F159" s="218" t="s">
        <v>5029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1535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5030</v>
      </c>
      <c r="F160" s="218" t="s">
        <v>5029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1548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5031</v>
      </c>
      <c r="F161" s="218" t="s">
        <v>5032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5033</v>
      </c>
      <c r="F162" s="203" t="s">
        <v>5034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5035</v>
      </c>
      <c r="F163" s="218" t="s">
        <v>5036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1567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5037</v>
      </c>
      <c r="F164" s="218" t="s">
        <v>5038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1591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5039</v>
      </c>
      <c r="F165" s="218" t="s">
        <v>5040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1604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5041</v>
      </c>
      <c r="F166" s="218" t="s">
        <v>5042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1617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5043</v>
      </c>
      <c r="F167" s="218" t="s">
        <v>5044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1630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5045</v>
      </c>
      <c r="F168" s="218" t="s">
        <v>5046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5047</v>
      </c>
      <c r="F169" s="218" t="s">
        <v>5048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1671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5049</v>
      </c>
      <c r="F170" s="218" t="s">
        <v>5050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1682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5051</v>
      </c>
      <c r="F171" s="218" t="s">
        <v>5052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1697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5053</v>
      </c>
      <c r="F172" s="218" t="s">
        <v>5054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1704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5055</v>
      </c>
      <c r="F173" s="218" t="s">
        <v>5056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1712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5057</v>
      </c>
      <c r="F174" s="218" t="s">
        <v>5058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1720</v>
      </c>
    </row>
    <row r="175" s="2" customFormat="1" ht="16.5" customHeight="1">
      <c r="A175" s="40"/>
      <c r="B175" s="41"/>
      <c r="C175" s="216" t="s">
        <v>1270</v>
      </c>
      <c r="D175" s="216" t="s">
        <v>333</v>
      </c>
      <c r="E175" s="217" t="s">
        <v>5059</v>
      </c>
      <c r="F175" s="218" t="s">
        <v>5060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1728</v>
      </c>
    </row>
    <row r="176" s="2" customFormat="1" ht="16.5" customHeight="1">
      <c r="A176" s="40"/>
      <c r="B176" s="41"/>
      <c r="C176" s="216" t="s">
        <v>1275</v>
      </c>
      <c r="D176" s="216" t="s">
        <v>333</v>
      </c>
      <c r="E176" s="217" t="s">
        <v>5061</v>
      </c>
      <c r="F176" s="218" t="s">
        <v>5062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1736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5063</v>
      </c>
      <c r="F177" s="203" t="s">
        <v>5064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1288</v>
      </c>
      <c r="D178" s="216" t="s">
        <v>333</v>
      </c>
      <c r="E178" s="217" t="s">
        <v>5065</v>
      </c>
      <c r="F178" s="218" t="s">
        <v>5066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1744</v>
      </c>
    </row>
    <row r="179" s="2" customFormat="1" ht="16.5" customHeight="1">
      <c r="A179" s="40"/>
      <c r="B179" s="41"/>
      <c r="C179" s="216" t="s">
        <v>1309</v>
      </c>
      <c r="D179" s="216" t="s">
        <v>333</v>
      </c>
      <c r="E179" s="217" t="s">
        <v>5067</v>
      </c>
      <c r="F179" s="218" t="s">
        <v>5068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1314</v>
      </c>
      <c r="D180" s="216" t="s">
        <v>333</v>
      </c>
      <c r="E180" s="217" t="s">
        <v>5069</v>
      </c>
      <c r="F180" s="218" t="s">
        <v>5070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1759</v>
      </c>
    </row>
    <row r="181" s="2" customFormat="1" ht="16.5" customHeight="1">
      <c r="A181" s="40"/>
      <c r="B181" s="41"/>
      <c r="C181" s="216" t="s">
        <v>1320</v>
      </c>
      <c r="D181" s="216" t="s">
        <v>333</v>
      </c>
      <c r="E181" s="217" t="s">
        <v>5071</v>
      </c>
      <c r="F181" s="218" t="s">
        <v>5072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1767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5073</v>
      </c>
      <c r="F182" s="203" t="s">
        <v>5074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1337</v>
      </c>
      <c r="D183" s="216" t="s">
        <v>333</v>
      </c>
      <c r="E183" s="217" t="s">
        <v>5075</v>
      </c>
      <c r="F183" s="218" t="s">
        <v>5076</v>
      </c>
      <c r="G183" s="219" t="s">
        <v>5077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1775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5078</v>
      </c>
      <c r="F184" s="203" t="s">
        <v>5079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1347</v>
      </c>
      <c r="D185" s="216" t="s">
        <v>333</v>
      </c>
      <c r="E185" s="217" t="s">
        <v>5080</v>
      </c>
      <c r="F185" s="218" t="s">
        <v>5081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1783</v>
      </c>
    </row>
    <row r="186" s="2" customFormat="1" ht="16.5" customHeight="1">
      <c r="A186" s="40"/>
      <c r="B186" s="41"/>
      <c r="C186" s="216" t="s">
        <v>1352</v>
      </c>
      <c r="D186" s="216" t="s">
        <v>333</v>
      </c>
      <c r="E186" s="217" t="s">
        <v>5082</v>
      </c>
      <c r="F186" s="218" t="s">
        <v>5083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dhOthYwzG+T3KQpKknRHIQxzcupliG+dgjeis6eYeaK+ZMxff8SHkAep6sYbXNYRLrZjuTKyUfti1V+tKVQ70Q==" hashValue="f6O4fcS1DJLRGkC1+gTtPMLZiY87hwfGrcDwctse6vn6LGnaCnsfqeK/D/mhNasM2upmippfjTeVu09lJnkTDA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10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5086</v>
      </c>
      <c r="F93" s="203" t="s">
        <v>5087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5088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5089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5090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5091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5093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5094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5095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5097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5098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5099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5100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5101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5102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5103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5105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5106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5107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5108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5109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5110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5111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5112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5113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5114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5115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5116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5117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5118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5119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5120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5121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5122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5123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5124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5125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5126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5127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onhXgXPmbWXUnr0+JIIKbx3t1aNHGq4yGEjyK87MY1tCxASbrHY9lFlgEsWuGKo6Q9lS8U6YTyzRzKL6XulJEA==" hashValue="wGJLoXNPX1muuCGZ7O94e2d2K09Semxa2GB2QOkQuFaJsbNg3XcoyeXUswHBI5VG9YfSipuXNix08pQTYHK5UQ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5130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5131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5132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5133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5134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5135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5136</v>
      </c>
      <c r="F98" s="218" t="s">
        <v>5137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5138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5139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5140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5141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5142</v>
      </c>
      <c r="F103" s="218" t="s">
        <v>5143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3873</v>
      </c>
      <c r="F105" s="203" t="s">
        <v>5145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5147</v>
      </c>
      <c r="F107" s="218" t="s">
        <v>5148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5150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5138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1562</v>
      </c>
      <c r="F111" s="203" t="s">
        <v>5151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5152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5153</v>
      </c>
      <c r="F113" s="218" t="s">
        <v>5154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5155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5156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5157</v>
      </c>
      <c r="F116" s="218" t="s">
        <v>5158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5159</v>
      </c>
      <c r="F117" s="218" t="s">
        <v>5160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5161</v>
      </c>
      <c r="F118" s="203" t="s">
        <v>5162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5163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4420</v>
      </c>
      <c r="G120" s="219" t="s">
        <v>5164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5165</v>
      </c>
      <c r="F121" s="218" t="s">
        <v>5166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5167</v>
      </c>
      <c r="F122" s="218" t="s">
        <v>4166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5168</v>
      </c>
      <c r="F123" s="218" t="s">
        <v>5169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B32DXOaJbHqxmnhGzUtwJRzAqEY3QzILNqO2p8mPZMk1Cv5NFE+gZSreDAi/u4C06VSmcPYocstZDAPnmyIUzg==" hashValue="AhQQEhTk8BED5eaI8++XYoUmBW/KZjMLHpfJxa7ZLJBksHuL2uRBJPIfs+LLbc9JOWzKgTnRwZk8GyUoddei3A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5170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5171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5172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5173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5174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5175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1542</v>
      </c>
      <c r="F99" s="214" t="s">
        <v>5176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5177</v>
      </c>
      <c r="F100" s="218" t="s">
        <v>5178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5180</v>
      </c>
      <c r="F101" s="218" t="s">
        <v>5181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1548</v>
      </c>
      <c r="F102" s="214" t="s">
        <v>5182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5183</v>
      </c>
      <c r="F103" s="218" t="s">
        <v>5184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5185</v>
      </c>
      <c r="F104" s="218" t="s">
        <v>5186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5188</v>
      </c>
      <c r="F106" s="218" t="s">
        <v>5189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5190</v>
      </c>
      <c r="F107" s="218" t="s">
        <v>5191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5192</v>
      </c>
      <c r="F108" s="218" t="s">
        <v>5193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5194</v>
      </c>
      <c r="F109" s="218" t="s">
        <v>5195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1516</v>
      </c>
      <c r="F110" s="286" t="s">
        <v>5196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5197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1522</v>
      </c>
      <c r="F111" s="286" t="s">
        <v>5198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5199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1527</v>
      </c>
      <c r="F112" s="286" t="s">
        <v>5200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5201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3873</v>
      </c>
      <c r="F113" s="214" t="s">
        <v>5202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5203</v>
      </c>
      <c r="F114" s="218" t="s">
        <v>5204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5205</v>
      </c>
      <c r="F115" s="218" t="s">
        <v>5206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5207</v>
      </c>
      <c r="F116" s="218" t="s">
        <v>5208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5209</v>
      </c>
      <c r="F117" s="218" t="s">
        <v>5210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1535</v>
      </c>
      <c r="F118" s="286" t="s">
        <v>5198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5211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5212</v>
      </c>
      <c r="F119" s="218" t="s">
        <v>5213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1576</v>
      </c>
      <c r="F120" s="214" t="s">
        <v>4374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5214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5215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5216</v>
      </c>
      <c r="G122" s="219" t="s">
        <v>5164</v>
      </c>
      <c r="H122" s="220">
        <v>1</v>
      </c>
      <c r="I122" s="221"/>
      <c r="J122" s="222">
        <f>ROUND(I122*H122,2)</f>
        <v>0</v>
      </c>
      <c r="K122" s="218" t="s">
        <v>5215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5217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5215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5169</v>
      </c>
      <c r="G124" s="219" t="s">
        <v>5164</v>
      </c>
      <c r="H124" s="220">
        <v>1</v>
      </c>
      <c r="I124" s="221"/>
      <c r="J124" s="222">
        <f>ROUND(I124*H124,2)</f>
        <v>0</v>
      </c>
      <c r="K124" s="218" t="s">
        <v>5215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d3YLcSiZOGpAR6FNkAJyw5YB3u3CqyKwL/2n5N7Upu5nT1mCGaOaZ9WUXo5bQtLfpGCUjimlYVOsUhavGkLxIg==" hashValue="lfEm3AhdaE062EP36rbiiKs7VFuGdiWEbAwZ6h15dXrDdJFFpdDattqRcDHZHNe1T/kuvcVnH6dkJPqWFC4yxA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5223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5227</v>
      </c>
      <c r="F102" s="218" t="s">
        <v>5228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5230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5231</v>
      </c>
      <c r="F106" s="218" t="s">
        <v>5232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3564</v>
      </c>
      <c r="F108" s="218" t="s">
        <v>5233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5235</v>
      </c>
      <c r="F110" s="218" t="s">
        <v>5236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5237</v>
      </c>
      <c r="F111" s="218" t="s">
        <v>5238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5239</v>
      </c>
      <c r="F112" s="218" t="s">
        <v>5240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5241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5242</v>
      </c>
      <c r="F114" s="218" t="s">
        <v>5243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5244</v>
      </c>
      <c r="F115" s="286" t="s">
        <v>5245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3511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1454</v>
      </c>
      <c r="F116" s="214" t="s">
        <v>5246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5247</v>
      </c>
      <c r="F117" s="218" t="s">
        <v>5248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5249</v>
      </c>
      <c r="F118" s="286" t="s">
        <v>5250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5251</v>
      </c>
      <c r="F119" s="218" t="s">
        <v>5252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5253</v>
      </c>
      <c r="F120" s="218" t="s">
        <v>5254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5255</v>
      </c>
      <c r="F121" s="218" t="s">
        <v>5256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3511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jD1lNPCQdTHsOA/zQGLA+4FcggFOfTM0e+cE6cvPlLaR7vWVsgXHCvpKm39meAdBeism+ret4w+3WBpyi2pA2A==" hashValue="vH5ib7xf9YfPIkRNL9R2+065aMPw74YPpWi60Y70qQbGgYmMpDj/75EHro5JA5X2HICsm+wVWflBBMSEHjjoew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5258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5259</v>
      </c>
      <c r="F98" s="218" t="s">
        <v>5260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5261</v>
      </c>
    </row>
    <row r="99" s="2" customFormat="1">
      <c r="A99" s="40"/>
      <c r="B99" s="41"/>
      <c r="C99" s="42"/>
      <c r="D99" s="229" t="s">
        <v>339</v>
      </c>
      <c r="E99" s="42"/>
      <c r="F99" s="230" t="s">
        <v>5262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5263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5264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5265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5266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5265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5268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5269</v>
      </c>
      <c r="F108" s="218" t="s">
        <v>5270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5271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5272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5273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5266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5273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5274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5275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5276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5278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5280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5281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5263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5264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5282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5266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5282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5283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5284</v>
      </c>
      <c r="F137" s="218" t="s">
        <v>5285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5286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5287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5264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5289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5266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5289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5267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5290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5291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5292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5293</v>
      </c>
      <c r="F149" s="218" t="s">
        <v>5294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5264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5297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5297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5298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5299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5300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5301</v>
      </c>
      <c r="F160" s="218" t="s">
        <v>5302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5303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5304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5305</v>
      </c>
      <c r="F163" s="218" t="s">
        <v>5306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5307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5309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5311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5312</v>
      </c>
      <c r="F169" s="286" t="s">
        <v>5313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5314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5315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5316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1828</v>
      </c>
      <c r="F172" s="214" t="s">
        <v>1829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5317</v>
      </c>
      <c r="F173" s="218" t="s">
        <v>5318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5320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5321</v>
      </c>
      <c r="F177" s="218" t="s">
        <v>5322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5323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5324</v>
      </c>
      <c r="F178" s="218" t="s">
        <v>5325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5326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5327</v>
      </c>
      <c r="F179" s="218" t="s">
        <v>5328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5329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0jTGNMt4lstdhICQgOFezCl1Vx075yc8xRL7MYJJ/nDMPg+qIO99VuM+qBBZwId/HEanO9ZUWq/cc69j7FlSsw==" hashValue="oHldPMPRY0diuPH8ftZm8hf6o+44bBuPr210TJCNqj6UB5yngeaJRGlBvAI/MB3PIsyK8136xqpml2h1ENB4eA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5331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5332</v>
      </c>
      <c r="F100" s="218" t="s">
        <v>5333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5334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5337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5338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5339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5340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5341</v>
      </c>
      <c r="F108" s="218" t="s">
        <v>5342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5343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5345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5346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5347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5348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5349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5350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5351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5352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5354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5355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5356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5357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5358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5359</v>
      </c>
      <c r="F134" s="218" t="s">
        <v>5360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5361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5362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5336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5364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5365</v>
      </c>
      <c r="F140" s="218" t="s">
        <v>5366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5367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5370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5371</v>
      </c>
      <c r="F145" s="218" t="s">
        <v>5372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5373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5375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5376</v>
      </c>
      <c r="F149" s="286" t="s">
        <v>5377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5378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5379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5380</v>
      </c>
      <c r="F151" s="218" t="s">
        <v>5381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5382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5383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5384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5385</v>
      </c>
      <c r="F155" s="218" t="s">
        <v>5386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5389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5390</v>
      </c>
      <c r="F161" s="218" t="s">
        <v>5391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5392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5393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5394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5336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5396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5397</v>
      </c>
      <c r="F167" s="218" t="s">
        <v>5398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5400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5401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5402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5336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5403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5404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5405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5406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5407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5408</v>
      </c>
      <c r="F178" s="218" t="s">
        <v>5409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5410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5411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5336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5412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5403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5413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5414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5415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5416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5417</v>
      </c>
      <c r="F189" s="218" t="s">
        <v>5418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5419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5420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5421</v>
      </c>
      <c r="F191" s="218" t="s">
        <v>5422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5423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5424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5403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5413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5414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5415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5416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5425</v>
      </c>
      <c r="F200" s="218" t="s">
        <v>5426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5427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5428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5430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5431</v>
      </c>
      <c r="F205" s="218" t="s">
        <v>5432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5433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5434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5435</v>
      </c>
      <c r="F207" s="286" t="s">
        <v>5436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5437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5438</v>
      </c>
      <c r="F208" s="218" t="s">
        <v>5439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5440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5441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5442</v>
      </c>
      <c r="F210" s="218" t="s">
        <v>5443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5444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5445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5441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1828</v>
      </c>
      <c r="F213" s="214" t="s">
        <v>1829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5446</v>
      </c>
      <c r="F214" s="218" t="s">
        <v>5447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5448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5449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1835</v>
      </c>
      <c r="F217" s="214" t="s">
        <v>1836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5450</v>
      </c>
      <c r="F218" s="218" t="s">
        <v>5451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5452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5453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5454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5455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1611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1848</v>
      </c>
      <c r="F225" s="286" t="s">
        <v>1849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5457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1851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5454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5458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5456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5459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5460</v>
      </c>
      <c r="F232" s="218" t="s">
        <v>5461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5462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5463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5455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1611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5464</v>
      </c>
      <c r="F239" s="286" t="s">
        <v>5465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5466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5454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5467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5456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5468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5469</v>
      </c>
      <c r="F245" s="218" t="s">
        <v>5470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5471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5455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1611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5473</v>
      </c>
      <c r="F252" s="218" t="s">
        <v>5474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5475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5476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5477</v>
      </c>
      <c r="F255" s="218" t="s">
        <v>5478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5479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Vqv3dnGTererrKBPnzBrbAl2/eJhcSwLotoUXktPAesPhEI08OXo6jCDqt28m/2xmTGMitXh//Zw23BJydk9EQ==" hashValue="kTYk6QnB+rTuWnioz9kqHTE/ki8HzEqmOuopFSXQRMq05G2l/FlSKb6S/C0scysBtPntk6V7w/N+xwNJJPbQEg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5481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5482</v>
      </c>
      <c r="F98" s="218" t="s">
        <v>5483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5484</v>
      </c>
    </row>
    <row r="99" s="2" customFormat="1">
      <c r="A99" s="40"/>
      <c r="B99" s="41"/>
      <c r="C99" s="42"/>
      <c r="D99" s="229" t="s">
        <v>339</v>
      </c>
      <c r="E99" s="42"/>
      <c r="F99" s="230" t="s">
        <v>5485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5487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5489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5490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5489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5491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5486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5492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5493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5490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5494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5495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5496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5497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5498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5499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5500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5501</v>
      </c>
      <c r="F127" s="218" t="s">
        <v>5502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5503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5504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5492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5488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5493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5490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5494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5505</v>
      </c>
      <c r="F137" s="218" t="s">
        <v>5506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5507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5508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5509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5510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5511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5512</v>
      </c>
      <c r="F146" s="286" t="s">
        <v>5513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5514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5515</v>
      </c>
      <c r="F147" s="286" t="s">
        <v>5516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5517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5518</v>
      </c>
      <c r="F148" s="286" t="s">
        <v>5519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5520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1828</v>
      </c>
      <c r="F149" s="214" t="s">
        <v>1829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5521</v>
      </c>
      <c r="F150" s="218" t="s">
        <v>5522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5523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5525</v>
      </c>
      <c r="F154" s="218" t="s">
        <v>5526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5527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5528</v>
      </c>
      <c r="F155" s="218" t="s">
        <v>5529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5530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5531</v>
      </c>
      <c r="F156" s="218" t="s">
        <v>5532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5533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5534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5535</v>
      </c>
      <c r="F158" s="218" t="s">
        <v>5536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5537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5534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av4nAVJstBQDDcNYMky0lh5ipvu4ucGf02yOgQGBI+q6lWygrtADxnUynEzJCcIRB1aRBLkcou41Kv3xA2CG+w==" hashValue="E59OQHWIo13or/f80IkiOgz/LRlcG+2P/3GgU9sLYir96CQmBOaiSqLP+njE70f1Ew2kGzE/JLWdaUKLGWJtzA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5540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10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5541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5542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5543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5544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5546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5547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5548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5550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5552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5553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5554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5556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5557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5558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5560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5561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5562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5284</v>
      </c>
      <c r="F125" s="218" t="s">
        <v>5285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5563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5287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5543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5544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5545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5546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5547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5548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5549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5550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5551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5552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5553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5554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5556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5564</v>
      </c>
      <c r="F142" s="214" t="s">
        <v>5565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5566</v>
      </c>
      <c r="F143" s="218" t="s">
        <v>5567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5568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5569</v>
      </c>
      <c r="F144" s="218" t="s">
        <v>5570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5571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5572</v>
      </c>
      <c r="F145" s="218" t="s">
        <v>5573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5574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5575</v>
      </c>
      <c r="F146" s="218" t="s">
        <v>5576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5577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5578</v>
      </c>
      <c r="F147" s="218" t="s">
        <v>5579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5580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5581</v>
      </c>
      <c r="F148" s="218" t="s">
        <v>5582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5583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5584</v>
      </c>
      <c r="F149" s="218" t="s">
        <v>5585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5586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1828</v>
      </c>
      <c r="F150" s="214" t="s">
        <v>1829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5587</v>
      </c>
      <c r="F151" s="218" t="s">
        <v>5588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5589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5590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sKQTAbvdnnFddOzBCpSvmD/Y+4nZsroH61XnWp4Fv5f77p2PMqfeJcQQ/o2Y8KZbaFDSfJfLPDL0hc/pmT4rGg==" hashValue="RNDYsTo1wLqIp6cra070Ier5GdqqvBRxRA/buBhOWtfHdsEC7zTF5E82Xvrs8OW8pt0Ikis1R4mK8QQiYuY0Ww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5596</v>
      </c>
      <c r="F106" s="218" t="s">
        <v>5597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5600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5235</v>
      </c>
      <c r="F120" s="218" t="s">
        <v>5236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5239</v>
      </c>
      <c r="F121" s="218" t="s">
        <v>5609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5610</v>
      </c>
      <c r="F122" s="218" t="s">
        <v>5611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5242</v>
      </c>
      <c r="F124" s="218" t="s">
        <v>5243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5612</v>
      </c>
      <c r="F125" s="286" t="s">
        <v>5613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5614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5619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5620</v>
      </c>
      <c r="F128" s="286" t="s">
        <v>5621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5622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5623</v>
      </c>
      <c r="F129" s="218" t="s">
        <v>5624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5625</v>
      </c>
      <c r="F130" s="286" t="s">
        <v>5626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5627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5628</v>
      </c>
      <c r="F131" s="218" t="s">
        <v>5629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5630</v>
      </c>
      <c r="F132" s="286" t="s">
        <v>5631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5632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1454</v>
      </c>
      <c r="F133" s="214" t="s">
        <v>5246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5247</v>
      </c>
      <c r="F134" s="218" t="s">
        <v>5248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5249</v>
      </c>
      <c r="F135" s="286" t="s">
        <v>5250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5633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5634</v>
      </c>
      <c r="F136" s="286" t="s">
        <v>5635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5636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5637</v>
      </c>
      <c r="F137" s="218" t="s">
        <v>5638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5639</v>
      </c>
      <c r="F138" s="286" t="s">
        <v>5640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5641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5642</v>
      </c>
      <c r="F139" s="286" t="s">
        <v>5643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5644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5645</v>
      </c>
      <c r="F140" s="218" t="s">
        <v>5646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5647</v>
      </c>
      <c r="F141" s="286" t="s">
        <v>5648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5649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5650</v>
      </c>
      <c r="F142" s="286" t="s">
        <v>5651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5652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5251</v>
      </c>
      <c r="F143" s="218" t="s">
        <v>5653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5253</v>
      </c>
      <c r="F144" s="218" t="s">
        <v>5254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3873</v>
      </c>
      <c r="F145" s="214" t="s">
        <v>3874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5654</v>
      </c>
      <c r="F146" s="218" t="s">
        <v>5655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+djSoKkdXbrdfhFmq9YvyTqcfIynYp9AsQPS4hrJXp6iKtez4+Y1bt19soBEizNUCnuO4YebHnLWcBZc9i4llQ==" hashValue="Ngj9XG5l4koPCo0pzixqOGZ9Ljib+5IW6IfogNtPDXZQGSMIj1ufefn4Ypa0MS0BkibOiSYXxFjuEOwtA/6JyA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5219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5220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5593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5221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5222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5594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5223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5657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5591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5227</v>
      </c>
      <c r="F105" s="218" t="s">
        <v>5228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5658</v>
      </c>
      <c r="F106" s="218" t="s">
        <v>5659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5598</v>
      </c>
      <c r="F107" s="286" t="s">
        <v>5599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3550</v>
      </c>
      <c r="F109" s="218" t="s">
        <v>5229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5601</v>
      </c>
      <c r="F111" s="218" t="s">
        <v>5602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5231</v>
      </c>
      <c r="F113" s="218" t="s">
        <v>5232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3564</v>
      </c>
      <c r="F115" s="218" t="s">
        <v>5233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5603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5604</v>
      </c>
      <c r="F117" s="218" t="s">
        <v>5605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5606</v>
      </c>
      <c r="F118" s="286" t="s">
        <v>5607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3511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5237</v>
      </c>
      <c r="F120" s="218" t="s">
        <v>5238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5660</v>
      </c>
      <c r="F121" s="218" t="s">
        <v>5661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5662</v>
      </c>
      <c r="F122" s="218" t="s">
        <v>5663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5665</v>
      </c>
      <c r="F124" s="218" t="s">
        <v>5666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5667</v>
      </c>
      <c r="F125" s="218" t="s">
        <v>5668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5241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5623</v>
      </c>
      <c r="F127" s="218" t="s">
        <v>5624</v>
      </c>
      <c r="G127" s="219" t="s">
        <v>376</v>
      </c>
      <c r="H127" s="220">
        <v>118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5625</v>
      </c>
      <c r="F128" s="286" t="s">
        <v>5626</v>
      </c>
      <c r="G128" s="287" t="s">
        <v>425</v>
      </c>
      <c r="H128" s="288">
        <v>118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1454</v>
      </c>
      <c r="F129" s="214" t="s">
        <v>5246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5247</v>
      </c>
      <c r="F130" s="218" t="s">
        <v>5248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5249</v>
      </c>
      <c r="F131" s="286" t="s">
        <v>5669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5251</v>
      </c>
      <c r="F132" s="218" t="s">
        <v>5670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5671</v>
      </c>
      <c r="F133" s="218" t="s">
        <v>5672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3511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2K8xqjUQgTdtxqRRNIfy6oi8Oiuwgn8kRTMqR9SlPDk/J0dCx+Ipmo8ZTDesZ572x/PXZlmtfRAHheGihI1gLQ==" hashValue="hVbTCdmX1xAbSKDa9yDJSIW1jhOkh8qqfU9WIwWxJmtG9bn2AMKGvh7meKco0DCyvUOahECr557SzSZb1H8cDA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5673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5591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5674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5219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5220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5593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5221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5222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5594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5223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5224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5675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10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5591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5676</v>
      </c>
      <c r="F106" s="218" t="s">
        <v>5677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5227</v>
      </c>
      <c r="F108" s="218" t="s">
        <v>5228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5596</v>
      </c>
      <c r="F109" s="218" t="s">
        <v>5597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5598</v>
      </c>
      <c r="F110" s="286" t="s">
        <v>5599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5678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3550</v>
      </c>
      <c r="F112" s="218" t="s">
        <v>5229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5601</v>
      </c>
      <c r="F114" s="218" t="s">
        <v>5602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5230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5231</v>
      </c>
      <c r="F116" s="218" t="s">
        <v>5232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3564</v>
      </c>
      <c r="F118" s="218" t="s">
        <v>5233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5603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5604</v>
      </c>
      <c r="F120" s="218" t="s">
        <v>5605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5606</v>
      </c>
      <c r="F121" s="286" t="s">
        <v>5679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5680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5610</v>
      </c>
      <c r="F123" s="218" t="s">
        <v>5611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5237</v>
      </c>
      <c r="F124" s="218" t="s">
        <v>5238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5241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5615</v>
      </c>
      <c r="F126" s="218" t="s">
        <v>5616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5617</v>
      </c>
      <c r="F127" s="286" t="s">
        <v>5618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5681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5682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5251</v>
      </c>
      <c r="F131" s="218" t="s">
        <v>5653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5683</v>
      </c>
      <c r="F132" s="214" t="s">
        <v>5684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5685</v>
      </c>
      <c r="F133" s="218" t="s">
        <v>5686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5687</v>
      </c>
      <c r="F134" s="218" t="s">
        <v>5688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5689</v>
      </c>
      <c r="F135" s="218" t="s">
        <v>5690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5691</v>
      </c>
      <c r="F136" s="218" t="s">
        <v>5692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5255</v>
      </c>
      <c r="F137" s="218" t="s">
        <v>5256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3511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54WYoTlllwQI+WPsZKamC9dbOH/SY4g+uNB5QqBo6b8bK741vkfclCp9jEgXn3p1e6wxxUSEH8w1EKC/NzYINg==" hashValue="khkzltUp05ogUllguYAHPqgO6ebHLxwZRoYzghUzL7F7Mf4JahMkXYM+Lcrc4191ckkp07/sy/OVm9GH4wyQtA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5220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5593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5221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5675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5694</v>
      </c>
      <c r="F100" s="218" t="s">
        <v>5695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5658</v>
      </c>
      <c r="F102" s="218" t="s">
        <v>5659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5598</v>
      </c>
      <c r="F103" s="218" t="s">
        <v>5599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3550</v>
      </c>
      <c r="F105" s="218" t="s">
        <v>5229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5601</v>
      </c>
      <c r="F107" s="218" t="s">
        <v>5602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5230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5231</v>
      </c>
      <c r="F109" s="218" t="s">
        <v>5232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5615</v>
      </c>
      <c r="F121" s="218" t="s">
        <v>5616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5617</v>
      </c>
      <c r="F122" s="286" t="s">
        <v>5618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5255</v>
      </c>
      <c r="F127" s="218" t="s">
        <v>5256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5683</v>
      </c>
      <c r="F128" s="214" t="s">
        <v>5684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5685</v>
      </c>
      <c r="F129" s="218" t="s">
        <v>5686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5687</v>
      </c>
      <c r="F130" s="218" t="s">
        <v>5688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5689</v>
      </c>
      <c r="F131" s="218" t="s">
        <v>5690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3511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e4giZ8HakH87/oSDcqSuHqTNDXOg6zHVGSz/QDGdcKQoh5qbemVpxbRUj4F1aLf4dHRB3wKA14+zYyyQ86GPNw==" hashValue="mwVyDCgjSld2LbjKlQ+1xgAgazjgY2zHGbgR00utb9bJLtJr59Rf0eaJ8lk0sVOMUTMn5fDl5Ez0B9cn1WeEZg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5697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5698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5699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5700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5701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5702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5703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5704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5705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5706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5707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5708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5709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10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3873</v>
      </c>
      <c r="F100" s="203" t="s">
        <v>5710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1516</v>
      </c>
      <c r="F102" s="214" t="s">
        <v>5711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5712</v>
      </c>
      <c r="F103" s="218" t="s">
        <v>5713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5714</v>
      </c>
      <c r="F104" s="218" t="s">
        <v>5715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5716</v>
      </c>
      <c r="F105" s="218" t="s">
        <v>5717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5718</v>
      </c>
      <c r="F106" s="218" t="s">
        <v>5719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5720</v>
      </c>
      <c r="F107" s="218" t="s">
        <v>5721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5722</v>
      </c>
      <c r="F108" s="218" t="s">
        <v>5723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1522</v>
      </c>
      <c r="F109" s="214" t="s">
        <v>5724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5725</v>
      </c>
      <c r="F110" s="218" t="s">
        <v>5726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5727</v>
      </c>
      <c r="F111" s="218" t="s">
        <v>5728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1527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5730</v>
      </c>
      <c r="F113" s="218" t="s">
        <v>5731</v>
      </c>
      <c r="G113" s="219" t="s">
        <v>5164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1535</v>
      </c>
      <c r="F114" s="214" t="s">
        <v>5732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5733</v>
      </c>
      <c r="F115" s="218" t="s">
        <v>5734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5735</v>
      </c>
      <c r="F116" s="218" t="s">
        <v>5736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1542</v>
      </c>
      <c r="F117" s="214" t="s">
        <v>5737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5738</v>
      </c>
      <c r="F118" s="218" t="s">
        <v>5739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1548</v>
      </c>
      <c r="F119" s="214" t="s">
        <v>5176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5740</v>
      </c>
      <c r="F120" s="218" t="s">
        <v>5741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5742</v>
      </c>
      <c r="F121" s="218" t="s">
        <v>5743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5182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5744</v>
      </c>
      <c r="F123" s="218" t="s">
        <v>5184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5745</v>
      </c>
      <c r="F124" s="218" t="s">
        <v>5186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5747</v>
      </c>
      <c r="F126" s="218" t="s">
        <v>5748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5749</v>
      </c>
      <c r="F127" s="218" t="s">
        <v>5750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5751</v>
      </c>
      <c r="F128" s="218" t="s">
        <v>5752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5753</v>
      </c>
      <c r="F129" s="218" t="s">
        <v>5754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5755</v>
      </c>
      <c r="F130" s="218" t="s">
        <v>5756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5757</v>
      </c>
      <c r="F131" s="218" t="s">
        <v>5758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5759</v>
      </c>
      <c r="F132" s="218" t="s">
        <v>5760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5761</v>
      </c>
      <c r="F133" s="218" t="s">
        <v>5762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5763</v>
      </c>
      <c r="F134" s="218" t="s">
        <v>5764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5765</v>
      </c>
      <c r="F135" s="218" t="s">
        <v>5766</v>
      </c>
      <c r="G135" s="219" t="s">
        <v>4019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5767</v>
      </c>
      <c r="F136" s="218" t="s">
        <v>5768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5769</v>
      </c>
      <c r="F137" s="218" t="s">
        <v>5770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5771</v>
      </c>
      <c r="F138" s="218" t="s">
        <v>5772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5773</v>
      </c>
      <c r="F139" s="218" t="s">
        <v>5774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5775</v>
      </c>
      <c r="F140" s="218" t="s">
        <v>5776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5777</v>
      </c>
      <c r="F141" s="218" t="s">
        <v>5778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5779</v>
      </c>
      <c r="F142" s="218" t="s">
        <v>5780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1562</v>
      </c>
      <c r="F143" s="214" t="s">
        <v>5187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5781</v>
      </c>
      <c r="F144" s="218" t="s">
        <v>5782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1275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5783</v>
      </c>
      <c r="F145" s="218" t="s">
        <v>5784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1309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5785</v>
      </c>
      <c r="F146" s="218" t="s">
        <v>5786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1320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5787</v>
      </c>
      <c r="F147" s="218" t="s">
        <v>5788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1347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5789</v>
      </c>
      <c r="F148" s="218" t="s">
        <v>5790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1363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5791</v>
      </c>
      <c r="F149" s="218" t="s">
        <v>5792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1377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5793</v>
      </c>
      <c r="F150" s="218" t="s">
        <v>5794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1390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5795</v>
      </c>
      <c r="F151" s="218" t="s">
        <v>5796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1400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5797</v>
      </c>
      <c r="F152" s="218" t="s">
        <v>5798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1410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5799</v>
      </c>
      <c r="F153" s="218" t="s">
        <v>5800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5801</v>
      </c>
      <c r="F154" s="218" t="s">
        <v>5802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1432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5803</v>
      </c>
      <c r="F155" s="218" t="s">
        <v>5804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1447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1567</v>
      </c>
      <c r="F156" s="214" t="s">
        <v>5805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5806</v>
      </c>
      <c r="F157" s="218" t="s">
        <v>5807</v>
      </c>
      <c r="G157" s="219" t="s">
        <v>5164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1464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1576</v>
      </c>
      <c r="F158" s="214" t="s">
        <v>5808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5809</v>
      </c>
      <c r="F159" s="218" t="s">
        <v>5204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1473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5810</v>
      </c>
      <c r="F160" s="218" t="s">
        <v>5811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5812</v>
      </c>
      <c r="F161" s="218" t="s">
        <v>5813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5814</v>
      </c>
      <c r="F162" s="218" t="s">
        <v>5208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1511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5815</v>
      </c>
      <c r="F163" s="218" t="s">
        <v>5816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1522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5817</v>
      </c>
      <c r="F164" s="218" t="s">
        <v>5802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1535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5818</v>
      </c>
      <c r="F165" s="218" t="s">
        <v>5213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1548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1591</v>
      </c>
      <c r="F166" s="214" t="s">
        <v>4374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5819</v>
      </c>
      <c r="F167" s="218" t="s">
        <v>5214</v>
      </c>
      <c r="G167" s="219" t="s">
        <v>5164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5820</v>
      </c>
      <c r="F168" s="218" t="s">
        <v>5216</v>
      </c>
      <c r="G168" s="219" t="s">
        <v>5164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1567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5821</v>
      </c>
      <c r="F169" s="218" t="s">
        <v>5217</v>
      </c>
      <c r="G169" s="219" t="s">
        <v>5164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1591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5822</v>
      </c>
      <c r="F170" s="218" t="s">
        <v>5169</v>
      </c>
      <c r="G170" s="219" t="s">
        <v>5164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1604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WK36/fo8yXQm29zyLRrZrCpX507JDvhdkN18Rj1DBNRgJ6Jrlg1ZySRrLLADH+i1+qfbOLYNgpnUZ7S/z/g3SA==" hashValue="dhWc3krJSw3RIeAB/XZ6QVp33luAUwMgf84QcAQSH0DuLv2+6quZ/jzy2PEDyiUbGvqZ5JVyU9JvcB+82tkfEw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5823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ROUND((SUM(BE99:BE355)),  2)</f>
        <v>0</v>
      </c>
      <c r="G35" s="40"/>
      <c r="H35" s="40"/>
      <c r="I35" s="160">
        <v>0.20999999999999999</v>
      </c>
      <c r="J35" s="159">
        <f>ROUND(((SUM(BE99:BE355))*I35),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ROUND((SUM(BF99:BF355)),  2)</f>
        <v>0</v>
      </c>
      <c r="G36" s="40"/>
      <c r="H36" s="40"/>
      <c r="I36" s="160">
        <v>0.14999999999999999</v>
      </c>
      <c r="J36" s="159">
        <f>ROUND(((SUM(BF99:BF355))*I36),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5824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5825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5826</v>
      </c>
      <c r="E72" s="186"/>
      <c r="F72" s="186"/>
      <c r="G72" s="186"/>
      <c r="H72" s="186"/>
      <c r="I72" s="186"/>
      <c r="J72" s="187">
        <f>J310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J318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5827</v>
      </c>
      <c r="E76" s="181"/>
      <c r="F76" s="181"/>
      <c r="G76" s="181"/>
      <c r="H76" s="181"/>
      <c r="I76" s="181"/>
      <c r="J76" s="182">
        <f>J326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5828</v>
      </c>
      <c r="E77" s="186"/>
      <c r="F77" s="186"/>
      <c r="G77" s="186"/>
      <c r="H77" s="186"/>
      <c r="I77" s="186"/>
      <c r="J77" s="187">
        <f>J327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10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P100+P321+P326</f>
        <v>0</v>
      </c>
      <c r="Q99" s="98"/>
      <c r="R99" s="197">
        <f>R100+R321+R326</f>
        <v>759.66522375504405</v>
      </c>
      <c r="S99" s="98"/>
      <c r="T99" s="198">
        <f>T100+T321+T326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BK100+BK321+BK326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P101+P103+P160+P214+P217+P252+P310+P318</f>
        <v>0</v>
      </c>
      <c r="Q100" s="208"/>
      <c r="R100" s="209">
        <f>R101+R103+R160+R214+R217+R252+R310+R318</f>
        <v>759.66522375504405</v>
      </c>
      <c r="S100" s="208"/>
      <c r="T100" s="210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BK101+BK103+BK160+BK214+BK217+BK252+BK310+BK318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5829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5830</v>
      </c>
      <c r="F104" s="218" t="s">
        <v>5831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5832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5833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5834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5835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5836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5837</v>
      </c>
      <c r="F110" s="218" t="s">
        <v>5838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5839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5840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5842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5843</v>
      </c>
      <c r="F114" s="218" t="s">
        <v>5844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5846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5847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5848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5849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5850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5851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5852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5853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5854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5855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5857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5858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5859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5860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5861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5862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5863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5864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5867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5869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5359</v>
      </c>
      <c r="F152" s="218" t="s">
        <v>5360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5870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5362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5363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5847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5871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5849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5872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5385</v>
      </c>
      <c r="F161" s="218" t="s">
        <v>5386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5873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5388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5847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5871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5872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5284</v>
      </c>
      <c r="F169" s="218" t="s">
        <v>5285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5874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5875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5854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5855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5876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5857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5293</v>
      </c>
      <c r="F177" s="218" t="s">
        <v>5294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5877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5854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5878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5876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5879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5301</v>
      </c>
      <c r="F184" s="218" t="s">
        <v>5302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5880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5881</v>
      </c>
      <c r="F186" s="218" t="s">
        <v>5882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5883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5884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5887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5888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5889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5890</v>
      </c>
      <c r="F194" s="218" t="s">
        <v>5891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5892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5893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5894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5888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5895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5896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5897</v>
      </c>
      <c r="F202" s="218" t="s">
        <v>5898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5899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5900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5901</v>
      </c>
      <c r="F204" s="218" t="s">
        <v>5902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5903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5904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5905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7.8" customHeight="1">
      <c r="A208" s="40"/>
      <c r="B208" s="41"/>
      <c r="C208" s="216" t="s">
        <v>549</v>
      </c>
      <c r="D208" s="216" t="s">
        <v>333</v>
      </c>
      <c r="E208" s="217" t="s">
        <v>5907</v>
      </c>
      <c r="F208" s="218" t="s">
        <v>5908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5909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5910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2059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5911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5912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2118</v>
      </c>
      <c r="F214" s="214" t="s">
        <v>5913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SUM(BK215:BK216)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5914</v>
      </c>
      <c r="F215" s="218" t="s">
        <v>5915</v>
      </c>
      <c r="G215" s="219" t="s">
        <v>376</v>
      </c>
      <c r="H215" s="220">
        <v>106.74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5916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5917</v>
      </c>
      <c r="G216" s="246"/>
      <c r="H216" s="249">
        <v>106.74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92</v>
      </c>
      <c r="F217" s="214" t="s">
        <v>894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SUM(P218:P251)</f>
        <v>0</v>
      </c>
      <c r="Q217" s="208"/>
      <c r="R217" s="209">
        <f>SUM(R218:R251)</f>
        <v>14.835054497072001</v>
      </c>
      <c r="S217" s="208"/>
      <c r="T217" s="210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SUM(BK218:BK251)</f>
        <v>0</v>
      </c>
    </row>
    <row r="218" s="2" customFormat="1" ht="24.15" customHeight="1">
      <c r="A218" s="40"/>
      <c r="B218" s="41"/>
      <c r="C218" s="216" t="s">
        <v>7</v>
      </c>
      <c r="D218" s="216" t="s">
        <v>333</v>
      </c>
      <c r="E218" s="217" t="s">
        <v>5397</v>
      </c>
      <c r="F218" s="218" t="s">
        <v>5398</v>
      </c>
      <c r="G218" s="219" t="s">
        <v>429</v>
      </c>
      <c r="H218" s="220">
        <v>4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2.5018722040000001</v>
      </c>
      <c r="R218" s="225">
        <f>Q218*H218</f>
        <v>10.007488816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5918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5400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5919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3" customFormat="1">
      <c r="A221" s="13"/>
      <c r="B221" s="234"/>
      <c r="C221" s="235"/>
      <c r="D221" s="236" t="s">
        <v>341</v>
      </c>
      <c r="E221" s="237" t="s">
        <v>19</v>
      </c>
      <c r="F221" s="238" t="s">
        <v>5920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341</v>
      </c>
      <c r="AU221" s="244" t="s">
        <v>85</v>
      </c>
      <c r="AV221" s="13" t="s">
        <v>83</v>
      </c>
      <c r="AW221" s="13" t="s">
        <v>35</v>
      </c>
      <c r="AX221" s="13" t="s">
        <v>76</v>
      </c>
      <c r="AY221" s="244" t="s">
        <v>331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126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190</v>
      </c>
      <c r="D224" s="216" t="s">
        <v>333</v>
      </c>
      <c r="E224" s="217" t="s">
        <v>5408</v>
      </c>
      <c r="F224" s="218" t="s">
        <v>5409</v>
      </c>
      <c r="G224" s="219" t="s">
        <v>336</v>
      </c>
      <c r="H224" s="220">
        <v>29.02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0.0027469</v>
      </c>
      <c r="R224" s="225">
        <f>Q224*H224</f>
        <v>0.079715038000000002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5921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5411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5922</v>
      </c>
      <c r="G226" s="246"/>
      <c r="H226" s="249">
        <v>29.02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2" customFormat="1" ht="16.5" customHeight="1">
      <c r="A227" s="40"/>
      <c r="B227" s="41"/>
      <c r="C227" s="216" t="s">
        <v>193</v>
      </c>
      <c r="D227" s="216" t="s">
        <v>333</v>
      </c>
      <c r="E227" s="217" t="s">
        <v>5417</v>
      </c>
      <c r="F227" s="218" t="s">
        <v>5418</v>
      </c>
      <c r="G227" s="219" t="s">
        <v>336</v>
      </c>
      <c r="H227" s="220">
        <v>29.02</v>
      </c>
      <c r="I227" s="221"/>
      <c r="J227" s="222">
        <f>ROUND(I227*H227,2)</f>
        <v>0</v>
      </c>
      <c r="K227" s="218" t="s">
        <v>337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5923</v>
      </c>
    </row>
    <row r="228" s="2" customFormat="1">
      <c r="A228" s="40"/>
      <c r="B228" s="41"/>
      <c r="C228" s="42"/>
      <c r="D228" s="229" t="s">
        <v>339</v>
      </c>
      <c r="E228" s="42"/>
      <c r="F228" s="230" t="s">
        <v>5420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339</v>
      </c>
      <c r="AU228" s="19" t="s">
        <v>85</v>
      </c>
    </row>
    <row r="229" s="2" customFormat="1" ht="16.5" customHeight="1">
      <c r="A229" s="40"/>
      <c r="B229" s="41"/>
      <c r="C229" s="216" t="s">
        <v>199</v>
      </c>
      <c r="D229" s="216" t="s">
        <v>333</v>
      </c>
      <c r="E229" s="217" t="s">
        <v>5421</v>
      </c>
      <c r="F229" s="218" t="s">
        <v>5422</v>
      </c>
      <c r="G229" s="219" t="s">
        <v>336</v>
      </c>
      <c r="H229" s="220">
        <v>29.02</v>
      </c>
      <c r="I229" s="221"/>
      <c r="J229" s="222">
        <f>ROUND(I229*H229,2)</f>
        <v>0</v>
      </c>
      <c r="K229" s="218" t="s">
        <v>337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0.0025000000000000001</v>
      </c>
      <c r="R229" s="225">
        <f>Q229*H229</f>
        <v>0.072550000000000003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5924</v>
      </c>
    </row>
    <row r="230" s="2" customFormat="1">
      <c r="A230" s="40"/>
      <c r="B230" s="41"/>
      <c r="C230" s="42"/>
      <c r="D230" s="229" t="s">
        <v>339</v>
      </c>
      <c r="E230" s="42"/>
      <c r="F230" s="230" t="s">
        <v>5424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339</v>
      </c>
      <c r="AU230" s="19" t="s">
        <v>85</v>
      </c>
    </row>
    <row r="231" s="2" customFormat="1" ht="24.15" customHeight="1">
      <c r="A231" s="40"/>
      <c r="B231" s="41"/>
      <c r="C231" s="216" t="s">
        <v>599</v>
      </c>
      <c r="D231" s="216" t="s">
        <v>333</v>
      </c>
      <c r="E231" s="217" t="s">
        <v>5425</v>
      </c>
      <c r="F231" s="218" t="s">
        <v>5426</v>
      </c>
      <c r="G231" s="219" t="s">
        <v>384</v>
      </c>
      <c r="H231" s="220">
        <v>0.59999999999999998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1.0492218</v>
      </c>
      <c r="R231" s="225">
        <f>Q231*H231</f>
        <v>0.62953307999999997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5925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5428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13" customFormat="1">
      <c r="A233" s="13"/>
      <c r="B233" s="234"/>
      <c r="C233" s="235"/>
      <c r="D233" s="236" t="s">
        <v>341</v>
      </c>
      <c r="E233" s="237" t="s">
        <v>19</v>
      </c>
      <c r="F233" s="238" t="s">
        <v>5920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341</v>
      </c>
      <c r="AU233" s="244" t="s">
        <v>85</v>
      </c>
      <c r="AV233" s="13" t="s">
        <v>83</v>
      </c>
      <c r="AW233" s="13" t="s">
        <v>35</v>
      </c>
      <c r="AX233" s="13" t="s">
        <v>76</v>
      </c>
      <c r="AY233" s="244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5926</v>
      </c>
      <c r="G234" s="246"/>
      <c r="H234" s="249">
        <v>0.59999999999999998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0.59999999999999998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587</v>
      </c>
      <c r="D236" s="216" t="s">
        <v>333</v>
      </c>
      <c r="E236" s="217" t="s">
        <v>5927</v>
      </c>
      <c r="F236" s="218" t="s">
        <v>5928</v>
      </c>
      <c r="G236" s="219" t="s">
        <v>429</v>
      </c>
      <c r="H236" s="220">
        <v>6</v>
      </c>
      <c r="I236" s="221"/>
      <c r="J236" s="222">
        <f>ROUND(I236*H236,2)</f>
        <v>0</v>
      </c>
      <c r="K236" s="218" t="s">
        <v>337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5929</v>
      </c>
    </row>
    <row r="237" s="2" customFormat="1">
      <c r="A237" s="40"/>
      <c r="B237" s="41"/>
      <c r="C237" s="42"/>
      <c r="D237" s="229" t="s">
        <v>339</v>
      </c>
      <c r="E237" s="42"/>
      <c r="F237" s="230" t="s">
        <v>5930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339</v>
      </c>
      <c r="AU237" s="19" t="s">
        <v>85</v>
      </c>
    </row>
    <row r="238" s="13" customFormat="1">
      <c r="A238" s="13"/>
      <c r="B238" s="234"/>
      <c r="C238" s="235"/>
      <c r="D238" s="236" t="s">
        <v>341</v>
      </c>
      <c r="E238" s="237" t="s">
        <v>19</v>
      </c>
      <c r="F238" s="238" t="s">
        <v>5931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341</v>
      </c>
      <c r="AU238" s="244" t="s">
        <v>85</v>
      </c>
      <c r="AV238" s="13" t="s">
        <v>83</v>
      </c>
      <c r="AW238" s="13" t="s">
        <v>35</v>
      </c>
      <c r="AX238" s="13" t="s">
        <v>76</v>
      </c>
      <c r="AY238" s="244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366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83</v>
      </c>
      <c r="AY239" s="255" t="s">
        <v>331</v>
      </c>
    </row>
    <row r="240" s="2" customFormat="1" ht="16.5" customHeight="1">
      <c r="A240" s="40"/>
      <c r="B240" s="41"/>
      <c r="C240" s="216" t="s">
        <v>644</v>
      </c>
      <c r="D240" s="216" t="s">
        <v>333</v>
      </c>
      <c r="E240" s="217" t="s">
        <v>5932</v>
      </c>
      <c r="F240" s="218" t="s">
        <v>5933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0.048579999999999998</v>
      </c>
      <c r="R240" s="225">
        <f>Q240*H240</f>
        <v>0.29147999999999996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5934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5935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2" customFormat="1" ht="16.5" customHeight="1">
      <c r="A242" s="40"/>
      <c r="B242" s="41"/>
      <c r="C242" s="216" t="s">
        <v>650</v>
      </c>
      <c r="D242" s="216" t="s">
        <v>333</v>
      </c>
      <c r="E242" s="217" t="s">
        <v>5936</v>
      </c>
      <c r="F242" s="218" t="s">
        <v>5937</v>
      </c>
      <c r="G242" s="219" t="s">
        <v>336</v>
      </c>
      <c r="H242" s="220">
        <v>66.483999999999995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0.041744200000000002</v>
      </c>
      <c r="R242" s="225">
        <f>Q242*H242</f>
        <v>2.7753213928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5938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5939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5940</v>
      </c>
      <c r="G244" s="246"/>
      <c r="H244" s="249">
        <v>66.483999999999995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83</v>
      </c>
      <c r="AY244" s="255" t="s">
        <v>331</v>
      </c>
    </row>
    <row r="245" s="2" customFormat="1" ht="16.5" customHeight="1">
      <c r="A245" s="40"/>
      <c r="B245" s="41"/>
      <c r="C245" s="216" t="s">
        <v>656</v>
      </c>
      <c r="D245" s="216" t="s">
        <v>333</v>
      </c>
      <c r="E245" s="217" t="s">
        <v>5941</v>
      </c>
      <c r="F245" s="218" t="s">
        <v>5942</v>
      </c>
      <c r="G245" s="219" t="s">
        <v>336</v>
      </c>
      <c r="H245" s="220">
        <v>66.483999999999995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0.00051260800000000001</v>
      </c>
      <c r="R245" s="225">
        <f>Q245*H245</f>
        <v>0.034080230271999995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5943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5944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2" customFormat="1" ht="16.5" customHeight="1">
      <c r="A247" s="40"/>
      <c r="B247" s="41"/>
      <c r="C247" s="216" t="s">
        <v>631</v>
      </c>
      <c r="D247" s="216" t="s">
        <v>333</v>
      </c>
      <c r="E247" s="217" t="s">
        <v>5945</v>
      </c>
      <c r="F247" s="218" t="s">
        <v>5946</v>
      </c>
      <c r="G247" s="219" t="s">
        <v>336</v>
      </c>
      <c r="H247" s="220">
        <v>66.483999999999995</v>
      </c>
      <c r="I247" s="221"/>
      <c r="J247" s="222">
        <f>ROUND(I247*H247,2)</f>
        <v>0</v>
      </c>
      <c r="K247" s="218" t="s">
        <v>337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1.5E-05</v>
      </c>
      <c r="R247" s="225">
        <f>Q247*H247</f>
        <v>0.00099726000000000003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5947</v>
      </c>
    </row>
    <row r="248" s="2" customFormat="1">
      <c r="A248" s="40"/>
      <c r="B248" s="41"/>
      <c r="C248" s="42"/>
      <c r="D248" s="229" t="s">
        <v>339</v>
      </c>
      <c r="E248" s="42"/>
      <c r="F248" s="230" t="s">
        <v>5948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339</v>
      </c>
      <c r="AU248" s="19" t="s">
        <v>85</v>
      </c>
    </row>
    <row r="249" s="2" customFormat="1" ht="16.5" customHeight="1">
      <c r="A249" s="40"/>
      <c r="B249" s="41"/>
      <c r="C249" s="216" t="s">
        <v>618</v>
      </c>
      <c r="D249" s="216" t="s">
        <v>333</v>
      </c>
      <c r="E249" s="217" t="s">
        <v>5949</v>
      </c>
      <c r="F249" s="218" t="s">
        <v>5950</v>
      </c>
      <c r="G249" s="219" t="s">
        <v>384</v>
      </c>
      <c r="H249" s="220">
        <v>0.90000000000000002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1.0487652000000001</v>
      </c>
      <c r="R249" s="225">
        <f>Q249*H249</f>
        <v>0.94388868000000004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5951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5952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5953</v>
      </c>
      <c r="G251" s="246"/>
      <c r="H251" s="249">
        <v>0.90000000000000002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83</v>
      </c>
      <c r="AY251" s="255" t="s">
        <v>331</v>
      </c>
    </row>
    <row r="252" s="12" customFormat="1" ht="22.8" customHeight="1">
      <c r="A252" s="12"/>
      <c r="B252" s="200"/>
      <c r="C252" s="201"/>
      <c r="D252" s="202" t="s">
        <v>75</v>
      </c>
      <c r="E252" s="214" t="s">
        <v>126</v>
      </c>
      <c r="F252" s="214" t="s">
        <v>988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SUM(P253:P309)</f>
        <v>0</v>
      </c>
      <c r="Q252" s="208"/>
      <c r="R252" s="209">
        <f>SUM(R253:R309)</f>
        <v>314.32956507498</v>
      </c>
      <c r="S252" s="208"/>
      <c r="T252" s="210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83</v>
      </c>
      <c r="AT252" s="212" t="s">
        <v>75</v>
      </c>
      <c r="AU252" s="212" t="s">
        <v>83</v>
      </c>
      <c r="AY252" s="211" t="s">
        <v>331</v>
      </c>
      <c r="BK252" s="213">
        <f>SUM(BK253:BK309)</f>
        <v>0</v>
      </c>
    </row>
    <row r="253" s="2" customFormat="1" ht="16.5" customHeight="1">
      <c r="A253" s="40"/>
      <c r="B253" s="41"/>
      <c r="C253" s="216" t="s">
        <v>624</v>
      </c>
      <c r="D253" s="216" t="s">
        <v>333</v>
      </c>
      <c r="E253" s="217" t="s">
        <v>5954</v>
      </c>
      <c r="F253" s="218" t="s">
        <v>5955</v>
      </c>
      <c r="G253" s="219" t="s">
        <v>336</v>
      </c>
      <c r="H253" s="220">
        <v>230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5956</v>
      </c>
    </row>
    <row r="254" s="13" customFormat="1">
      <c r="A254" s="13"/>
      <c r="B254" s="234"/>
      <c r="C254" s="235"/>
      <c r="D254" s="236" t="s">
        <v>341</v>
      </c>
      <c r="E254" s="237" t="s">
        <v>19</v>
      </c>
      <c r="F254" s="238" t="s">
        <v>5957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341</v>
      </c>
      <c r="AU254" s="244" t="s">
        <v>85</v>
      </c>
      <c r="AV254" s="13" t="s">
        <v>83</v>
      </c>
      <c r="AW254" s="13" t="s">
        <v>35</v>
      </c>
      <c r="AX254" s="13" t="s">
        <v>76</v>
      </c>
      <c r="AY254" s="244" t="s">
        <v>331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2302</v>
      </c>
      <c r="G255" s="246"/>
      <c r="H255" s="249">
        <v>230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2" customFormat="1" ht="16.5" customHeight="1">
      <c r="A256" s="40"/>
      <c r="B256" s="41"/>
      <c r="C256" s="284" t="s">
        <v>612</v>
      </c>
      <c r="D256" s="284" t="s">
        <v>968</v>
      </c>
      <c r="E256" s="285" t="s">
        <v>5958</v>
      </c>
      <c r="F256" s="286" t="s">
        <v>5959</v>
      </c>
      <c r="G256" s="287" t="s">
        <v>336</v>
      </c>
      <c r="H256" s="288">
        <v>230</v>
      </c>
      <c r="I256" s="289"/>
      <c r="J256" s="290">
        <f>ROUND(I256*H256,2)</f>
        <v>0</v>
      </c>
      <c r="K256" s="286" t="s">
        <v>19</v>
      </c>
      <c r="L256" s="291"/>
      <c r="M256" s="292" t="s">
        <v>19</v>
      </c>
      <c r="N256" s="293" t="s">
        <v>47</v>
      </c>
      <c r="O256" s="86"/>
      <c r="P256" s="225">
        <f>O256*H256</f>
        <v>0</v>
      </c>
      <c r="Q256" s="225">
        <v>0.12</v>
      </c>
      <c r="R256" s="225">
        <f>Q256*H256</f>
        <v>27.599999999999998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381</v>
      </c>
      <c r="AT256" s="227" t="s">
        <v>968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5960</v>
      </c>
    </row>
    <row r="257" s="2" customFormat="1" ht="16.5" customHeight="1">
      <c r="A257" s="40"/>
      <c r="B257" s="41"/>
      <c r="C257" s="216" t="s">
        <v>638</v>
      </c>
      <c r="D257" s="216" t="s">
        <v>333</v>
      </c>
      <c r="E257" s="217" t="s">
        <v>5961</v>
      </c>
      <c r="F257" s="218" t="s">
        <v>5962</v>
      </c>
      <c r="G257" s="219" t="s">
        <v>425</v>
      </c>
      <c r="H257" s="220">
        <v>306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5963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5957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2757</v>
      </c>
      <c r="G259" s="246"/>
      <c r="H259" s="249">
        <v>306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24.15" customHeight="1">
      <c r="A260" s="40"/>
      <c r="B260" s="41"/>
      <c r="C260" s="216" t="s">
        <v>605</v>
      </c>
      <c r="D260" s="216" t="s">
        <v>333</v>
      </c>
      <c r="E260" s="217" t="s">
        <v>5964</v>
      </c>
      <c r="F260" s="218" t="s">
        <v>5965</v>
      </c>
      <c r="G260" s="219" t="s">
        <v>425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5966</v>
      </c>
    </row>
    <row r="261" s="13" customFormat="1">
      <c r="A261" s="13"/>
      <c r="B261" s="234"/>
      <c r="C261" s="235"/>
      <c r="D261" s="236" t="s">
        <v>341</v>
      </c>
      <c r="E261" s="237" t="s">
        <v>19</v>
      </c>
      <c r="F261" s="238" t="s">
        <v>5957</v>
      </c>
      <c r="G261" s="235"/>
      <c r="H261" s="237" t="s">
        <v>19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341</v>
      </c>
      <c r="AU261" s="244" t="s">
        <v>85</v>
      </c>
      <c r="AV261" s="13" t="s">
        <v>83</v>
      </c>
      <c r="AW261" s="13" t="s">
        <v>35</v>
      </c>
      <c r="AX261" s="13" t="s">
        <v>76</v>
      </c>
      <c r="AY261" s="244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126</v>
      </c>
      <c r="G262" s="246"/>
      <c r="H262" s="249">
        <v>4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83</v>
      </c>
      <c r="AY262" s="255" t="s">
        <v>331</v>
      </c>
    </row>
    <row r="263" s="2" customFormat="1" ht="24.15" customHeight="1">
      <c r="A263" s="40"/>
      <c r="B263" s="41"/>
      <c r="C263" s="216" t="s">
        <v>666</v>
      </c>
      <c r="D263" s="216" t="s">
        <v>333</v>
      </c>
      <c r="E263" s="217" t="s">
        <v>5967</v>
      </c>
      <c r="F263" s="218" t="s">
        <v>5968</v>
      </c>
      <c r="G263" s="219" t="s">
        <v>376</v>
      </c>
      <c r="H263" s="220">
        <v>7.2000000000000002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5969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5957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5970</v>
      </c>
      <c r="G265" s="246"/>
      <c r="H265" s="249">
        <v>7.2000000000000002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83</v>
      </c>
      <c r="AY265" s="255" t="s">
        <v>331</v>
      </c>
    </row>
    <row r="266" s="2" customFormat="1" ht="16.5" customHeight="1">
      <c r="A266" s="40"/>
      <c r="B266" s="41"/>
      <c r="C266" s="216" t="s">
        <v>675</v>
      </c>
      <c r="D266" s="216" t="s">
        <v>333</v>
      </c>
      <c r="E266" s="217" t="s">
        <v>5971</v>
      </c>
      <c r="F266" s="218" t="s">
        <v>5972</v>
      </c>
      <c r="G266" s="219" t="s">
        <v>429</v>
      </c>
      <c r="H266" s="220">
        <v>34.5</v>
      </c>
      <c r="I266" s="221"/>
      <c r="J266" s="222">
        <f>ROUND(I266*H266,2)</f>
        <v>0</v>
      </c>
      <c r="K266" s="218" t="s">
        <v>337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5973</v>
      </c>
    </row>
    <row r="267" s="2" customFormat="1">
      <c r="A267" s="40"/>
      <c r="B267" s="41"/>
      <c r="C267" s="42"/>
      <c r="D267" s="229" t="s">
        <v>339</v>
      </c>
      <c r="E267" s="42"/>
      <c r="F267" s="230" t="s">
        <v>5974</v>
      </c>
      <c r="G267" s="42"/>
      <c r="H267" s="42"/>
      <c r="I267" s="231"/>
      <c r="J267" s="42"/>
      <c r="K267" s="42"/>
      <c r="L267" s="46"/>
      <c r="M267" s="232"/>
      <c r="N267" s="23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339</v>
      </c>
      <c r="AU267" s="19" t="s">
        <v>85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5931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5975</v>
      </c>
      <c r="G269" s="246"/>
      <c r="H269" s="249">
        <v>34.5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24.15" customHeight="1">
      <c r="A270" s="40"/>
      <c r="B270" s="41"/>
      <c r="C270" s="216" t="s">
        <v>683</v>
      </c>
      <c r="D270" s="216" t="s">
        <v>333</v>
      </c>
      <c r="E270" s="217" t="s">
        <v>5976</v>
      </c>
      <c r="F270" s="218" t="s">
        <v>5977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5978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5979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2" customFormat="1" ht="24.15" customHeight="1">
      <c r="A272" s="40"/>
      <c r="B272" s="41"/>
      <c r="C272" s="216" t="s">
        <v>1044</v>
      </c>
      <c r="D272" s="216" t="s">
        <v>333</v>
      </c>
      <c r="E272" s="217" t="s">
        <v>5980</v>
      </c>
      <c r="F272" s="218" t="s">
        <v>5981</v>
      </c>
      <c r="G272" s="219" t="s">
        <v>336</v>
      </c>
      <c r="H272" s="220">
        <v>26.059999999999999</v>
      </c>
      <c r="I272" s="221"/>
      <c r="J272" s="222">
        <f>ROUND(I272*H272,2)</f>
        <v>0</v>
      </c>
      <c r="K272" s="218" t="s">
        <v>337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0.017870259999999999</v>
      </c>
      <c r="R272" s="225">
        <f>Q272*H272</f>
        <v>0.46569897559999995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5982</v>
      </c>
    </row>
    <row r="273" s="2" customFormat="1">
      <c r="A273" s="40"/>
      <c r="B273" s="41"/>
      <c r="C273" s="42"/>
      <c r="D273" s="229" t="s">
        <v>339</v>
      </c>
      <c r="E273" s="42"/>
      <c r="F273" s="230" t="s">
        <v>5983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339</v>
      </c>
      <c r="AU273" s="19" t="s">
        <v>85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5984</v>
      </c>
      <c r="G274" s="246"/>
      <c r="H274" s="249">
        <v>26.059999999999999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83</v>
      </c>
      <c r="AY274" s="255" t="s">
        <v>331</v>
      </c>
    </row>
    <row r="275" s="2" customFormat="1" ht="24.15" customHeight="1">
      <c r="A275" s="40"/>
      <c r="B275" s="41"/>
      <c r="C275" s="216" t="s">
        <v>1048</v>
      </c>
      <c r="D275" s="216" t="s">
        <v>333</v>
      </c>
      <c r="E275" s="217" t="s">
        <v>5985</v>
      </c>
      <c r="F275" s="218" t="s">
        <v>5986</v>
      </c>
      <c r="G275" s="219" t="s">
        <v>336</v>
      </c>
      <c r="H275" s="220">
        <v>26.059999999999999</v>
      </c>
      <c r="I275" s="221"/>
      <c r="J275" s="222">
        <f>ROUND(I275*H275,2)</f>
        <v>0</v>
      </c>
      <c r="K275" s="218" t="s">
        <v>337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5987</v>
      </c>
    </row>
    <row r="276" s="2" customFormat="1">
      <c r="A276" s="40"/>
      <c r="B276" s="41"/>
      <c r="C276" s="42"/>
      <c r="D276" s="229" t="s">
        <v>339</v>
      </c>
      <c r="E276" s="42"/>
      <c r="F276" s="230" t="s">
        <v>5988</v>
      </c>
      <c r="G276" s="42"/>
      <c r="H276" s="42"/>
      <c r="I276" s="231"/>
      <c r="J276" s="42"/>
      <c r="K276" s="42"/>
      <c r="L276" s="46"/>
      <c r="M276" s="232"/>
      <c r="N276" s="23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339</v>
      </c>
      <c r="AU276" s="19" t="s">
        <v>85</v>
      </c>
    </row>
    <row r="277" s="2" customFormat="1" ht="16.5" customHeight="1">
      <c r="A277" s="40"/>
      <c r="B277" s="41"/>
      <c r="C277" s="216" t="s">
        <v>1053</v>
      </c>
      <c r="D277" s="216" t="s">
        <v>333</v>
      </c>
      <c r="E277" s="217" t="s">
        <v>5989</v>
      </c>
      <c r="F277" s="218" t="s">
        <v>5990</v>
      </c>
      <c r="G277" s="219" t="s">
        <v>384</v>
      </c>
      <c r="H277" s="220">
        <v>3.4500000000000002</v>
      </c>
      <c r="I277" s="221"/>
      <c r="J277" s="222">
        <f>ROUND(I277*H277,2)</f>
        <v>0</v>
      </c>
      <c r="K277" s="218" t="s">
        <v>337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1.0492655</v>
      </c>
      <c r="R277" s="225">
        <f>Q277*H277</f>
        <v>3.6199659749999999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5991</v>
      </c>
    </row>
    <row r="278" s="2" customFormat="1">
      <c r="A278" s="40"/>
      <c r="B278" s="41"/>
      <c r="C278" s="42"/>
      <c r="D278" s="229" t="s">
        <v>339</v>
      </c>
      <c r="E278" s="42"/>
      <c r="F278" s="230" t="s">
        <v>5992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339</v>
      </c>
      <c r="AU278" s="19" t="s">
        <v>85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5993</v>
      </c>
      <c r="G279" s="246"/>
      <c r="H279" s="249">
        <v>3.4500000000000002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83</v>
      </c>
      <c r="AY279" s="255" t="s">
        <v>331</v>
      </c>
    </row>
    <row r="280" s="2" customFormat="1" ht="24.15" customHeight="1">
      <c r="A280" s="40"/>
      <c r="B280" s="41"/>
      <c r="C280" s="216" t="s">
        <v>1058</v>
      </c>
      <c r="D280" s="216" t="s">
        <v>333</v>
      </c>
      <c r="E280" s="217" t="s">
        <v>5994</v>
      </c>
      <c r="F280" s="218" t="s">
        <v>5995</v>
      </c>
      <c r="G280" s="219" t="s">
        <v>429</v>
      </c>
      <c r="H280" s="220">
        <v>0.63100000000000001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2.50194574</v>
      </c>
      <c r="R280" s="225">
        <f>Q280*H280</f>
        <v>1.57872776194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5996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5997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3" customFormat="1">
      <c r="A282" s="13"/>
      <c r="B282" s="234"/>
      <c r="C282" s="235"/>
      <c r="D282" s="236" t="s">
        <v>341</v>
      </c>
      <c r="E282" s="237" t="s">
        <v>19</v>
      </c>
      <c r="F282" s="238" t="s">
        <v>5875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341</v>
      </c>
      <c r="AU282" s="244" t="s">
        <v>85</v>
      </c>
      <c r="AV282" s="13" t="s">
        <v>83</v>
      </c>
      <c r="AW282" s="13" t="s">
        <v>35</v>
      </c>
      <c r="AX282" s="13" t="s">
        <v>76</v>
      </c>
      <c r="AY282" s="244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5998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5999</v>
      </c>
      <c r="G284" s="246"/>
      <c r="H284" s="249">
        <v>0.45800000000000002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6000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6001</v>
      </c>
      <c r="G286" s="246"/>
      <c r="H286" s="249">
        <v>0.17299999999999999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0.63100000000000001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24.15" customHeight="1">
      <c r="A288" s="40"/>
      <c r="B288" s="41"/>
      <c r="C288" s="216" t="s">
        <v>1066</v>
      </c>
      <c r="D288" s="216" t="s">
        <v>333</v>
      </c>
      <c r="E288" s="217" t="s">
        <v>6002</v>
      </c>
      <c r="F288" s="218" t="s">
        <v>6003</v>
      </c>
      <c r="G288" s="219" t="s">
        <v>384</v>
      </c>
      <c r="H288" s="220">
        <v>0.095000000000000001</v>
      </c>
      <c r="I288" s="221"/>
      <c r="J288" s="222">
        <f>ROUND(I288*H288,2)</f>
        <v>0</v>
      </c>
      <c r="K288" s="218" t="s">
        <v>337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1.0492724</v>
      </c>
      <c r="R288" s="225">
        <f>Q288*H288</f>
        <v>0.099680878000000001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6004</v>
      </c>
    </row>
    <row r="289" s="2" customFormat="1">
      <c r="A289" s="40"/>
      <c r="B289" s="41"/>
      <c r="C289" s="42"/>
      <c r="D289" s="229" t="s">
        <v>339</v>
      </c>
      <c r="E289" s="42"/>
      <c r="F289" s="230" t="s">
        <v>6005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339</v>
      </c>
      <c r="AU289" s="19" t="s">
        <v>85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6006</v>
      </c>
      <c r="G290" s="246"/>
      <c r="H290" s="249">
        <v>0.095000000000000001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16.5" customHeight="1">
      <c r="A291" s="40"/>
      <c r="B291" s="41"/>
      <c r="C291" s="216" t="s">
        <v>1070</v>
      </c>
      <c r="D291" s="216" t="s">
        <v>333</v>
      </c>
      <c r="E291" s="217" t="s">
        <v>6007</v>
      </c>
      <c r="F291" s="218" t="s">
        <v>6008</v>
      </c>
      <c r="G291" s="219" t="s">
        <v>336</v>
      </c>
      <c r="H291" s="220">
        <v>4.843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0.0087390799999999998</v>
      </c>
      <c r="R291" s="225">
        <f>Q291*H291</f>
        <v>0.042323364439999997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6009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6010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5998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6011</v>
      </c>
      <c r="G294" s="246"/>
      <c r="H294" s="249">
        <v>1.2150000000000001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6000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6012</v>
      </c>
      <c r="G296" s="246"/>
      <c r="H296" s="249">
        <v>3.6280000000000001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4.843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546</v>
      </c>
      <c r="D298" s="216" t="s">
        <v>333</v>
      </c>
      <c r="E298" s="217" t="s">
        <v>6013</v>
      </c>
      <c r="F298" s="218" t="s">
        <v>6014</v>
      </c>
      <c r="G298" s="219" t="s">
        <v>336</v>
      </c>
      <c r="H298" s="220">
        <v>4.843</v>
      </c>
      <c r="I298" s="221"/>
      <c r="J298" s="222">
        <f>ROUND(I298*H298,2)</f>
        <v>0</v>
      </c>
      <c r="K298" s="218" t="s">
        <v>337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6015</v>
      </c>
    </row>
    <row r="299" s="2" customFormat="1">
      <c r="A299" s="40"/>
      <c r="B299" s="41"/>
      <c r="C299" s="42"/>
      <c r="D299" s="229" t="s">
        <v>339</v>
      </c>
      <c r="E299" s="42"/>
      <c r="F299" s="230" t="s">
        <v>6016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339</v>
      </c>
      <c r="AU299" s="19" t="s">
        <v>85</v>
      </c>
    </row>
    <row r="300" s="2" customFormat="1" ht="33" customHeight="1">
      <c r="A300" s="40"/>
      <c r="B300" s="41"/>
      <c r="C300" s="216" t="s">
        <v>1078</v>
      </c>
      <c r="D300" s="216" t="s">
        <v>333</v>
      </c>
      <c r="E300" s="217" t="s">
        <v>6017</v>
      </c>
      <c r="F300" s="218" t="s">
        <v>6018</v>
      </c>
      <c r="G300" s="219" t="s">
        <v>376</v>
      </c>
      <c r="H300" s="220">
        <v>7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0.034654280000000003</v>
      </c>
      <c r="R300" s="225">
        <f>Q300*H300</f>
        <v>0.24257996000000001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6019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6020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3641</v>
      </c>
      <c r="G302" s="246"/>
      <c r="H302" s="249">
        <v>7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83</v>
      </c>
      <c r="AY302" s="255" t="s">
        <v>331</v>
      </c>
    </row>
    <row r="303" s="2" customFormat="1" ht="16.5" customHeight="1">
      <c r="A303" s="40"/>
      <c r="B303" s="41"/>
      <c r="C303" s="284" t="s">
        <v>1083</v>
      </c>
      <c r="D303" s="284" t="s">
        <v>968</v>
      </c>
      <c r="E303" s="285" t="s">
        <v>6021</v>
      </c>
      <c r="F303" s="286" t="s">
        <v>6022</v>
      </c>
      <c r="G303" s="287" t="s">
        <v>425</v>
      </c>
      <c r="H303" s="288">
        <v>7</v>
      </c>
      <c r="I303" s="289"/>
      <c r="J303" s="290">
        <f>ROUND(I303*H303,2)</f>
        <v>0</v>
      </c>
      <c r="K303" s="286" t="s">
        <v>337</v>
      </c>
      <c r="L303" s="291"/>
      <c r="M303" s="292" t="s">
        <v>19</v>
      </c>
      <c r="N303" s="293" t="s">
        <v>47</v>
      </c>
      <c r="O303" s="86"/>
      <c r="P303" s="225">
        <f>O303*H303</f>
        <v>0</v>
      </c>
      <c r="Q303" s="225">
        <v>0.10000000000000001</v>
      </c>
      <c r="R303" s="225">
        <f>Q303*H303</f>
        <v>0.70000000000000007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381</v>
      </c>
      <c r="AT303" s="227" t="s">
        <v>968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6023</v>
      </c>
    </row>
    <row r="304" s="2" customFormat="1" ht="33" customHeight="1">
      <c r="A304" s="40"/>
      <c r="B304" s="41"/>
      <c r="C304" s="216" t="s">
        <v>1106</v>
      </c>
      <c r="D304" s="216" t="s">
        <v>333</v>
      </c>
      <c r="E304" s="217" t="s">
        <v>6024</v>
      </c>
      <c r="F304" s="218" t="s">
        <v>6025</v>
      </c>
      <c r="G304" s="219" t="s">
        <v>336</v>
      </c>
      <c r="H304" s="220">
        <v>393.24000000000001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0.71198399999999995</v>
      </c>
      <c r="R304" s="225">
        <f>Q304*H304</f>
        <v>279.98058815999997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6026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6027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3" customFormat="1">
      <c r="A306" s="13"/>
      <c r="B306" s="234"/>
      <c r="C306" s="235"/>
      <c r="D306" s="236" t="s">
        <v>341</v>
      </c>
      <c r="E306" s="237" t="s">
        <v>19</v>
      </c>
      <c r="F306" s="238" t="s">
        <v>6028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341</v>
      </c>
      <c r="AU306" s="244" t="s">
        <v>85</v>
      </c>
      <c r="AV306" s="13" t="s">
        <v>83</v>
      </c>
      <c r="AW306" s="13" t="s">
        <v>35</v>
      </c>
      <c r="AX306" s="13" t="s">
        <v>76</v>
      </c>
      <c r="AY306" s="244" t="s">
        <v>331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6029</v>
      </c>
      <c r="G307" s="246"/>
      <c r="H307" s="249">
        <v>203.28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6030</v>
      </c>
      <c r="G308" s="246"/>
      <c r="H308" s="249">
        <v>189.96000000000001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393.24000000000001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1689</v>
      </c>
      <c r="F310" s="214" t="s">
        <v>6031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SUM(P311:P317)</f>
        <v>0</v>
      </c>
      <c r="Q310" s="208"/>
      <c r="R310" s="209">
        <f>SUM(R311:R317)</f>
        <v>0</v>
      </c>
      <c r="S310" s="208"/>
      <c r="T310" s="210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83</v>
      </c>
      <c r="AT310" s="212" t="s">
        <v>75</v>
      </c>
      <c r="AU310" s="212" t="s">
        <v>83</v>
      </c>
      <c r="AY310" s="211" t="s">
        <v>331</v>
      </c>
      <c r="BK310" s="213">
        <f>SUM(BK311:BK317)</f>
        <v>0</v>
      </c>
    </row>
    <row r="311" s="2" customFormat="1" ht="101.25" customHeight="1">
      <c r="A311" s="40"/>
      <c r="B311" s="41"/>
      <c r="C311" s="216" t="s">
        <v>1111</v>
      </c>
      <c r="D311" s="216" t="s">
        <v>333</v>
      </c>
      <c r="E311" s="217" t="s">
        <v>6032</v>
      </c>
      <c r="F311" s="218" t="s">
        <v>6033</v>
      </c>
      <c r="G311" s="219" t="s">
        <v>376</v>
      </c>
      <c r="H311" s="220">
        <v>8</v>
      </c>
      <c r="I311" s="221"/>
      <c r="J311" s="222">
        <f>ROUND(I311*H311,2)</f>
        <v>0</v>
      </c>
      <c r="K311" s="218" t="s">
        <v>19</v>
      </c>
      <c r="L311" s="46"/>
      <c r="M311" s="223" t="s">
        <v>19</v>
      </c>
      <c r="N311" s="224" t="s">
        <v>47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126</v>
      </c>
      <c r="AT311" s="227" t="s">
        <v>333</v>
      </c>
      <c r="AU311" s="227" t="s">
        <v>85</v>
      </c>
      <c r="AY311" s="19" t="s">
        <v>331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83</v>
      </c>
      <c r="BK311" s="228">
        <f>ROUND(I311*H311,2)</f>
        <v>0</v>
      </c>
      <c r="BL311" s="19" t="s">
        <v>126</v>
      </c>
      <c r="BM311" s="227" t="s">
        <v>6034</v>
      </c>
    </row>
    <row r="312" s="2" customFormat="1" ht="128.55" customHeight="1">
      <c r="A312" s="40"/>
      <c r="B312" s="41"/>
      <c r="C312" s="216" t="s">
        <v>495</v>
      </c>
      <c r="D312" s="216" t="s">
        <v>333</v>
      </c>
      <c r="E312" s="217" t="s">
        <v>6035</v>
      </c>
      <c r="F312" s="218" t="s">
        <v>6036</v>
      </c>
      <c r="G312" s="219" t="s">
        <v>376</v>
      </c>
      <c r="H312" s="220">
        <v>4</v>
      </c>
      <c r="I312" s="221"/>
      <c r="J312" s="222">
        <f>ROUND(I312*H312,2)</f>
        <v>0</v>
      </c>
      <c r="K312" s="218" t="s">
        <v>19</v>
      </c>
      <c r="L312" s="46"/>
      <c r="M312" s="223" t="s">
        <v>19</v>
      </c>
      <c r="N312" s="224" t="s">
        <v>47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126</v>
      </c>
      <c r="AT312" s="227" t="s">
        <v>333</v>
      </c>
      <c r="AU312" s="227" t="s">
        <v>85</v>
      </c>
      <c r="AY312" s="19" t="s">
        <v>331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83</v>
      </c>
      <c r="BK312" s="228">
        <f>ROUND(I312*H312,2)</f>
        <v>0</v>
      </c>
      <c r="BL312" s="19" t="s">
        <v>126</v>
      </c>
      <c r="BM312" s="227" t="s">
        <v>6037</v>
      </c>
    </row>
    <row r="313" s="2" customFormat="1" ht="24.15" customHeight="1">
      <c r="A313" s="40"/>
      <c r="B313" s="41"/>
      <c r="C313" s="216" t="s">
        <v>1127</v>
      </c>
      <c r="D313" s="216" t="s">
        <v>333</v>
      </c>
      <c r="E313" s="217" t="s">
        <v>6038</v>
      </c>
      <c r="F313" s="218" t="s">
        <v>6039</v>
      </c>
      <c r="G313" s="219" t="s">
        <v>376</v>
      </c>
      <c r="H313" s="220">
        <v>17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6040</v>
      </c>
    </row>
    <row r="314" s="2" customFormat="1" ht="90" customHeight="1">
      <c r="A314" s="40"/>
      <c r="B314" s="41"/>
      <c r="C314" s="216" t="s">
        <v>1132</v>
      </c>
      <c r="D314" s="216" t="s">
        <v>333</v>
      </c>
      <c r="E314" s="217" t="s">
        <v>6041</v>
      </c>
      <c r="F314" s="218" t="s">
        <v>6042</v>
      </c>
      <c r="G314" s="219" t="s">
        <v>376</v>
      </c>
      <c r="H314" s="220">
        <v>9</v>
      </c>
      <c r="I314" s="221"/>
      <c r="J314" s="222">
        <f>ROUND(I314*H314,2)</f>
        <v>0</v>
      </c>
      <c r="K314" s="218" t="s">
        <v>19</v>
      </c>
      <c r="L314" s="46"/>
      <c r="M314" s="223" t="s">
        <v>19</v>
      </c>
      <c r="N314" s="224" t="s">
        <v>47</v>
      </c>
      <c r="O314" s="86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126</v>
      </c>
      <c r="AT314" s="227" t="s">
        <v>333</v>
      </c>
      <c r="AU314" s="227" t="s">
        <v>85</v>
      </c>
      <c r="AY314" s="19" t="s">
        <v>331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83</v>
      </c>
      <c r="BK314" s="228">
        <f>ROUND(I314*H314,2)</f>
        <v>0</v>
      </c>
      <c r="BL314" s="19" t="s">
        <v>126</v>
      </c>
      <c r="BM314" s="227" t="s">
        <v>6043</v>
      </c>
    </row>
    <row r="315" s="2" customFormat="1" ht="44.25" customHeight="1">
      <c r="A315" s="40"/>
      <c r="B315" s="41"/>
      <c r="C315" s="216" t="s">
        <v>1139</v>
      </c>
      <c r="D315" s="216" t="s">
        <v>333</v>
      </c>
      <c r="E315" s="217" t="s">
        <v>6044</v>
      </c>
      <c r="F315" s="218" t="s">
        <v>6045</v>
      </c>
      <c r="G315" s="219" t="s">
        <v>376</v>
      </c>
      <c r="H315" s="220">
        <v>6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6046</v>
      </c>
    </row>
    <row r="316" s="2" customFormat="1" ht="37.8" customHeight="1">
      <c r="A316" s="40"/>
      <c r="B316" s="41"/>
      <c r="C316" s="216" t="s">
        <v>1144</v>
      </c>
      <c r="D316" s="216" t="s">
        <v>333</v>
      </c>
      <c r="E316" s="217" t="s">
        <v>6047</v>
      </c>
      <c r="F316" s="218" t="s">
        <v>6048</v>
      </c>
      <c r="G316" s="219" t="s">
        <v>376</v>
      </c>
      <c r="H316" s="220">
        <v>9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6049</v>
      </c>
    </row>
    <row r="317" s="2" customFormat="1" ht="24.15" customHeight="1">
      <c r="A317" s="40"/>
      <c r="B317" s="41"/>
      <c r="C317" s="216" t="s">
        <v>1154</v>
      </c>
      <c r="D317" s="216" t="s">
        <v>333</v>
      </c>
      <c r="E317" s="217" t="s">
        <v>6050</v>
      </c>
      <c r="F317" s="218" t="s">
        <v>6051</v>
      </c>
      <c r="G317" s="219" t="s">
        <v>425</v>
      </c>
      <c r="H317" s="220">
        <v>66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6052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1828</v>
      </c>
      <c r="F318" s="214" t="s">
        <v>1829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SUM(P319:P320)</f>
        <v>0</v>
      </c>
      <c r="Q318" s="208"/>
      <c r="R318" s="209">
        <f>SUM(R319:R320)</f>
        <v>0</v>
      </c>
      <c r="S318" s="208"/>
      <c r="T318" s="21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83</v>
      </c>
      <c r="AT318" s="212" t="s">
        <v>75</v>
      </c>
      <c r="AU318" s="212" t="s">
        <v>83</v>
      </c>
      <c r="AY318" s="211" t="s">
        <v>331</v>
      </c>
      <c r="BK318" s="213">
        <f>SUM(BK319:BK320)</f>
        <v>0</v>
      </c>
    </row>
    <row r="319" s="2" customFormat="1" ht="24.15" customHeight="1">
      <c r="A319" s="40"/>
      <c r="B319" s="41"/>
      <c r="C319" s="216" t="s">
        <v>1189</v>
      </c>
      <c r="D319" s="216" t="s">
        <v>333</v>
      </c>
      <c r="E319" s="217" t="s">
        <v>6053</v>
      </c>
      <c r="F319" s="218" t="s">
        <v>6054</v>
      </c>
      <c r="G319" s="219" t="s">
        <v>384</v>
      </c>
      <c r="H319" s="220">
        <v>759.66499999999996</v>
      </c>
      <c r="I319" s="221"/>
      <c r="J319" s="222">
        <f>ROUND(I319*H319,2)</f>
        <v>0</v>
      </c>
      <c r="K319" s="218" t="s">
        <v>337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6055</v>
      </c>
    </row>
    <row r="320" s="2" customFormat="1">
      <c r="A320" s="40"/>
      <c r="B320" s="41"/>
      <c r="C320" s="42"/>
      <c r="D320" s="229" t="s">
        <v>339</v>
      </c>
      <c r="E320" s="42"/>
      <c r="F320" s="230" t="s">
        <v>6056</v>
      </c>
      <c r="G320" s="42"/>
      <c r="H320" s="42"/>
      <c r="I320" s="231"/>
      <c r="J320" s="42"/>
      <c r="K320" s="42"/>
      <c r="L320" s="46"/>
      <c r="M320" s="232"/>
      <c r="N320" s="23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339</v>
      </c>
      <c r="AU320" s="19" t="s">
        <v>85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</f>
        <v>0</v>
      </c>
      <c r="Q321" s="208"/>
      <c r="R321" s="209">
        <f>R322</f>
        <v>0</v>
      </c>
      <c r="S321" s="208"/>
      <c r="T321" s="21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3360</v>
      </c>
      <c r="F322" s="214" t="s">
        <v>3361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SUM(P323:P325)</f>
        <v>0</v>
      </c>
      <c r="Q322" s="208"/>
      <c r="R322" s="209">
        <f>SUM(R323:R325)</f>
        <v>0</v>
      </c>
      <c r="S322" s="208"/>
      <c r="T322" s="21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SUM(BK323:BK325)</f>
        <v>0</v>
      </c>
    </row>
    <row r="323" s="2" customFormat="1" ht="16.5" customHeight="1">
      <c r="A323" s="40"/>
      <c r="B323" s="41"/>
      <c r="C323" s="216" t="s">
        <v>1196</v>
      </c>
      <c r="D323" s="216" t="s">
        <v>333</v>
      </c>
      <c r="E323" s="217" t="s">
        <v>6057</v>
      </c>
      <c r="F323" s="218" t="s">
        <v>6058</v>
      </c>
      <c r="G323" s="219" t="s">
        <v>336</v>
      </c>
      <c r="H323" s="220">
        <v>296.48399999999998</v>
      </c>
      <c r="I323" s="221"/>
      <c r="J323" s="222">
        <f>ROUND(I323*H323,2)</f>
        <v>0</v>
      </c>
      <c r="K323" s="218" t="s">
        <v>19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6059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6060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6061</v>
      </c>
      <c r="G325" s="246"/>
      <c r="H325" s="249">
        <v>296.48399999999998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83</v>
      </c>
      <c r="AY325" s="255" t="s">
        <v>331</v>
      </c>
    </row>
    <row r="326" s="12" customFormat="1" ht="25.92" customHeight="1">
      <c r="A326" s="12"/>
      <c r="B326" s="200"/>
      <c r="C326" s="201"/>
      <c r="D326" s="202" t="s">
        <v>75</v>
      </c>
      <c r="E326" s="203" t="s">
        <v>968</v>
      </c>
      <c r="F326" s="203" t="s">
        <v>6062</v>
      </c>
      <c r="G326" s="201"/>
      <c r="H326" s="201"/>
      <c r="I326" s="204"/>
      <c r="J326" s="205">
        <f>BK326</f>
        <v>0</v>
      </c>
      <c r="K326" s="201"/>
      <c r="L326" s="206"/>
      <c r="M326" s="207"/>
      <c r="N326" s="208"/>
      <c r="O326" s="208"/>
      <c r="P326" s="209">
        <f>P327</f>
        <v>0</v>
      </c>
      <c r="Q326" s="208"/>
      <c r="R326" s="209">
        <f>R327</f>
        <v>0</v>
      </c>
      <c r="S326" s="208"/>
      <c r="T326" s="210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92</v>
      </c>
      <c r="AT326" s="212" t="s">
        <v>75</v>
      </c>
      <c r="AU326" s="212" t="s">
        <v>76</v>
      </c>
      <c r="AY326" s="211" t="s">
        <v>331</v>
      </c>
      <c r="BK326" s="213">
        <f>BK327</f>
        <v>0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6063</v>
      </c>
      <c r="F327" s="214" t="s">
        <v>6064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SUM(P328:P355)</f>
        <v>0</v>
      </c>
      <c r="Q327" s="208"/>
      <c r="R327" s="209">
        <f>SUM(R328:R355)</f>
        <v>0</v>
      </c>
      <c r="S327" s="208"/>
      <c r="T327" s="210">
        <f>SUM(T328:T355)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92</v>
      </c>
      <c r="AT327" s="212" t="s">
        <v>75</v>
      </c>
      <c r="AU327" s="212" t="s">
        <v>83</v>
      </c>
      <c r="AY327" s="211" t="s">
        <v>331</v>
      </c>
      <c r="BK327" s="213">
        <f>SUM(BK328:BK355)</f>
        <v>0</v>
      </c>
    </row>
    <row r="328" s="2" customFormat="1" ht="24.15" customHeight="1">
      <c r="A328" s="40"/>
      <c r="B328" s="41"/>
      <c r="C328" s="216" t="s">
        <v>1201</v>
      </c>
      <c r="D328" s="216" t="s">
        <v>333</v>
      </c>
      <c r="E328" s="217" t="s">
        <v>6065</v>
      </c>
      <c r="F328" s="218" t="s">
        <v>6066</v>
      </c>
      <c r="G328" s="219" t="s">
        <v>678</v>
      </c>
      <c r="H328" s="220">
        <v>84337.610000000001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1253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1253</v>
      </c>
      <c r="BM328" s="227" t="s">
        <v>6067</v>
      </c>
    </row>
    <row r="329" s="13" customFormat="1">
      <c r="A329" s="13"/>
      <c r="B329" s="234"/>
      <c r="C329" s="235"/>
      <c r="D329" s="236" t="s">
        <v>341</v>
      </c>
      <c r="E329" s="237" t="s">
        <v>19</v>
      </c>
      <c r="F329" s="238" t="s">
        <v>6068</v>
      </c>
      <c r="G329" s="235"/>
      <c r="H329" s="237" t="s">
        <v>19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341</v>
      </c>
      <c r="AU329" s="244" t="s">
        <v>85</v>
      </c>
      <c r="AV329" s="13" t="s">
        <v>83</v>
      </c>
      <c r="AW329" s="13" t="s">
        <v>35</v>
      </c>
      <c r="AX329" s="13" t="s">
        <v>76</v>
      </c>
      <c r="AY329" s="244" t="s">
        <v>331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6069</v>
      </c>
      <c r="G330" s="246"/>
      <c r="H330" s="249">
        <v>88468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6070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6071</v>
      </c>
      <c r="G332" s="246"/>
      <c r="H332" s="249">
        <v>-2823.5900000000001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3" customFormat="1">
      <c r="A333" s="13"/>
      <c r="B333" s="234"/>
      <c r="C333" s="235"/>
      <c r="D333" s="236" t="s">
        <v>341</v>
      </c>
      <c r="E333" s="237" t="s">
        <v>19</v>
      </c>
      <c r="F333" s="238" t="s">
        <v>6072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341</v>
      </c>
      <c r="AU333" s="244" t="s">
        <v>85</v>
      </c>
      <c r="AV333" s="13" t="s">
        <v>83</v>
      </c>
      <c r="AW333" s="13" t="s">
        <v>35</v>
      </c>
      <c r="AX333" s="13" t="s">
        <v>76</v>
      </c>
      <c r="AY333" s="244" t="s">
        <v>331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6073</v>
      </c>
      <c r="G334" s="246"/>
      <c r="H334" s="249">
        <v>-1306.8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84337.610000000001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1207</v>
      </c>
      <c r="D336" s="216" t="s">
        <v>333</v>
      </c>
      <c r="E336" s="217" t="s">
        <v>6074</v>
      </c>
      <c r="F336" s="218" t="s">
        <v>6075</v>
      </c>
      <c r="G336" s="219" t="s">
        <v>678</v>
      </c>
      <c r="H336" s="220">
        <v>2823.5900000000001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1253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1253</v>
      </c>
      <c r="BM336" s="227" t="s">
        <v>6076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6077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6078</v>
      </c>
      <c r="G338" s="246"/>
      <c r="H338" s="249">
        <v>1722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6079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6080</v>
      </c>
      <c r="G340" s="246"/>
      <c r="H340" s="249">
        <v>844.89999999999998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6" customFormat="1">
      <c r="A341" s="16"/>
      <c r="B341" s="273"/>
      <c r="C341" s="274"/>
      <c r="D341" s="236" t="s">
        <v>341</v>
      </c>
      <c r="E341" s="275" t="s">
        <v>19</v>
      </c>
      <c r="F341" s="276" t="s">
        <v>717</v>
      </c>
      <c r="G341" s="274"/>
      <c r="H341" s="277">
        <v>2566.9000000000001</v>
      </c>
      <c r="I341" s="278"/>
      <c r="J341" s="274"/>
      <c r="K341" s="274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341</v>
      </c>
      <c r="AU341" s="283" t="s">
        <v>85</v>
      </c>
      <c r="AV341" s="16" t="s">
        <v>92</v>
      </c>
      <c r="AW341" s="16" t="s">
        <v>35</v>
      </c>
      <c r="AX341" s="16" t="s">
        <v>76</v>
      </c>
      <c r="AY341" s="283" t="s">
        <v>331</v>
      </c>
    </row>
    <row r="342" s="13" customFormat="1">
      <c r="A342" s="13"/>
      <c r="B342" s="234"/>
      <c r="C342" s="235"/>
      <c r="D342" s="236" t="s">
        <v>341</v>
      </c>
      <c r="E342" s="237" t="s">
        <v>19</v>
      </c>
      <c r="F342" s="238" t="s">
        <v>6081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341</v>
      </c>
      <c r="AU342" s="244" t="s">
        <v>85</v>
      </c>
      <c r="AV342" s="13" t="s">
        <v>83</v>
      </c>
      <c r="AW342" s="13" t="s">
        <v>35</v>
      </c>
      <c r="AX342" s="13" t="s">
        <v>76</v>
      </c>
      <c r="AY342" s="244" t="s">
        <v>331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6082</v>
      </c>
      <c r="G343" s="246"/>
      <c r="H343" s="249">
        <v>256.69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2823.5900000000001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1039</v>
      </c>
      <c r="D345" s="216" t="s">
        <v>333</v>
      </c>
      <c r="E345" s="217" t="s">
        <v>6083</v>
      </c>
      <c r="F345" s="218" t="s">
        <v>6084</v>
      </c>
      <c r="G345" s="219" t="s">
        <v>678</v>
      </c>
      <c r="H345" s="220">
        <v>1306.8</v>
      </c>
      <c r="I345" s="221"/>
      <c r="J345" s="222">
        <f>ROUND(I345*H345,2)</f>
        <v>0</v>
      </c>
      <c r="K345" s="218" t="s">
        <v>19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1253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1253</v>
      </c>
      <c r="BM345" s="227" t="s">
        <v>6085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6086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6087</v>
      </c>
      <c r="G347" s="246"/>
      <c r="H347" s="249">
        <v>1116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3" customFormat="1">
      <c r="A348" s="13"/>
      <c r="B348" s="234"/>
      <c r="C348" s="235"/>
      <c r="D348" s="236" t="s">
        <v>341</v>
      </c>
      <c r="E348" s="237" t="s">
        <v>19</v>
      </c>
      <c r="F348" s="238" t="s">
        <v>6088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341</v>
      </c>
      <c r="AU348" s="244" t="s">
        <v>85</v>
      </c>
      <c r="AV348" s="13" t="s">
        <v>83</v>
      </c>
      <c r="AW348" s="13" t="s">
        <v>35</v>
      </c>
      <c r="AX348" s="13" t="s">
        <v>76</v>
      </c>
      <c r="AY348" s="244" t="s">
        <v>331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666</v>
      </c>
      <c r="G349" s="246"/>
      <c r="H349" s="249">
        <v>36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3" customFormat="1">
      <c r="A350" s="13"/>
      <c r="B350" s="234"/>
      <c r="C350" s="235"/>
      <c r="D350" s="236" t="s">
        <v>341</v>
      </c>
      <c r="E350" s="237" t="s">
        <v>19</v>
      </c>
      <c r="F350" s="238" t="s">
        <v>6089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341</v>
      </c>
      <c r="AU350" s="244" t="s">
        <v>85</v>
      </c>
      <c r="AV350" s="13" t="s">
        <v>83</v>
      </c>
      <c r="AW350" s="13" t="s">
        <v>35</v>
      </c>
      <c r="AX350" s="13" t="s">
        <v>76</v>
      </c>
      <c r="AY350" s="244" t="s">
        <v>331</v>
      </c>
    </row>
    <row r="351" s="14" customFormat="1">
      <c r="A351" s="14"/>
      <c r="B351" s="245"/>
      <c r="C351" s="246"/>
      <c r="D351" s="236" t="s">
        <v>341</v>
      </c>
      <c r="E351" s="247" t="s">
        <v>19</v>
      </c>
      <c r="F351" s="248" t="s">
        <v>666</v>
      </c>
      <c r="G351" s="246"/>
      <c r="H351" s="249">
        <v>36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341</v>
      </c>
      <c r="AU351" s="255" t="s">
        <v>85</v>
      </c>
      <c r="AV351" s="14" t="s">
        <v>85</v>
      </c>
      <c r="AW351" s="14" t="s">
        <v>35</v>
      </c>
      <c r="AX351" s="14" t="s">
        <v>76</v>
      </c>
      <c r="AY351" s="255" t="s">
        <v>331</v>
      </c>
    </row>
    <row r="352" s="16" customFormat="1">
      <c r="A352" s="16"/>
      <c r="B352" s="273"/>
      <c r="C352" s="274"/>
      <c r="D352" s="236" t="s">
        <v>341</v>
      </c>
      <c r="E352" s="275" t="s">
        <v>19</v>
      </c>
      <c r="F352" s="276" t="s">
        <v>717</v>
      </c>
      <c r="G352" s="274"/>
      <c r="H352" s="277">
        <v>1188</v>
      </c>
      <c r="I352" s="278"/>
      <c r="J352" s="274"/>
      <c r="K352" s="274"/>
      <c r="L352" s="279"/>
      <c r="M352" s="280"/>
      <c r="N352" s="281"/>
      <c r="O352" s="281"/>
      <c r="P352" s="281"/>
      <c r="Q352" s="281"/>
      <c r="R352" s="281"/>
      <c r="S352" s="281"/>
      <c r="T352" s="28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3" t="s">
        <v>341</v>
      </c>
      <c r="AU352" s="283" t="s">
        <v>85</v>
      </c>
      <c r="AV352" s="16" t="s">
        <v>92</v>
      </c>
      <c r="AW352" s="16" t="s">
        <v>35</v>
      </c>
      <c r="AX352" s="16" t="s">
        <v>76</v>
      </c>
      <c r="AY352" s="283" t="s">
        <v>331</v>
      </c>
    </row>
    <row r="353" s="13" customFormat="1">
      <c r="A353" s="13"/>
      <c r="B353" s="234"/>
      <c r="C353" s="235"/>
      <c r="D353" s="236" t="s">
        <v>341</v>
      </c>
      <c r="E353" s="237" t="s">
        <v>19</v>
      </c>
      <c r="F353" s="238" t="s">
        <v>6081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341</v>
      </c>
      <c r="AU353" s="244" t="s">
        <v>85</v>
      </c>
      <c r="AV353" s="13" t="s">
        <v>83</v>
      </c>
      <c r="AW353" s="13" t="s">
        <v>35</v>
      </c>
      <c r="AX353" s="13" t="s">
        <v>76</v>
      </c>
      <c r="AY353" s="244" t="s">
        <v>331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6090</v>
      </c>
      <c r="G354" s="246"/>
      <c r="H354" s="249">
        <v>118.8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1306.8</v>
      </c>
      <c r="I355" s="261"/>
      <c r="J355" s="257"/>
      <c r="K355" s="257"/>
      <c r="L355" s="262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e6F7rS9JxAon/C/4I2pgZkMbjKiY+A3TE9EbwkRnjXbrfsmiJC5kGwnZUvxADPrnR+SUzAUFX5lktZixRQKUKg==" hashValue="wkwT16NbOcI+xpiGDs7dlBGeueprpDxAbLqlldzN3+E35vugTCff7iPARVZfgEoAu2/DHrO33IUF9p3c36SNvg==" algorithmName="SHA-512" password="CC35"/>
  <autoFilter ref="C98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6092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6094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6095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6096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6097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6098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6099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6100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6101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6102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6103</v>
      </c>
      <c r="F109" s="218" t="s">
        <v>6104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6105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6106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6107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6108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6109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6110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6111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6112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6113</v>
      </c>
      <c r="F118" s="286" t="s">
        <v>6114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6115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6116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6117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6118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6119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6122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6124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6119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6125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6126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5376</v>
      </c>
      <c r="F133" s="286" t="s">
        <v>5377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6127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6128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5501</v>
      </c>
      <c r="F135" s="218" t="s">
        <v>5502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6129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5504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6130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5293</v>
      </c>
      <c r="F138" s="218" t="s">
        <v>5294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6131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6132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5301</v>
      </c>
      <c r="F141" s="218" t="s">
        <v>5302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6133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5304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6134</v>
      </c>
      <c r="F143" s="218" t="s">
        <v>6135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6136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6137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6138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6139</v>
      </c>
      <c r="F146" s="218" t="s">
        <v>6140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6141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6142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6143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6144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2178</v>
      </c>
      <c r="F150" s="214" t="s">
        <v>6145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5365</v>
      </c>
      <c r="F151" s="218" t="s">
        <v>5366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6146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6098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6099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5371</v>
      </c>
      <c r="F156" s="218" t="s">
        <v>5372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6147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6098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6148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5376</v>
      </c>
      <c r="F160" s="286" t="s">
        <v>5377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6149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6150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5380</v>
      </c>
      <c r="F162" s="218" t="s">
        <v>5381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6151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5383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6098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1363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6152</v>
      </c>
      <c r="F167" s="218" t="s">
        <v>6153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6154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6155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6156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6157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6158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6159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6160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6161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6162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6163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6164</v>
      </c>
      <c r="F181" s="218" t="s">
        <v>6165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6166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6126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6167</v>
      </c>
      <c r="F184" s="218" t="s">
        <v>6168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6169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6170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6126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6171</v>
      </c>
      <c r="F188" s="218" t="s">
        <v>6172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6173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6174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6125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6126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6175</v>
      </c>
      <c r="F192" s="218" t="s">
        <v>6176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6177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6125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6126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6178</v>
      </c>
      <c r="F195" s="218" t="s">
        <v>6179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6180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6181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6182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6125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6126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6183</v>
      </c>
      <c r="F200" s="218" t="s">
        <v>6184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6185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6186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6124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6119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6187</v>
      </c>
      <c r="F204" s="218" t="s">
        <v>6188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6189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6190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6124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6191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6192</v>
      </c>
      <c r="F208" s="218" t="s">
        <v>6193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6194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6195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6124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6191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6196</v>
      </c>
      <c r="F213" s="218" t="s">
        <v>6197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6198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6199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6124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6191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6200</v>
      </c>
      <c r="F217" s="218" t="s">
        <v>6201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6202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6203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6124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6191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3850</v>
      </c>
      <c r="F221" s="214" t="s">
        <v>6204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6205</v>
      </c>
      <c r="F222" s="218" t="s">
        <v>6206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6207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6126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1689</v>
      </c>
      <c r="F224" s="214" t="s">
        <v>6208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6032</v>
      </c>
      <c r="F225" s="218" t="s">
        <v>6209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6210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6035</v>
      </c>
      <c r="F226" s="218" t="s">
        <v>6211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6212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6038</v>
      </c>
      <c r="F227" s="218" t="s">
        <v>6213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6214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6041</v>
      </c>
      <c r="F228" s="218" t="s">
        <v>6215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6216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6044</v>
      </c>
      <c r="F229" s="218" t="s">
        <v>6217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6218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6047</v>
      </c>
      <c r="F230" s="218" t="s">
        <v>6219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6220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6221</v>
      </c>
      <c r="F231" s="218" t="s">
        <v>6222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6223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6224</v>
      </c>
      <c r="F232" s="218" t="s">
        <v>6225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6226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6227</v>
      </c>
      <c r="F233" s="218" t="s">
        <v>6228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6229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6230</v>
      </c>
      <c r="F234" s="218" t="s">
        <v>6231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6232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6233</v>
      </c>
      <c r="F235" s="218" t="s">
        <v>6234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6235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6236</v>
      </c>
      <c r="F236" s="218" t="s">
        <v>6237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6238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6239</v>
      </c>
      <c r="F237" s="218" t="s">
        <v>6240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6241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1828</v>
      </c>
      <c r="F238" s="214" t="s">
        <v>1829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5317</v>
      </c>
      <c r="F239" s="218" t="s">
        <v>5318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6242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5320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fOwqzwV7FYFlmWJ9jhvqXEfIKovPy3bDJ9ZTwhH9Ja2foHVy6mot7mw16WqLa5uNfOfUEgp5d9eW3yEfrTNFMQ==" hashValue="dK/OJC6qvEzbp2tVxLXdHSoVS7kTjSSJm+3r32eRtzYmFBNLr4JzGWJHVWHbR81HXwDTo8mf6ZvPf2yBj79weQ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10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5679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5665</v>
      </c>
      <c r="F118" s="218" t="s">
        <v>5666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5667</v>
      </c>
      <c r="F119" s="218" t="s">
        <v>5668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5241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5623</v>
      </c>
      <c r="F121" s="218" t="s">
        <v>5624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5625</v>
      </c>
      <c r="F122" s="286" t="s">
        <v>5626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3511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1454</v>
      </c>
      <c r="F123" s="214" t="s">
        <v>5246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5247</v>
      </c>
      <c r="F124" s="218" t="s">
        <v>5248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5249</v>
      </c>
      <c r="F125" s="286" t="s">
        <v>5250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3511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5251</v>
      </c>
      <c r="F126" s="218" t="s">
        <v>5670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5637</v>
      </c>
      <c r="F127" s="218" t="s">
        <v>5638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5639</v>
      </c>
      <c r="F128" s="286" t="s">
        <v>5640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3511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5642</v>
      </c>
      <c r="F129" s="286" t="s">
        <v>5643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3511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5645</v>
      </c>
      <c r="F130" s="218" t="s">
        <v>5646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6244</v>
      </c>
      <c r="F131" s="286" t="s">
        <v>6245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3511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6246</v>
      </c>
      <c r="F132" s="286" t="s">
        <v>6247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3511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6248</v>
      </c>
      <c r="F133" s="218" t="s">
        <v>6249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6250</v>
      </c>
      <c r="F134" s="218" t="s">
        <v>6251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5671</v>
      </c>
      <c r="F135" s="218" t="s">
        <v>5672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3511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OPXMkCNJCcpBBbfWLdayNqfJmTUhhQMIqxsO57Tgoo4xj7n3DAzDv3Bqfig1JzNz37ZjpqrVh4wbppORxnjWHg==" hashValue="STdnIYXhEUsubVk4jNPCx5UC+yx4e667R2KAIWGAb22srL+chAO4oLWcGsZRiNIgB1wk7tX/2hGjmug2K2eQ+w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6253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5227</v>
      </c>
      <c r="F100" s="218" t="s">
        <v>5228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5658</v>
      </c>
      <c r="F101" s="218" t="s">
        <v>5659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5598</v>
      </c>
      <c r="F102" s="218" t="s">
        <v>5599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3550</v>
      </c>
      <c r="F104" s="218" t="s">
        <v>5229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5601</v>
      </c>
      <c r="F106" s="218" t="s">
        <v>5602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5230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5231</v>
      </c>
      <c r="F108" s="218" t="s">
        <v>5232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3564</v>
      </c>
      <c r="F110" s="218" t="s">
        <v>5233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5603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5604</v>
      </c>
      <c r="F112" s="218" t="s">
        <v>5605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5606</v>
      </c>
      <c r="F113" s="286" t="s">
        <v>6254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3511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5237</v>
      </c>
      <c r="F115" s="218" t="s">
        <v>5238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5660</v>
      </c>
      <c r="F116" s="218" t="s">
        <v>5661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5662</v>
      </c>
      <c r="F117" s="218" t="s">
        <v>5663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6261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5249</v>
      </c>
      <c r="F130" s="286" t="s">
        <v>5250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1467</v>
      </c>
      <c r="F138" s="214" t="s">
        <v>6264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6265</v>
      </c>
      <c r="F139" s="218" t="s">
        <v>6266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6267</v>
      </c>
      <c r="F140" s="286" t="s">
        <v>6268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3511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5671</v>
      </c>
      <c r="F141" s="218" t="s">
        <v>5672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3511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lA9nQVKhFs+NdnQmjjyBnLjuaL4XeTtD2u7okUBPewoKIM439Q/UcHk0gBb4BZ918fn1ItePU5KSIIxisxeP7A==" hashValue="5M6l0GkJgWOlMo6C/WL6Bn6CsLyRxTD8CGCXMhPFyWCNLXDGBfuxfr/06o6f+m4MvOtpeosYlMXF0lsnzvPvjg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5219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5220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5593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5221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5222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5594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5223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5657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5224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10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5227</v>
      </c>
      <c r="F99" s="218" t="s">
        <v>5228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3511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5658</v>
      </c>
      <c r="F100" s="218" t="s">
        <v>5659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5598</v>
      </c>
      <c r="F101" s="286" t="s">
        <v>5599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3543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3550</v>
      </c>
      <c r="F103" s="218" t="s">
        <v>5229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3556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5601</v>
      </c>
      <c r="F105" s="218" t="s">
        <v>5602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5230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5231</v>
      </c>
      <c r="F107" s="218" t="s">
        <v>5232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3563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3564</v>
      </c>
      <c r="F109" s="218" t="s">
        <v>5233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5603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5604</v>
      </c>
      <c r="F111" s="218" t="s">
        <v>5605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5606</v>
      </c>
      <c r="F112" s="286" t="s">
        <v>6254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3511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5234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5237</v>
      </c>
      <c r="F114" s="218" t="s">
        <v>5238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5660</v>
      </c>
      <c r="F115" s="218" t="s">
        <v>5661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5662</v>
      </c>
      <c r="F116" s="218" t="s">
        <v>5663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5239</v>
      </c>
      <c r="F117" s="218" t="s">
        <v>6270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5664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5665</v>
      </c>
      <c r="F119" s="218" t="s">
        <v>5666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5667</v>
      </c>
      <c r="F120" s="218" t="s">
        <v>5668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5241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5242</v>
      </c>
      <c r="F122" s="218" t="s">
        <v>5243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6255</v>
      </c>
      <c r="F123" s="286" t="s">
        <v>6256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3511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6257</v>
      </c>
      <c r="F124" s="218" t="s">
        <v>6258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6259</v>
      </c>
      <c r="F125" s="286" t="s">
        <v>6260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6271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5628</v>
      </c>
      <c r="F126" s="218" t="s">
        <v>5629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5630</v>
      </c>
      <c r="F127" s="286" t="s">
        <v>5631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3511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1454</v>
      </c>
      <c r="F128" s="214" t="s">
        <v>5246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5247</v>
      </c>
      <c r="F129" s="218" t="s">
        <v>5248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5249</v>
      </c>
      <c r="F130" s="286" t="s">
        <v>5669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3511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5251</v>
      </c>
      <c r="F131" s="218" t="s">
        <v>5670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5637</v>
      </c>
      <c r="F132" s="218" t="s">
        <v>5638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5639</v>
      </c>
      <c r="F133" s="286" t="s">
        <v>5640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3511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5642</v>
      </c>
      <c r="F134" s="286" t="s">
        <v>5643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3511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5645</v>
      </c>
      <c r="F135" s="218" t="s">
        <v>5646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6262</v>
      </c>
      <c r="F136" s="286" t="s">
        <v>6263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3511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5253</v>
      </c>
      <c r="F137" s="218" t="s">
        <v>5254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5671</v>
      </c>
      <c r="F138" s="218" t="s">
        <v>5672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3511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meegkUp+ImJXrplgGNMV2ShtvqOPJ35BajzwW3HYxMYLYOERZCBCNvkY5ZHIbb4ZRTl/iOymYqQ3bmIqFI7Esg==" hashValue="R03Gzi1HyCOfl5lxGiHipVM5e5nx4HeGc/9Yy9vA4NJR3MjQwLWb4iV27Rwk4sDWgWWSc9IyW9XIvgefJTGldQ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6273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6274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6275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6093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5826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6276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6277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6278</v>
      </c>
      <c r="F98" s="218" t="s">
        <v>6279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6280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6281</v>
      </c>
      <c r="F99" s="218" t="s">
        <v>6282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6283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6284</v>
      </c>
      <c r="F101" s="218" t="s">
        <v>6285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6286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6287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6288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6289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6290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6291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6292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6293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6294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6295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6296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6297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6298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6299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6300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6301</v>
      </c>
      <c r="F121" s="218" t="s">
        <v>6302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6303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6304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6305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6306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6307</v>
      </c>
      <c r="F125" s="218" t="s">
        <v>6308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6309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6310</v>
      </c>
      <c r="F126" s="286" t="s">
        <v>6311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6312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6313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6314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6315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6316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6317</v>
      </c>
      <c r="F132" s="218" t="s">
        <v>6318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6319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6320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6321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6288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6322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6323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6324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6325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6326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6327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2048</v>
      </c>
      <c r="F143" s="286" t="s">
        <v>2049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6328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6329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5359</v>
      </c>
      <c r="F145" s="218" t="s">
        <v>5360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6330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5362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6331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6332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6333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2001</v>
      </c>
      <c r="F150" s="214" t="s">
        <v>6334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6335</v>
      </c>
      <c r="F151" s="218" t="s">
        <v>6336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6337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6338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6339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6340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6341</v>
      </c>
      <c r="F155" s="218" t="s">
        <v>6342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6343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6344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6345</v>
      </c>
      <c r="F157" s="218" t="s">
        <v>6346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6347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6348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6349</v>
      </c>
      <c r="F159" s="286" t="s">
        <v>6350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6351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6352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6353</v>
      </c>
      <c r="F161" s="218" t="s">
        <v>6354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6355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6356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6357</v>
      </c>
      <c r="F163" s="286" t="s">
        <v>6358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6359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6360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6361</v>
      </c>
      <c r="F165" s="218" t="s">
        <v>6362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6363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6364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6365</v>
      </c>
      <c r="F167" s="218" t="s">
        <v>6366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6367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6368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6369</v>
      </c>
      <c r="F169" s="218" t="s">
        <v>6370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6371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6372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6373</v>
      </c>
      <c r="F171" s="218" t="s">
        <v>6374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6375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6376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6377</v>
      </c>
      <c r="F173" s="218" t="s">
        <v>6378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6379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6380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6381</v>
      </c>
      <c r="F175" s="286" t="s">
        <v>6382</v>
      </c>
      <c r="G175" s="287" t="s">
        <v>6383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6384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6385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6386</v>
      </c>
      <c r="F177" s="218" t="s">
        <v>6387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6388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6389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6390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6391</v>
      </c>
      <c r="F180" s="286" t="s">
        <v>6392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6393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6394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6395</v>
      </c>
      <c r="F182" s="218" t="s">
        <v>6396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6397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6398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6399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6400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6401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6402</v>
      </c>
      <c r="F187" s="218" t="s">
        <v>6403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6404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6405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6406</v>
      </c>
      <c r="F190" s="218" t="s">
        <v>6407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6408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6409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6288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6410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6289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6290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6291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6292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6293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6294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6411</v>
      </c>
      <c r="F201" s="218" t="s">
        <v>6412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6413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6414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6288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6415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6416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6417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6418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6419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6420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5376</v>
      </c>
      <c r="F211" s="286" t="s">
        <v>5377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6421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6422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2178</v>
      </c>
      <c r="F213" s="214" t="s">
        <v>6423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5365</v>
      </c>
      <c r="F214" s="218" t="s">
        <v>5366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6424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5368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6296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5371</v>
      </c>
      <c r="F217" s="218" t="s">
        <v>5372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6425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5374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6098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6426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5376</v>
      </c>
      <c r="F221" s="286" t="s">
        <v>5377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6427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6428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6429</v>
      </c>
      <c r="F223" s="218" t="s">
        <v>6430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6431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6432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6433</v>
      </c>
      <c r="F225" s="286" t="s">
        <v>6434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6435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6436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6163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6437</v>
      </c>
      <c r="F228" s="218" t="s">
        <v>6438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6439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6440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6441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6332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6333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6442</v>
      </c>
      <c r="F233" s="218" t="s">
        <v>6443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6444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6332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6333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6445</v>
      </c>
      <c r="F236" s="286" t="s">
        <v>6446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6447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6448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6449</v>
      </c>
      <c r="F238" s="218" t="s">
        <v>6450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6451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1689</v>
      </c>
      <c r="F239" s="214" t="s">
        <v>6031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6452</v>
      </c>
      <c r="F240" s="218" t="s">
        <v>6453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6454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1828</v>
      </c>
      <c r="F241" s="214" t="s">
        <v>1829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5317</v>
      </c>
      <c r="F242" s="218" t="s">
        <v>5318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6455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5320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ejODnaCSIEiYZd63GSu0OENg5sR1mVqWRZIDZ2C9iebSg0EY0FaJ36q1af6+9arVgYtkzsKE5N1CD6/85ScdcQ==" hashValue="p/LQHk0fNVj3Kc1fCwsQoazkq9vMrVDcoAb9bHLdazUXV1RcQJKkbe1VyWppO8DHfY9LHF1KhSoc56AZUm+oMg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6456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6458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6459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6461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6462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6463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6125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6466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6284</v>
      </c>
      <c r="F105" s="218" t="s">
        <v>6285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6467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6287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6468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6469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6470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6471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5269</v>
      </c>
      <c r="F112" s="218" t="s">
        <v>5270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6472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5272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6098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6473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6474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6475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6476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6477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6478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6479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5359</v>
      </c>
      <c r="F125" s="218" t="s">
        <v>5360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6480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5362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6481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6120</v>
      </c>
      <c r="F129" s="218" t="s">
        <v>6121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6482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6123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6481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5376</v>
      </c>
      <c r="F132" s="286" t="s">
        <v>5377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6483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6484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6486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6468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6469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6470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6471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5890</v>
      </c>
      <c r="F142" s="218" t="s">
        <v>5891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6487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5893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6468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6488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6470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6489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5897</v>
      </c>
      <c r="F149" s="218" t="s">
        <v>5898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6490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5900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5901</v>
      </c>
      <c r="F151" s="218" t="s">
        <v>5902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6491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6468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6492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2178</v>
      </c>
      <c r="F156" s="214" t="s">
        <v>6493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5365</v>
      </c>
      <c r="F157" s="218" t="s">
        <v>5366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6494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5368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6098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6473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6495</v>
      </c>
      <c r="F162" s="218" t="s">
        <v>6496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6497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6498</v>
      </c>
      <c r="F163" s="218" t="s">
        <v>6499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6500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5371</v>
      </c>
      <c r="F164" s="218" t="s">
        <v>5372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6501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5374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6098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6502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5376</v>
      </c>
      <c r="F168" s="286" t="s">
        <v>5377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6503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6504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6505</v>
      </c>
      <c r="F170" s="218" t="s">
        <v>6506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6507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6508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6098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6509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6510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6164</v>
      </c>
      <c r="F175" s="218" t="s">
        <v>6511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6512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6125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6481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6513</v>
      </c>
      <c r="F178" s="218" t="s">
        <v>6514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6515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6516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6517</v>
      </c>
      <c r="F180" s="218" t="s">
        <v>6518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6519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6520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6125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6481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6521</v>
      </c>
      <c r="F184" s="218" t="s">
        <v>6522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6523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6524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6525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6125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6481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6178</v>
      </c>
      <c r="F189" s="218" t="s">
        <v>6179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6526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6181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6527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6125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6481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3850</v>
      </c>
      <c r="F194" s="214" t="s">
        <v>6528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6205</v>
      </c>
      <c r="F195" s="218" t="s">
        <v>6529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6530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6481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6531</v>
      </c>
      <c r="F198" s="218" t="s">
        <v>6532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6533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6534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6535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6536</v>
      </c>
      <c r="F201" s="286" t="s">
        <v>6537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6538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6539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6540</v>
      </c>
      <c r="F203" s="218" t="s">
        <v>6541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6542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6543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6544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1447</v>
      </c>
      <c r="F206" s="214" t="s">
        <v>6545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6546</v>
      </c>
      <c r="F207" s="218" t="s">
        <v>6547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6548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6549</v>
      </c>
      <c r="F208" s="218" t="s">
        <v>6550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6551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6552</v>
      </c>
      <c r="F209" s="218" t="s">
        <v>6553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6554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6555</v>
      </c>
      <c r="F210" s="218" t="s">
        <v>6556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6557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6558</v>
      </c>
      <c r="F211" s="218" t="s">
        <v>6559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6560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6561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6562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6563</v>
      </c>
      <c r="F215" s="218" t="s">
        <v>6564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6565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6561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6566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6567</v>
      </c>
      <c r="F219" s="218" t="s">
        <v>6568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6569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1828</v>
      </c>
      <c r="F220" s="214" t="s">
        <v>1829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5317</v>
      </c>
      <c r="F221" s="218" t="s">
        <v>5318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6570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5320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bccSpj1nb1f1Vx96DrghTEV9uPUdQkjZRbKW1Dhx/XTacSAmEtG5SN6n9tRHsvg+mCp8xFFHNvyCC6vBvqpdwQ==" hashValue="eLOpbtLMZXj3uxNS9CYXw5UxD5KUZMky+71nLgFDE7EzEikv+0Jmvw5USJa4dz4ZJh81VIaNMjDBuMjDSRwebw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6572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6573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6460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6574</v>
      </c>
    </row>
    <row r="99" s="2" customFormat="1" ht="33" customHeight="1">
      <c r="A99" s="40"/>
      <c r="B99" s="41"/>
      <c r="C99" s="216" t="s">
        <v>85</v>
      </c>
      <c r="D99" s="216" t="s">
        <v>333</v>
      </c>
      <c r="E99" s="217" t="s">
        <v>6278</v>
      </c>
      <c r="F99" s="218" t="s">
        <v>6575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6576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5830</v>
      </c>
      <c r="F101" s="218" t="s">
        <v>5831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6464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6465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6577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6284</v>
      </c>
      <c r="F104" s="218" t="s">
        <v>6285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6467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6287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6578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6470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6579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5269</v>
      </c>
      <c r="F111" s="218" t="s">
        <v>5270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6472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5272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6098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6580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6474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6581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6476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6582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6583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5359</v>
      </c>
      <c r="F124" s="218" t="s">
        <v>5360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6480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5362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6584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6120</v>
      </c>
      <c r="F128" s="218" t="s">
        <v>6121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6482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6123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6584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5376</v>
      </c>
      <c r="F131" s="286" t="s">
        <v>5377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6483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6585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6485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6486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6578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6470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6579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5890</v>
      </c>
      <c r="F141" s="218" t="s">
        <v>5891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6487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5893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6468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6586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6470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6587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6490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5901</v>
      </c>
      <c r="F150" s="218" t="s">
        <v>5902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6491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5904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6468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6588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2178</v>
      </c>
      <c r="F155" s="214" t="s">
        <v>6493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5365</v>
      </c>
      <c r="F156" s="218" t="s">
        <v>5366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6494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5369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6098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6580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6495</v>
      </c>
      <c r="F161" s="218" t="s">
        <v>6496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6497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6498</v>
      </c>
      <c r="F162" s="218" t="s">
        <v>6499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6500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5371</v>
      </c>
      <c r="F163" s="218" t="s">
        <v>5372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6501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5374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6098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6589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5376</v>
      </c>
      <c r="F167" s="286" t="s">
        <v>5377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6590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6505</v>
      </c>
      <c r="F169" s="218" t="s">
        <v>6506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6507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6508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6098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6591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6592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6164</v>
      </c>
      <c r="F174" s="218" t="s">
        <v>6511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6512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6125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6584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6513</v>
      </c>
      <c r="F177" s="218" t="s">
        <v>6514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6593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6516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6517</v>
      </c>
      <c r="F179" s="218" t="s">
        <v>6518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6594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6520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6521</v>
      </c>
      <c r="F181" s="218" t="s">
        <v>6522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6595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6524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6596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6597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6178</v>
      </c>
      <c r="F185" s="218" t="s">
        <v>6179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6598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6181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6527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6125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6597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3850</v>
      </c>
      <c r="F190" s="214" t="s">
        <v>6599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24.15" customHeight="1">
      <c r="A191" s="40"/>
      <c r="B191" s="41"/>
      <c r="C191" s="216" t="s">
        <v>644</v>
      </c>
      <c r="D191" s="216" t="s">
        <v>333</v>
      </c>
      <c r="E191" s="217" t="s">
        <v>6205</v>
      </c>
      <c r="F191" s="218" t="s">
        <v>6600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6584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6531</v>
      </c>
      <c r="F194" s="218" t="s">
        <v>6532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6601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6534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6602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6536</v>
      </c>
      <c r="F197" s="286" t="s">
        <v>6537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6603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6604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6540</v>
      </c>
      <c r="F199" s="218" t="s">
        <v>6541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6605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6543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6606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1447</v>
      </c>
      <c r="F202" s="214" t="s">
        <v>6545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6607</v>
      </c>
      <c r="F203" s="218" t="s">
        <v>6608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6609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6610</v>
      </c>
      <c r="F204" s="218" t="s">
        <v>6611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6612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6613</v>
      </c>
      <c r="F205" s="218" t="s">
        <v>6614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6615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6546</v>
      </c>
      <c r="F206" s="218" t="s">
        <v>6547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6548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6549</v>
      </c>
      <c r="F207" s="218" t="s">
        <v>6550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6551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6552</v>
      </c>
      <c r="F208" s="218" t="s">
        <v>6553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6554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6555</v>
      </c>
      <c r="F209" s="218" t="s">
        <v>6556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6557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6558</v>
      </c>
      <c r="F210" s="218" t="s">
        <v>6559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6560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6616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6561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6563</v>
      </c>
      <c r="F216" s="218" t="s">
        <v>6564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6565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6616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1675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6561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6567</v>
      </c>
      <c r="F222" s="218" t="s">
        <v>6568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6569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1828</v>
      </c>
      <c r="F223" s="214" t="s">
        <v>1829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5317</v>
      </c>
      <c r="F224" s="218" t="s">
        <v>5318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6570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5320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HxmbLA7lvVXRMrbN537ZkXxicx3IOGu8ZN1Lbry0fgKGMQT3KhV/JybAj6SyEVd6tJsNOAGJSyB5r8jcVhU9kw==" hashValue="a+RUMPzsO50zGS6l8+B90stuunDDNy1kJ7OX9sCtBrvzNNXnmx+B0ZhNd0h1ZmzrH9tnm2FmXK7eQxb/zfFP3g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6457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6094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6460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6618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5830</v>
      </c>
      <c r="F99" s="218" t="s">
        <v>5831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6464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6465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6619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6284</v>
      </c>
      <c r="F102" s="218" t="s">
        <v>6285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6467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6287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6468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6620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6470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6579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5269</v>
      </c>
      <c r="F109" s="218" t="s">
        <v>5270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6472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5272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6098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6621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6474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6622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6476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6623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6478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6624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5359</v>
      </c>
      <c r="F122" s="218" t="s">
        <v>5360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6480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5362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6625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6120</v>
      </c>
      <c r="F126" s="218" t="s">
        <v>6121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6482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6123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6625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5376</v>
      </c>
      <c r="F129" s="286" t="s">
        <v>5377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6483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6626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6485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6468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6620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6470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6579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5890</v>
      </c>
      <c r="F139" s="218" t="s">
        <v>5891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6487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5893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6468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6627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6470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6587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5897</v>
      </c>
      <c r="F146" s="218" t="s">
        <v>5898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6490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5900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5901</v>
      </c>
      <c r="F148" s="218" t="s">
        <v>5902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6491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5904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6468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6628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2178</v>
      </c>
      <c r="F153" s="214" t="s">
        <v>6493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5365</v>
      </c>
      <c r="F154" s="218" t="s">
        <v>5366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6494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5368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5369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6098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6621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6495</v>
      </c>
      <c r="F159" s="218" t="s">
        <v>6496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6497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6498</v>
      </c>
      <c r="F160" s="218" t="s">
        <v>6499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6500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5371</v>
      </c>
      <c r="F161" s="218" t="s">
        <v>5372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6501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6098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6629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5376</v>
      </c>
      <c r="F165" s="286" t="s">
        <v>5377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6503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6630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6505</v>
      </c>
      <c r="F167" s="218" t="s">
        <v>6506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6507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6508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6098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6631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3850</v>
      </c>
      <c r="F171" s="214" t="s">
        <v>6204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6632</v>
      </c>
      <c r="F172" s="218" t="s">
        <v>6633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6634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6635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6619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6636</v>
      </c>
      <c r="F175" s="286" t="s">
        <v>6637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6638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6639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6531</v>
      </c>
      <c r="F178" s="218" t="s">
        <v>6532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6601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6534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6640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6536</v>
      </c>
      <c r="F181" s="286" t="s">
        <v>6537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6603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6604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6540</v>
      </c>
      <c r="F183" s="218" t="s">
        <v>6541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6605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6543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6606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1447</v>
      </c>
      <c r="F186" s="214" t="s">
        <v>6545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6546</v>
      </c>
      <c r="F187" s="218" t="s">
        <v>6547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6548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6549</v>
      </c>
      <c r="F188" s="218" t="s">
        <v>6550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6551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6552</v>
      </c>
      <c r="F189" s="218" t="s">
        <v>6553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6554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6555</v>
      </c>
      <c r="F190" s="218" t="s">
        <v>6556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6557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6558</v>
      </c>
      <c r="F191" s="218" t="s">
        <v>6559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6560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6561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1960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6563</v>
      </c>
      <c r="F195" s="218" t="s">
        <v>6564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6565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6561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3193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6567</v>
      </c>
      <c r="F199" s="218" t="s">
        <v>6568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6569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1828</v>
      </c>
      <c r="F200" s="214" t="s">
        <v>1829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5317</v>
      </c>
      <c r="F201" s="218" t="s">
        <v>5318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6570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5320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aHD3gw3kqJhticeklu/qAjRXPG8UI1YQ7zYaf4mDxUu9DjtSl+WwXlzOL/obLou2DDtnnCf6QmT0CPgJ0pkyOg==" hashValue="QFX75FTrIhLFmPJXX+4DabxXCbkup6EAYSMrhmg0z4K2eOjvH58sepIhCLOieKgNvZSGF7AA7p5srB5PNQ4uTw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ROUND((SUM(BE107:BE583)),  2)</f>
        <v>0</v>
      </c>
      <c r="G35" s="40"/>
      <c r="H35" s="40"/>
      <c r="I35" s="160">
        <v>0.20999999999999999</v>
      </c>
      <c r="J35" s="159">
        <f>ROUND(((SUM(BE107:BE583))*I35),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ROUND((SUM(BF107:BF583)),  2)</f>
        <v>0</v>
      </c>
      <c r="G36" s="40"/>
      <c r="H36" s="40"/>
      <c r="I36" s="160">
        <v>0.14999999999999999</v>
      </c>
      <c r="J36" s="159">
        <f>ROUND(((SUM(BF107:BF583))*I36),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ROUND((SUM(BG107:BG583)),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ROUND((SUM(BH107:BH583)),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ROUND((SUM(BI107:BI583)),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6642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J150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J203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J235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J281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J292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J305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J312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6646</v>
      </c>
      <c r="E74" s="186"/>
      <c r="F74" s="186"/>
      <c r="G74" s="186"/>
      <c r="H74" s="186"/>
      <c r="I74" s="186"/>
      <c r="J74" s="187">
        <f>J326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6647</v>
      </c>
      <c r="E75" s="186"/>
      <c r="F75" s="186"/>
      <c r="G75" s="186"/>
      <c r="H75" s="186"/>
      <c r="I75" s="186"/>
      <c r="J75" s="187">
        <f>J339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6648</v>
      </c>
      <c r="E76" s="186"/>
      <c r="F76" s="186"/>
      <c r="G76" s="186"/>
      <c r="H76" s="186"/>
      <c r="I76" s="186"/>
      <c r="J76" s="187">
        <f>J346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6649</v>
      </c>
      <c r="E77" s="186"/>
      <c r="F77" s="186"/>
      <c r="G77" s="186"/>
      <c r="H77" s="186"/>
      <c r="I77" s="186"/>
      <c r="J77" s="187">
        <f>J350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6650</v>
      </c>
      <c r="E78" s="186"/>
      <c r="F78" s="186"/>
      <c r="G78" s="186"/>
      <c r="H78" s="186"/>
      <c r="I78" s="186"/>
      <c r="J78" s="187">
        <f>J358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6651</v>
      </c>
      <c r="E79" s="186"/>
      <c r="F79" s="186"/>
      <c r="G79" s="186"/>
      <c r="H79" s="186"/>
      <c r="I79" s="186"/>
      <c r="J79" s="187">
        <f>J373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J425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6652</v>
      </c>
      <c r="E81" s="186"/>
      <c r="F81" s="186"/>
      <c r="G81" s="186"/>
      <c r="H81" s="186"/>
      <c r="I81" s="186"/>
      <c r="J81" s="187">
        <f>J432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6653</v>
      </c>
      <c r="E82" s="186"/>
      <c r="F82" s="186"/>
      <c r="G82" s="186"/>
      <c r="H82" s="186"/>
      <c r="I82" s="186"/>
      <c r="J82" s="187">
        <f>J436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6654</v>
      </c>
      <c r="E83" s="186"/>
      <c r="F83" s="186"/>
      <c r="G83" s="186"/>
      <c r="H83" s="186"/>
      <c r="I83" s="186"/>
      <c r="J83" s="187">
        <f>J440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J444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J468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10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101.11 - IO.01.11 - Kanalizace splašková (vč.čerpací stanice a výtlaku)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6655</v>
      </c>
      <c r="F108" s="203" t="s">
        <v>6656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P109+P150+P160+P203+P235+P281+P292+P305+P312+P326+P339+P346+P350+P358+P373+P425+P432+P436+P440+P444+P468</f>
        <v>0</v>
      </c>
      <c r="Q108" s="208"/>
      <c r="R108" s="209">
        <f>R109+R150+R160+R203+R235+R281+R292+R305+R312+R326+R339+R346+R350+R358+R373+R425+R432+R436+R440+R444+R468</f>
        <v>0</v>
      </c>
      <c r="S108" s="208"/>
      <c r="T108" s="210">
        <f>T109+T150+T160+T203+T235+T281+T292+T305+T312+T326+T339+T346+T350+T358+T373+T425+T432+T436+T440+T444+T468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BK109+BK150+BK160+BK203+BK235+BK281+BK292+BK305+BK312+BK326+BK339+BK346+BK350+BK358+BK373+BK425+BK432+BK436+BK440+BK444+BK468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SUM(P110:P149)</f>
        <v>0</v>
      </c>
      <c r="Q109" s="208"/>
      <c r="R109" s="209">
        <f>SUM(R110:R149)</f>
        <v>0</v>
      </c>
      <c r="S109" s="208"/>
      <c r="T109" s="210">
        <f>SUM(T110:T149)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SUM(BK110:BK149)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6657</v>
      </c>
      <c r="G110" s="219" t="s">
        <v>3510</v>
      </c>
      <c r="H110" s="220">
        <v>2160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6658</v>
      </c>
      <c r="G111" s="246"/>
      <c r="H111" s="249">
        <v>2160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2160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6659</v>
      </c>
      <c r="G113" s="219" t="s">
        <v>1081</v>
      </c>
      <c r="H113" s="220">
        <v>90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1447</v>
      </c>
      <c r="G114" s="246"/>
      <c r="H114" s="249">
        <v>90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90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6660</v>
      </c>
      <c r="F116" s="218" t="s">
        <v>6661</v>
      </c>
      <c r="G116" s="219" t="s">
        <v>3510</v>
      </c>
      <c r="H116" s="220">
        <v>240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6662</v>
      </c>
      <c r="G117" s="246"/>
      <c r="H117" s="249">
        <v>240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240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6663</v>
      </c>
      <c r="F119" s="218" t="s">
        <v>6664</v>
      </c>
      <c r="G119" s="219" t="s">
        <v>1081</v>
      </c>
      <c r="H119" s="220">
        <v>10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393</v>
      </c>
      <c r="G120" s="246"/>
      <c r="H120" s="249">
        <v>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6665</v>
      </c>
      <c r="F122" s="218" t="s">
        <v>6666</v>
      </c>
      <c r="G122" s="219" t="s">
        <v>376</v>
      </c>
      <c r="H122" s="220">
        <v>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6667</v>
      </c>
      <c r="G123" s="246"/>
      <c r="H123" s="249">
        <v>7.5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1260</v>
      </c>
      <c r="G124" s="246"/>
      <c r="H124" s="249">
        <v>1.5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6668</v>
      </c>
      <c r="F126" s="218" t="s">
        <v>6669</v>
      </c>
      <c r="G126" s="219" t="s">
        <v>376</v>
      </c>
      <c r="H126" s="220">
        <v>3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6670</v>
      </c>
      <c r="G127" s="246"/>
      <c r="H127" s="249">
        <v>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6671</v>
      </c>
      <c r="F129" s="218" t="s">
        <v>6672</v>
      </c>
      <c r="G129" s="219" t="s">
        <v>376</v>
      </c>
      <c r="H129" s="220">
        <v>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6673</v>
      </c>
      <c r="G130" s="246"/>
      <c r="H130" s="249">
        <v>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6674</v>
      </c>
      <c r="F132" s="218" t="s">
        <v>6675</v>
      </c>
      <c r="G132" s="219" t="s">
        <v>376</v>
      </c>
      <c r="H132" s="220">
        <v>15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6676</v>
      </c>
      <c r="G133" s="246"/>
      <c r="H133" s="249">
        <v>15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6677</v>
      </c>
      <c r="F135" s="218" t="s">
        <v>6678</v>
      </c>
      <c r="G135" s="219" t="s">
        <v>336</v>
      </c>
      <c r="H135" s="220">
        <v>163.5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6679</v>
      </c>
      <c r="G136" s="246"/>
      <c r="H136" s="249">
        <v>66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6680</v>
      </c>
      <c r="G137" s="246"/>
      <c r="H137" s="249">
        <v>97.5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163.5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6681</v>
      </c>
      <c r="F139" s="218" t="s">
        <v>6682</v>
      </c>
      <c r="G139" s="219" t="s">
        <v>336</v>
      </c>
      <c r="H139" s="220">
        <v>163.5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6679</v>
      </c>
      <c r="G140" s="246"/>
      <c r="H140" s="249">
        <v>66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6680</v>
      </c>
      <c r="G141" s="246"/>
      <c r="H141" s="249">
        <v>97.5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163.5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5676</v>
      </c>
      <c r="F143" s="218" t="s">
        <v>5677</v>
      </c>
      <c r="G143" s="219" t="s">
        <v>336</v>
      </c>
      <c r="H143" s="220">
        <v>163.5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6679</v>
      </c>
      <c r="G144" s="246"/>
      <c r="H144" s="249">
        <v>66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6680</v>
      </c>
      <c r="G145" s="246"/>
      <c r="H145" s="249">
        <v>97.5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163.5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6683</v>
      </c>
      <c r="F147" s="218" t="s">
        <v>6684</v>
      </c>
      <c r="G147" s="219" t="s">
        <v>336</v>
      </c>
      <c r="H147" s="220">
        <v>11.699999999999999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6685</v>
      </c>
      <c r="G148" s="246"/>
      <c r="H148" s="249">
        <v>11.699999999999999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11.699999999999999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185</v>
      </c>
      <c r="F150" s="214" t="s">
        <v>5226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SUM(P151:P159)</f>
        <v>0</v>
      </c>
      <c r="Q150" s="208"/>
      <c r="R150" s="209">
        <f>SUM(R151:R159)</f>
        <v>0</v>
      </c>
      <c r="S150" s="208"/>
      <c r="T150" s="210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SUM(BK151:BK159)</f>
        <v>0</v>
      </c>
    </row>
    <row r="151" s="2" customFormat="1" ht="16.5" customHeight="1">
      <c r="A151" s="40"/>
      <c r="B151" s="41"/>
      <c r="C151" s="216" t="s">
        <v>524</v>
      </c>
      <c r="D151" s="216" t="s">
        <v>333</v>
      </c>
      <c r="E151" s="217" t="s">
        <v>6686</v>
      </c>
      <c r="F151" s="218" t="s">
        <v>6687</v>
      </c>
      <c r="G151" s="219" t="s">
        <v>429</v>
      </c>
      <c r="H151" s="220">
        <v>36.359999999999999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587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6688</v>
      </c>
      <c r="G152" s="246"/>
      <c r="H152" s="249">
        <v>13.5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6689</v>
      </c>
      <c r="G153" s="246"/>
      <c r="H153" s="249">
        <v>12.960000000000001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6690</v>
      </c>
      <c r="G154" s="246"/>
      <c r="H154" s="249">
        <v>5.4000000000000004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6691</v>
      </c>
      <c r="G155" s="246"/>
      <c r="H155" s="249">
        <v>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36.359999999999999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529</v>
      </c>
      <c r="D157" s="216" t="s">
        <v>333</v>
      </c>
      <c r="E157" s="217" t="s">
        <v>6692</v>
      </c>
      <c r="F157" s="218" t="s">
        <v>6693</v>
      </c>
      <c r="G157" s="219" t="s">
        <v>429</v>
      </c>
      <c r="H157" s="220">
        <v>6.2999999999999998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650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6694</v>
      </c>
      <c r="G158" s="246"/>
      <c r="H158" s="249">
        <v>6.2999999999999998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6.2999999999999998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524</v>
      </c>
      <c r="F160" s="214" t="s">
        <v>3515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SUM(P161:P202)</f>
        <v>0</v>
      </c>
      <c r="Q160" s="208"/>
      <c r="R160" s="209">
        <f>SUM(R161:R202)</f>
        <v>0</v>
      </c>
      <c r="S160" s="208"/>
      <c r="T160" s="210">
        <f>SUM(T161:T202)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SUM(BK161:BK202)</f>
        <v>0</v>
      </c>
    </row>
    <row r="161" s="2" customFormat="1" ht="16.5" customHeight="1">
      <c r="A161" s="40"/>
      <c r="B161" s="41"/>
      <c r="C161" s="216" t="s">
        <v>8</v>
      </c>
      <c r="D161" s="216" t="s">
        <v>333</v>
      </c>
      <c r="E161" s="217" t="s">
        <v>6695</v>
      </c>
      <c r="F161" s="218" t="s">
        <v>6696</v>
      </c>
      <c r="G161" s="219" t="s">
        <v>429</v>
      </c>
      <c r="H161" s="220">
        <v>36.359999999999999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6697</v>
      </c>
      <c r="G162" s="246"/>
      <c r="H162" s="249">
        <v>36.359999999999999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36.359999999999999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541</v>
      </c>
      <c r="D164" s="216" t="s">
        <v>333</v>
      </c>
      <c r="E164" s="217" t="s">
        <v>6698</v>
      </c>
      <c r="F164" s="218" t="s">
        <v>6699</v>
      </c>
      <c r="G164" s="219" t="s">
        <v>429</v>
      </c>
      <c r="H164" s="220">
        <v>853.88999999999999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624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6700</v>
      </c>
      <c r="G165" s="246"/>
      <c r="H165" s="249">
        <v>853.88999999999999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853.88999999999999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469</v>
      </c>
      <c r="D167" s="216" t="s">
        <v>333</v>
      </c>
      <c r="E167" s="217" t="s">
        <v>3522</v>
      </c>
      <c r="F167" s="218" t="s">
        <v>6701</v>
      </c>
      <c r="G167" s="219" t="s">
        <v>429</v>
      </c>
      <c r="H167" s="220">
        <v>426.94499999999999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6702</v>
      </c>
      <c r="G168" s="246"/>
      <c r="H168" s="249">
        <v>426.94499999999999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426.94499999999999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6703</v>
      </c>
      <c r="F170" s="218" t="s">
        <v>6704</v>
      </c>
      <c r="G170" s="219" t="s">
        <v>429</v>
      </c>
      <c r="H170" s="220">
        <v>100.45999999999999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6705</v>
      </c>
      <c r="G171" s="246"/>
      <c r="H171" s="249">
        <v>100.45999999999999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100.45999999999999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549</v>
      </c>
      <c r="D173" s="216" t="s">
        <v>333</v>
      </c>
      <c r="E173" s="217" t="s">
        <v>3527</v>
      </c>
      <c r="F173" s="218" t="s">
        <v>6706</v>
      </c>
      <c r="G173" s="219" t="s">
        <v>429</v>
      </c>
      <c r="H173" s="220">
        <v>50.229999999999997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683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6707</v>
      </c>
      <c r="G174" s="246"/>
      <c r="H174" s="249">
        <v>50.229999999999997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50.229999999999997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6708</v>
      </c>
      <c r="F176" s="218" t="s">
        <v>6709</v>
      </c>
      <c r="G176" s="219" t="s">
        <v>429</v>
      </c>
      <c r="H176" s="220">
        <v>50.229999999999997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6710</v>
      </c>
      <c r="G177" s="246"/>
      <c r="H177" s="249">
        <v>50.229999999999997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50.229999999999997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7</v>
      </c>
      <c r="D179" s="216" t="s">
        <v>333</v>
      </c>
      <c r="E179" s="217" t="s">
        <v>6711</v>
      </c>
      <c r="F179" s="218" t="s">
        <v>6712</v>
      </c>
      <c r="G179" s="219" t="s">
        <v>429</v>
      </c>
      <c r="H179" s="220">
        <v>262.19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1058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6713</v>
      </c>
      <c r="G180" s="246"/>
      <c r="H180" s="249">
        <v>191.02000000000001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6714</v>
      </c>
      <c r="G181" s="246"/>
      <c r="H181" s="249">
        <v>71.170000000000002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262.19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190</v>
      </c>
      <c r="D183" s="216" t="s">
        <v>333</v>
      </c>
      <c r="E183" s="217" t="s">
        <v>6715</v>
      </c>
      <c r="F183" s="218" t="s">
        <v>6716</v>
      </c>
      <c r="G183" s="219" t="s">
        <v>429</v>
      </c>
      <c r="H183" s="220">
        <v>131.095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1070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6717</v>
      </c>
      <c r="G184" s="246"/>
      <c r="H184" s="249">
        <v>131.095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131.095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193</v>
      </c>
      <c r="D186" s="216" t="s">
        <v>333</v>
      </c>
      <c r="E186" s="217" t="s">
        <v>6718</v>
      </c>
      <c r="F186" s="218" t="s">
        <v>6719</v>
      </c>
      <c r="G186" s="219" t="s">
        <v>429</v>
      </c>
      <c r="H186" s="220">
        <v>30.84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1078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6720</v>
      </c>
      <c r="G187" s="246"/>
      <c r="H187" s="249">
        <v>22.469999999999999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6721</v>
      </c>
      <c r="G188" s="246"/>
      <c r="H188" s="249">
        <v>8.3699999999999992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30.839999999999996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6722</v>
      </c>
      <c r="F190" s="218" t="s">
        <v>6723</v>
      </c>
      <c r="G190" s="219" t="s">
        <v>429</v>
      </c>
      <c r="H190" s="220">
        <v>15.42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6724</v>
      </c>
      <c r="G191" s="246"/>
      <c r="H191" s="249">
        <v>15.42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15.42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599</v>
      </c>
      <c r="D193" s="216" t="s">
        <v>333</v>
      </c>
      <c r="E193" s="217" t="s">
        <v>6725</v>
      </c>
      <c r="F193" s="218" t="s">
        <v>6726</v>
      </c>
      <c r="G193" s="219" t="s">
        <v>429</v>
      </c>
      <c r="H193" s="220">
        <v>15.43</v>
      </c>
      <c r="I193" s="221"/>
      <c r="J193" s="222">
        <f>ROUND(I193*H193,2)</f>
        <v>0</v>
      </c>
      <c r="K193" s="218" t="s">
        <v>3511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495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6727</v>
      </c>
      <c r="G194" s="246"/>
      <c r="H194" s="249">
        <v>11.24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6728</v>
      </c>
      <c r="G195" s="246"/>
      <c r="H195" s="249">
        <v>4.1900000000000004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15.43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587</v>
      </c>
      <c r="D197" s="216" t="s">
        <v>333</v>
      </c>
      <c r="E197" s="217" t="s">
        <v>6729</v>
      </c>
      <c r="F197" s="218" t="s">
        <v>6730</v>
      </c>
      <c r="G197" s="219" t="s">
        <v>429</v>
      </c>
      <c r="H197" s="220">
        <v>0.64000000000000001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1132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6731</v>
      </c>
      <c r="G198" s="246"/>
      <c r="H198" s="249">
        <v>0.64000000000000001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0.64000000000000001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6732</v>
      </c>
      <c r="F200" s="218" t="s">
        <v>6733</v>
      </c>
      <c r="G200" s="219" t="s">
        <v>429</v>
      </c>
      <c r="H200" s="220">
        <v>3.5099999999999998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6734</v>
      </c>
      <c r="G201" s="246"/>
      <c r="H201" s="249">
        <v>3.5099999999999998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3.5099999999999998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8</v>
      </c>
      <c r="F203" s="214" t="s">
        <v>3530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SUM(P204:P234)</f>
        <v>0</v>
      </c>
      <c r="Q203" s="208"/>
      <c r="R203" s="209">
        <f>SUM(R204:R234)</f>
        <v>0</v>
      </c>
      <c r="S203" s="208"/>
      <c r="T203" s="210">
        <f>SUM(T204:T234)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SUM(BK204:BK234)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3531</v>
      </c>
      <c r="F204" s="218" t="s">
        <v>6735</v>
      </c>
      <c r="G204" s="219" t="s">
        <v>336</v>
      </c>
      <c r="H204" s="220">
        <v>165.53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6736</v>
      </c>
      <c r="G205" s="246"/>
      <c r="H205" s="249">
        <v>165.53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165.53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3534</v>
      </c>
      <c r="F207" s="218" t="s">
        <v>6737</v>
      </c>
      <c r="G207" s="219" t="s">
        <v>336</v>
      </c>
      <c r="H207" s="220">
        <v>165.53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6736</v>
      </c>
      <c r="G208" s="246"/>
      <c r="H208" s="249">
        <v>165.53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165.53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3537</v>
      </c>
      <c r="F210" s="218" t="s">
        <v>6738</v>
      </c>
      <c r="G210" s="219" t="s">
        <v>336</v>
      </c>
      <c r="H210" s="220">
        <v>444.88999999999999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6739</v>
      </c>
      <c r="G211" s="246"/>
      <c r="H211" s="249">
        <v>444.88999999999999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444.88999999999999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3540</v>
      </c>
      <c r="F213" s="218" t="s">
        <v>6740</v>
      </c>
      <c r="G213" s="219" t="s">
        <v>336</v>
      </c>
      <c r="H213" s="220">
        <v>444.88999999999999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6739</v>
      </c>
      <c r="G214" s="246"/>
      <c r="H214" s="249">
        <v>444.88999999999999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444.88999999999999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6741</v>
      </c>
      <c r="F216" s="218" t="s">
        <v>6742</v>
      </c>
      <c r="G216" s="219" t="s">
        <v>336</v>
      </c>
      <c r="H216" s="220">
        <v>46.840000000000003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6743</v>
      </c>
      <c r="G217" s="246"/>
      <c r="H217" s="249">
        <v>46.840000000000003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46.840000000000003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6744</v>
      </c>
      <c r="F219" s="218" t="s">
        <v>6745</v>
      </c>
      <c r="G219" s="219" t="s">
        <v>336</v>
      </c>
      <c r="H219" s="220">
        <v>46.840000000000003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6743</v>
      </c>
      <c r="G220" s="246"/>
      <c r="H220" s="249">
        <v>46.840000000000003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46.840000000000003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6746</v>
      </c>
      <c r="F222" s="218" t="s">
        <v>6747</v>
      </c>
      <c r="G222" s="219" t="s">
        <v>336</v>
      </c>
      <c r="H222" s="220">
        <v>80.099999999999994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1275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6748</v>
      </c>
      <c r="G223" s="246"/>
      <c r="H223" s="249">
        <v>50.299999999999997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6749</v>
      </c>
      <c r="G224" s="246"/>
      <c r="H224" s="249">
        <v>29.800000000000001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80.099999999999994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6750</v>
      </c>
      <c r="F226" s="218" t="s">
        <v>6751</v>
      </c>
      <c r="G226" s="219" t="s">
        <v>336</v>
      </c>
      <c r="H226" s="220">
        <v>80.090000000000003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6752</v>
      </c>
      <c r="G227" s="246"/>
      <c r="H227" s="249">
        <v>80.090000000000003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80.090000000000003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6753</v>
      </c>
      <c r="F229" s="218" t="s">
        <v>6754</v>
      </c>
      <c r="G229" s="219" t="s">
        <v>336</v>
      </c>
      <c r="H229" s="220">
        <v>80.090000000000003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6752</v>
      </c>
      <c r="G230" s="246"/>
      <c r="H230" s="249">
        <v>80.090000000000003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80.090000000000003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6755</v>
      </c>
      <c r="F232" s="218" t="s">
        <v>6756</v>
      </c>
      <c r="G232" s="219" t="s">
        <v>336</v>
      </c>
      <c r="H232" s="220">
        <v>80.090000000000003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1347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6752</v>
      </c>
      <c r="G233" s="246"/>
      <c r="H233" s="249">
        <v>80.090000000000003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80.090000000000003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541</v>
      </c>
      <c r="F235" s="214" t="s">
        <v>3543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SUM(P236:P280)</f>
        <v>0</v>
      </c>
      <c r="Q235" s="208"/>
      <c r="R235" s="209">
        <f>SUM(R236:R280)</f>
        <v>0</v>
      </c>
      <c r="S235" s="208"/>
      <c r="T235" s="210">
        <f>SUM(T236:T280)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75</v>
      </c>
      <c r="AU235" s="212" t="s">
        <v>83</v>
      </c>
      <c r="AY235" s="211" t="s">
        <v>331</v>
      </c>
      <c r="BK235" s="213">
        <f>SUM(BK236:BK280)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3544</v>
      </c>
      <c r="F236" s="218" t="s">
        <v>6757</v>
      </c>
      <c r="G236" s="219" t="s">
        <v>429</v>
      </c>
      <c r="H236" s="220">
        <v>473.23000000000002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6758</v>
      </c>
      <c r="G237" s="246"/>
      <c r="H237" s="249">
        <v>473.23000000000002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473.23000000000002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6759</v>
      </c>
      <c r="F239" s="218" t="s">
        <v>6760</v>
      </c>
      <c r="G239" s="219" t="s">
        <v>429</v>
      </c>
      <c r="H239" s="220">
        <v>331.18000000000001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6761</v>
      </c>
      <c r="G240" s="246"/>
      <c r="H240" s="249">
        <v>331.18000000000001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331.18000000000001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6762</v>
      </c>
      <c r="F242" s="218" t="s">
        <v>6763</v>
      </c>
      <c r="G242" s="219" t="s">
        <v>429</v>
      </c>
      <c r="H242" s="220">
        <v>149.94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6764</v>
      </c>
      <c r="G243" s="246"/>
      <c r="H243" s="249">
        <v>149.94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149.94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1053</v>
      </c>
      <c r="D245" s="216" t="s">
        <v>333</v>
      </c>
      <c r="E245" s="217" t="s">
        <v>6765</v>
      </c>
      <c r="F245" s="218" t="s">
        <v>6766</v>
      </c>
      <c r="G245" s="219" t="s">
        <v>429</v>
      </c>
      <c r="H245" s="220">
        <v>24.91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1400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6767</v>
      </c>
      <c r="G246" s="246"/>
      <c r="H246" s="249">
        <v>24.91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24.91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1058</v>
      </c>
      <c r="D248" s="216" t="s">
        <v>333</v>
      </c>
      <c r="E248" s="217" t="s">
        <v>6768</v>
      </c>
      <c r="F248" s="218" t="s">
        <v>6769</v>
      </c>
      <c r="G248" s="219" t="s">
        <v>429</v>
      </c>
      <c r="H248" s="220">
        <v>17.43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1410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3270</v>
      </c>
      <c r="G249" s="246"/>
      <c r="H249" s="249">
        <v>17.43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17.43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1066</v>
      </c>
      <c r="D251" s="216" t="s">
        <v>333</v>
      </c>
      <c r="E251" s="217" t="s">
        <v>6770</v>
      </c>
      <c r="F251" s="218" t="s">
        <v>6771</v>
      </c>
      <c r="G251" s="219" t="s">
        <v>429</v>
      </c>
      <c r="H251" s="220">
        <v>7.8899999999999997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1424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6772</v>
      </c>
      <c r="G252" s="246"/>
      <c r="H252" s="249">
        <v>7.8899999999999997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7.8899999999999997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1070</v>
      </c>
      <c r="D254" s="216" t="s">
        <v>333</v>
      </c>
      <c r="E254" s="217" t="s">
        <v>3550</v>
      </c>
      <c r="F254" s="218" t="s">
        <v>5229</v>
      </c>
      <c r="G254" s="219" t="s">
        <v>429</v>
      </c>
      <c r="H254" s="220">
        <v>1117.4100000000001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1432</v>
      </c>
    </row>
    <row r="255" s="13" customFormat="1">
      <c r="A255" s="13"/>
      <c r="B255" s="234"/>
      <c r="C255" s="235"/>
      <c r="D255" s="236" t="s">
        <v>341</v>
      </c>
      <c r="E255" s="237" t="s">
        <v>19</v>
      </c>
      <c r="F255" s="238" t="s">
        <v>6773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341</v>
      </c>
      <c r="AU255" s="244" t="s">
        <v>85</v>
      </c>
      <c r="AV255" s="13" t="s">
        <v>83</v>
      </c>
      <c r="AW255" s="13" t="s">
        <v>35</v>
      </c>
      <c r="AX255" s="13" t="s">
        <v>76</v>
      </c>
      <c r="AY255" s="244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6743</v>
      </c>
      <c r="G256" s="246"/>
      <c r="H256" s="249">
        <v>46.840000000000003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6774</v>
      </c>
      <c r="G257" s="246"/>
      <c r="H257" s="249">
        <v>23.390000000000001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6775</v>
      </c>
      <c r="G258" s="246"/>
      <c r="H258" s="249">
        <v>64.180000000000007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6776</v>
      </c>
      <c r="G259" s="246"/>
      <c r="H259" s="249">
        <v>16.300000000000001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6777</v>
      </c>
      <c r="G260" s="246"/>
      <c r="H260" s="249">
        <v>57.149999999999999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6778</v>
      </c>
      <c r="G261" s="246"/>
      <c r="H261" s="249">
        <v>298.20999999999998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6779</v>
      </c>
      <c r="G262" s="246"/>
      <c r="H262" s="249">
        <v>676.99000000000001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6780</v>
      </c>
      <c r="G263" s="246"/>
      <c r="H263" s="249">
        <v>-50.229999999999997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6781</v>
      </c>
      <c r="G264" s="246"/>
      <c r="H264" s="249">
        <v>-15.42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1117.4099999999999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546</v>
      </c>
      <c r="D266" s="216" t="s">
        <v>333</v>
      </c>
      <c r="E266" s="217" t="s">
        <v>3547</v>
      </c>
      <c r="F266" s="218" t="s">
        <v>6782</v>
      </c>
      <c r="G266" s="219" t="s">
        <v>429</v>
      </c>
      <c r="H266" s="220">
        <v>1117.4100000000001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1447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6783</v>
      </c>
      <c r="G267" s="246"/>
      <c r="H267" s="249">
        <v>1117.4100000000001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1117.4100000000001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1078</v>
      </c>
      <c r="D269" s="216" t="s">
        <v>333</v>
      </c>
      <c r="E269" s="217" t="s">
        <v>3553</v>
      </c>
      <c r="F269" s="218" t="s">
        <v>6784</v>
      </c>
      <c r="G269" s="219" t="s">
        <v>429</v>
      </c>
      <c r="H269" s="220">
        <v>16761.150000000001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1464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6785</v>
      </c>
      <c r="G270" s="246"/>
      <c r="H270" s="249">
        <v>16761.150000000001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16761.150000000001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85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1083</v>
      </c>
      <c r="D272" s="216" t="s">
        <v>333</v>
      </c>
      <c r="E272" s="217" t="s">
        <v>6786</v>
      </c>
      <c r="F272" s="218" t="s">
        <v>6787</v>
      </c>
      <c r="G272" s="219" t="s">
        <v>429</v>
      </c>
      <c r="H272" s="220">
        <v>65.650000000000006</v>
      </c>
      <c r="I272" s="221"/>
      <c r="J272" s="222">
        <f>ROUND(I272*H272,2)</f>
        <v>0</v>
      </c>
      <c r="K272" s="218" t="s">
        <v>3511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1473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6788</v>
      </c>
      <c r="G273" s="246"/>
      <c r="H273" s="249">
        <v>65.650000000000006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65.650000000000006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85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16.5" customHeight="1">
      <c r="A275" s="40"/>
      <c r="B275" s="41"/>
      <c r="C275" s="216" t="s">
        <v>1106</v>
      </c>
      <c r="D275" s="216" t="s">
        <v>333</v>
      </c>
      <c r="E275" s="217" t="s">
        <v>6789</v>
      </c>
      <c r="F275" s="218" t="s">
        <v>6790</v>
      </c>
      <c r="G275" s="219" t="s">
        <v>429</v>
      </c>
      <c r="H275" s="220">
        <v>65.650000000000006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467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6788</v>
      </c>
      <c r="G276" s="246"/>
      <c r="H276" s="249">
        <v>65.650000000000006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65.650000000000006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16.5" customHeight="1">
      <c r="A278" s="40"/>
      <c r="B278" s="41"/>
      <c r="C278" s="216" t="s">
        <v>1111</v>
      </c>
      <c r="D278" s="216" t="s">
        <v>333</v>
      </c>
      <c r="E278" s="217" t="s">
        <v>6791</v>
      </c>
      <c r="F278" s="218" t="s">
        <v>6792</v>
      </c>
      <c r="G278" s="219" t="s">
        <v>429</v>
      </c>
      <c r="H278" s="220">
        <v>984.75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547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6793</v>
      </c>
      <c r="G279" s="246"/>
      <c r="H279" s="249">
        <v>984.75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984.75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12" customFormat="1" ht="22.8" customHeight="1">
      <c r="A281" s="12"/>
      <c r="B281" s="200"/>
      <c r="C281" s="201"/>
      <c r="D281" s="202" t="s">
        <v>75</v>
      </c>
      <c r="E281" s="214" t="s">
        <v>469</v>
      </c>
      <c r="F281" s="214" t="s">
        <v>3556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SUM(P282:P291)</f>
        <v>0</v>
      </c>
      <c r="Q281" s="208"/>
      <c r="R281" s="209">
        <f>SUM(R282:R291)</f>
        <v>0</v>
      </c>
      <c r="S281" s="208"/>
      <c r="T281" s="210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83</v>
      </c>
      <c r="AT281" s="212" t="s">
        <v>75</v>
      </c>
      <c r="AU281" s="212" t="s">
        <v>83</v>
      </c>
      <c r="AY281" s="211" t="s">
        <v>331</v>
      </c>
      <c r="BK281" s="213">
        <f>SUM(BK282:BK291)</f>
        <v>0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3557</v>
      </c>
      <c r="F282" s="218" t="s">
        <v>6794</v>
      </c>
      <c r="G282" s="219" t="s">
        <v>429</v>
      </c>
      <c r="H282" s="220">
        <v>298.19999999999999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6795</v>
      </c>
      <c r="G283" s="246"/>
      <c r="H283" s="249">
        <v>268.77999999999997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6796</v>
      </c>
      <c r="G284" s="246"/>
      <c r="H284" s="249">
        <v>15.84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6797</v>
      </c>
      <c r="G285" s="246"/>
      <c r="H285" s="249">
        <v>13.58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298.19999999999993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85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1127</v>
      </c>
      <c r="D287" s="216" t="s">
        <v>333</v>
      </c>
      <c r="E287" s="217" t="s">
        <v>3559</v>
      </c>
      <c r="F287" s="218" t="s">
        <v>6798</v>
      </c>
      <c r="G287" s="219" t="s">
        <v>429</v>
      </c>
      <c r="H287" s="220">
        <v>677</v>
      </c>
      <c r="I287" s="221"/>
      <c r="J287" s="222">
        <f>ROUND(I287*H287,2)</f>
        <v>0</v>
      </c>
      <c r="K287" s="218" t="s">
        <v>3511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1522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6799</v>
      </c>
      <c r="G288" s="246"/>
      <c r="H288" s="249">
        <v>569.11000000000001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6800</v>
      </c>
      <c r="G289" s="246"/>
      <c r="H289" s="249">
        <v>73.25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6801</v>
      </c>
      <c r="G290" s="246"/>
      <c r="H290" s="249">
        <v>34.640000000000001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677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12" customFormat="1" ht="22.8" customHeight="1">
      <c r="A292" s="12"/>
      <c r="B292" s="200"/>
      <c r="C292" s="201"/>
      <c r="D292" s="202" t="s">
        <v>75</v>
      </c>
      <c r="E292" s="214" t="s">
        <v>475</v>
      </c>
      <c r="F292" s="214" t="s">
        <v>5230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SUM(P293:P304)</f>
        <v>0</v>
      </c>
      <c r="Q292" s="208"/>
      <c r="R292" s="209">
        <f>SUM(R293:R304)</f>
        <v>0</v>
      </c>
      <c r="S292" s="208"/>
      <c r="T292" s="210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75</v>
      </c>
      <c r="AU292" s="212" t="s">
        <v>83</v>
      </c>
      <c r="AY292" s="211" t="s">
        <v>331</v>
      </c>
      <c r="BK292" s="213">
        <f>SUM(BK293:BK304)</f>
        <v>0</v>
      </c>
    </row>
    <row r="293" s="2" customFormat="1" ht="16.5" customHeight="1">
      <c r="A293" s="40"/>
      <c r="B293" s="41"/>
      <c r="C293" s="216" t="s">
        <v>1132</v>
      </c>
      <c r="D293" s="216" t="s">
        <v>333</v>
      </c>
      <c r="E293" s="217" t="s">
        <v>6802</v>
      </c>
      <c r="F293" s="218" t="s">
        <v>6803</v>
      </c>
      <c r="G293" s="219" t="s">
        <v>336</v>
      </c>
      <c r="H293" s="220">
        <v>42</v>
      </c>
      <c r="I293" s="221"/>
      <c r="J293" s="222">
        <f>ROUND(I293*H293,2)</f>
        <v>0</v>
      </c>
      <c r="K293" s="218" t="s">
        <v>3511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126</v>
      </c>
      <c r="AT293" s="227" t="s">
        <v>333</v>
      </c>
      <c r="AU293" s="227" t="s">
        <v>85</v>
      </c>
      <c r="AY293" s="19" t="s">
        <v>331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126</v>
      </c>
      <c r="BM293" s="227" t="s">
        <v>1535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6804</v>
      </c>
      <c r="G294" s="246"/>
      <c r="H294" s="249">
        <v>42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5" customFormat="1">
      <c r="A295" s="15"/>
      <c r="B295" s="256"/>
      <c r="C295" s="257"/>
      <c r="D295" s="236" t="s">
        <v>341</v>
      </c>
      <c r="E295" s="258" t="s">
        <v>19</v>
      </c>
      <c r="F295" s="259" t="s">
        <v>353</v>
      </c>
      <c r="G295" s="257"/>
      <c r="H295" s="260">
        <v>42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341</v>
      </c>
      <c r="AU295" s="266" t="s">
        <v>85</v>
      </c>
      <c r="AV295" s="15" t="s">
        <v>126</v>
      </c>
      <c r="AW295" s="15" t="s">
        <v>35</v>
      </c>
      <c r="AX295" s="15" t="s">
        <v>83</v>
      </c>
      <c r="AY295" s="266" t="s">
        <v>331</v>
      </c>
    </row>
    <row r="296" s="2" customFormat="1" ht="16.5" customHeight="1">
      <c r="A296" s="40"/>
      <c r="B296" s="41"/>
      <c r="C296" s="216" t="s">
        <v>1139</v>
      </c>
      <c r="D296" s="216" t="s">
        <v>333</v>
      </c>
      <c r="E296" s="217" t="s">
        <v>6805</v>
      </c>
      <c r="F296" s="218" t="s">
        <v>6806</v>
      </c>
      <c r="G296" s="219" t="s">
        <v>336</v>
      </c>
      <c r="H296" s="220">
        <v>42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1548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1058</v>
      </c>
      <c r="G297" s="246"/>
      <c r="H297" s="249">
        <v>42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5" customFormat="1">
      <c r="A298" s="15"/>
      <c r="B298" s="256"/>
      <c r="C298" s="257"/>
      <c r="D298" s="236" t="s">
        <v>341</v>
      </c>
      <c r="E298" s="258" t="s">
        <v>19</v>
      </c>
      <c r="F298" s="259" t="s">
        <v>353</v>
      </c>
      <c r="G298" s="257"/>
      <c r="H298" s="260">
        <v>42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341</v>
      </c>
      <c r="AU298" s="266" t="s">
        <v>85</v>
      </c>
      <c r="AV298" s="15" t="s">
        <v>126</v>
      </c>
      <c r="AW298" s="15" t="s">
        <v>35</v>
      </c>
      <c r="AX298" s="15" t="s">
        <v>83</v>
      </c>
      <c r="AY298" s="266" t="s">
        <v>331</v>
      </c>
    </row>
    <row r="299" s="2" customFormat="1" ht="16.5" customHeight="1">
      <c r="A299" s="40"/>
      <c r="B299" s="41"/>
      <c r="C299" s="216" t="s">
        <v>1144</v>
      </c>
      <c r="D299" s="216" t="s">
        <v>333</v>
      </c>
      <c r="E299" s="217" t="s">
        <v>6807</v>
      </c>
      <c r="F299" s="218" t="s">
        <v>6808</v>
      </c>
      <c r="G299" s="219" t="s">
        <v>336</v>
      </c>
      <c r="H299" s="220">
        <v>42</v>
      </c>
      <c r="I299" s="221"/>
      <c r="J299" s="222">
        <f>ROUND(I299*H299,2)</f>
        <v>0</v>
      </c>
      <c r="K299" s="218" t="s">
        <v>3511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126</v>
      </c>
      <c r="AT299" s="227" t="s">
        <v>333</v>
      </c>
      <c r="AU299" s="227" t="s">
        <v>85</v>
      </c>
      <c r="AY299" s="19" t="s">
        <v>331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126</v>
      </c>
      <c r="BM299" s="227" t="s">
        <v>1558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1058</v>
      </c>
      <c r="G300" s="246"/>
      <c r="H300" s="249">
        <v>42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42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1154</v>
      </c>
      <c r="D302" s="216" t="s">
        <v>333</v>
      </c>
      <c r="E302" s="217" t="s">
        <v>6809</v>
      </c>
      <c r="F302" s="218" t="s">
        <v>6810</v>
      </c>
      <c r="G302" s="219" t="s">
        <v>336</v>
      </c>
      <c r="H302" s="220">
        <v>42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1567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1058</v>
      </c>
      <c r="G303" s="246"/>
      <c r="H303" s="249">
        <v>42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42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549</v>
      </c>
      <c r="F305" s="214" t="s">
        <v>3563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SUM(P306:P311)</f>
        <v>0</v>
      </c>
      <c r="Q305" s="208"/>
      <c r="R305" s="209">
        <f>SUM(R306:R311)</f>
        <v>0</v>
      </c>
      <c r="S305" s="208"/>
      <c r="T305" s="210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SUM(BK306:BK311)</f>
        <v>0</v>
      </c>
    </row>
    <row r="306" s="2" customFormat="1" ht="16.5" customHeight="1">
      <c r="A306" s="40"/>
      <c r="B306" s="41"/>
      <c r="C306" s="216" t="s">
        <v>1189</v>
      </c>
      <c r="D306" s="216" t="s">
        <v>333</v>
      </c>
      <c r="E306" s="217" t="s">
        <v>3564</v>
      </c>
      <c r="F306" s="218" t="s">
        <v>6811</v>
      </c>
      <c r="G306" s="219" t="s">
        <v>429</v>
      </c>
      <c r="H306" s="220">
        <v>1117.4100000000001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1591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6783</v>
      </c>
      <c r="G307" s="246"/>
      <c r="H307" s="249">
        <v>1117.4100000000001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1117.4100000000001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1196</v>
      </c>
      <c r="D309" s="216" t="s">
        <v>333</v>
      </c>
      <c r="E309" s="217" t="s">
        <v>6812</v>
      </c>
      <c r="F309" s="218" t="s">
        <v>6813</v>
      </c>
      <c r="G309" s="219" t="s">
        <v>429</v>
      </c>
      <c r="H309" s="220">
        <v>65.650000000000006</v>
      </c>
      <c r="I309" s="221"/>
      <c r="J309" s="222">
        <f>ROUND(I309*H309,2)</f>
        <v>0</v>
      </c>
      <c r="K309" s="218" t="s">
        <v>3511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1604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6814</v>
      </c>
      <c r="G310" s="246"/>
      <c r="H310" s="249">
        <v>65.650000000000006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85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65.650000000000006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85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546</v>
      </c>
      <c r="F312" s="214" t="s">
        <v>3566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SUM(P313:P325)</f>
        <v>0</v>
      </c>
      <c r="Q312" s="208"/>
      <c r="R312" s="209">
        <f>SUM(R313:R325)</f>
        <v>0</v>
      </c>
      <c r="S312" s="208"/>
      <c r="T312" s="210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83</v>
      </c>
      <c r="AT312" s="212" t="s">
        <v>75</v>
      </c>
      <c r="AU312" s="212" t="s">
        <v>83</v>
      </c>
      <c r="AY312" s="211" t="s">
        <v>331</v>
      </c>
      <c r="BK312" s="213">
        <f>SUM(BK313:BK325)</f>
        <v>0</v>
      </c>
    </row>
    <row r="313" s="2" customFormat="1" ht="16.5" customHeight="1">
      <c r="A313" s="40"/>
      <c r="B313" s="41"/>
      <c r="C313" s="216" t="s">
        <v>1201</v>
      </c>
      <c r="D313" s="216" t="s">
        <v>333</v>
      </c>
      <c r="E313" s="217" t="s">
        <v>6815</v>
      </c>
      <c r="F313" s="218" t="s">
        <v>6816</v>
      </c>
      <c r="G313" s="219" t="s">
        <v>336</v>
      </c>
      <c r="H313" s="220">
        <v>11.73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1617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6817</v>
      </c>
      <c r="G314" s="246"/>
      <c r="H314" s="249">
        <v>6.5999999999999996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6818</v>
      </c>
      <c r="G315" s="246"/>
      <c r="H315" s="249">
        <v>3.6899999999999999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6819</v>
      </c>
      <c r="G316" s="246"/>
      <c r="H316" s="249">
        <v>1.44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76</v>
      </c>
      <c r="AY316" s="255" t="s">
        <v>331</v>
      </c>
    </row>
    <row r="317" s="15" customFormat="1">
      <c r="A317" s="15"/>
      <c r="B317" s="256"/>
      <c r="C317" s="257"/>
      <c r="D317" s="236" t="s">
        <v>341</v>
      </c>
      <c r="E317" s="258" t="s">
        <v>19</v>
      </c>
      <c r="F317" s="259" t="s">
        <v>353</v>
      </c>
      <c r="G317" s="257"/>
      <c r="H317" s="260">
        <v>11.729999999999999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341</v>
      </c>
      <c r="AU317" s="266" t="s">
        <v>85</v>
      </c>
      <c r="AV317" s="15" t="s">
        <v>126</v>
      </c>
      <c r="AW317" s="15" t="s">
        <v>35</v>
      </c>
      <c r="AX317" s="15" t="s">
        <v>83</v>
      </c>
      <c r="AY317" s="266" t="s">
        <v>331</v>
      </c>
    </row>
    <row r="318" s="2" customFormat="1" ht="16.5" customHeight="1">
      <c r="A318" s="40"/>
      <c r="B318" s="41"/>
      <c r="C318" s="216" t="s">
        <v>1207</v>
      </c>
      <c r="D318" s="216" t="s">
        <v>333</v>
      </c>
      <c r="E318" s="217" t="s">
        <v>3567</v>
      </c>
      <c r="F318" s="218" t="s">
        <v>6820</v>
      </c>
      <c r="G318" s="219" t="s">
        <v>429</v>
      </c>
      <c r="H318" s="220">
        <v>57.140000000000001</v>
      </c>
      <c r="I318" s="221"/>
      <c r="J318" s="222">
        <f>ROUND(I318*H318,2)</f>
        <v>0</v>
      </c>
      <c r="K318" s="218" t="s">
        <v>3511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126</v>
      </c>
      <c r="AT318" s="227" t="s">
        <v>333</v>
      </c>
      <c r="AU318" s="227" t="s">
        <v>85</v>
      </c>
      <c r="AY318" s="19" t="s">
        <v>331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126</v>
      </c>
      <c r="BM318" s="227" t="s">
        <v>1630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6821</v>
      </c>
      <c r="G319" s="246"/>
      <c r="H319" s="249">
        <v>46.969999999999999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6822</v>
      </c>
      <c r="G320" s="246"/>
      <c r="H320" s="249">
        <v>7.2699999999999996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6823</v>
      </c>
      <c r="G321" s="246"/>
      <c r="H321" s="249">
        <v>2.8999999999999999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57.139999999999993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1039</v>
      </c>
      <c r="D323" s="216" t="s">
        <v>333</v>
      </c>
      <c r="E323" s="217" t="s">
        <v>6824</v>
      </c>
      <c r="F323" s="218" t="s">
        <v>6825</v>
      </c>
      <c r="G323" s="219" t="s">
        <v>376</v>
      </c>
      <c r="H323" s="220">
        <v>232.80000000000001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534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6826</v>
      </c>
      <c r="G324" s="246"/>
      <c r="H324" s="249">
        <v>232.80000000000001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232.80000000000001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12" customFormat="1" ht="22.8" customHeight="1">
      <c r="A326" s="12"/>
      <c r="B326" s="200"/>
      <c r="C326" s="201"/>
      <c r="D326" s="202" t="s">
        <v>75</v>
      </c>
      <c r="E326" s="214" t="s">
        <v>1078</v>
      </c>
      <c r="F326" s="214" t="s">
        <v>6827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SUM(P327:P338)</f>
        <v>0</v>
      </c>
      <c r="Q326" s="208"/>
      <c r="R326" s="209">
        <f>SUM(R327:R338)</f>
        <v>0</v>
      </c>
      <c r="S326" s="208"/>
      <c r="T326" s="210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83</v>
      </c>
      <c r="AT326" s="212" t="s">
        <v>75</v>
      </c>
      <c r="AU326" s="212" t="s">
        <v>83</v>
      </c>
      <c r="AY326" s="211" t="s">
        <v>331</v>
      </c>
      <c r="BK326" s="213">
        <f>SUM(BK327:BK338)</f>
        <v>0</v>
      </c>
    </row>
    <row r="327" s="2" customFormat="1" ht="16.5" customHeight="1">
      <c r="A327" s="40"/>
      <c r="B327" s="41"/>
      <c r="C327" s="216" t="s">
        <v>1152</v>
      </c>
      <c r="D327" s="216" t="s">
        <v>333</v>
      </c>
      <c r="E327" s="217" t="s">
        <v>6828</v>
      </c>
      <c r="F327" s="218" t="s">
        <v>6829</v>
      </c>
      <c r="G327" s="219" t="s">
        <v>429</v>
      </c>
      <c r="H327" s="220">
        <v>0.41999999999999998</v>
      </c>
      <c r="I327" s="221"/>
      <c r="J327" s="222">
        <f>ROUND(I327*H327,2)</f>
        <v>0</v>
      </c>
      <c r="K327" s="218" t="s">
        <v>3511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126</v>
      </c>
      <c r="AT327" s="227" t="s">
        <v>333</v>
      </c>
      <c r="AU327" s="227" t="s">
        <v>85</v>
      </c>
      <c r="AY327" s="19" t="s">
        <v>331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126</v>
      </c>
      <c r="BM327" s="227" t="s">
        <v>1671</v>
      </c>
    </row>
    <row r="328" s="14" customFormat="1">
      <c r="A328" s="14"/>
      <c r="B328" s="245"/>
      <c r="C328" s="246"/>
      <c r="D328" s="236" t="s">
        <v>341</v>
      </c>
      <c r="E328" s="247" t="s">
        <v>19</v>
      </c>
      <c r="F328" s="248" t="s">
        <v>6830</v>
      </c>
      <c r="G328" s="246"/>
      <c r="H328" s="249">
        <v>0.41999999999999998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341</v>
      </c>
      <c r="AU328" s="255" t="s">
        <v>85</v>
      </c>
      <c r="AV328" s="14" t="s">
        <v>85</v>
      </c>
      <c r="AW328" s="14" t="s">
        <v>35</v>
      </c>
      <c r="AX328" s="14" t="s">
        <v>76</v>
      </c>
      <c r="AY328" s="255" t="s">
        <v>331</v>
      </c>
    </row>
    <row r="329" s="15" customFormat="1">
      <c r="A329" s="15"/>
      <c r="B329" s="256"/>
      <c r="C329" s="257"/>
      <c r="D329" s="236" t="s">
        <v>341</v>
      </c>
      <c r="E329" s="258" t="s">
        <v>19</v>
      </c>
      <c r="F329" s="259" t="s">
        <v>353</v>
      </c>
      <c r="G329" s="257"/>
      <c r="H329" s="260">
        <v>0.41999999999999998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341</v>
      </c>
      <c r="AU329" s="266" t="s">
        <v>85</v>
      </c>
      <c r="AV329" s="15" t="s">
        <v>126</v>
      </c>
      <c r="AW329" s="15" t="s">
        <v>35</v>
      </c>
      <c r="AX329" s="15" t="s">
        <v>83</v>
      </c>
      <c r="AY329" s="266" t="s">
        <v>331</v>
      </c>
    </row>
    <row r="330" s="2" customFormat="1" ht="16.5" customHeight="1">
      <c r="A330" s="40"/>
      <c r="B330" s="41"/>
      <c r="C330" s="216" t="s">
        <v>1243</v>
      </c>
      <c r="D330" s="216" t="s">
        <v>333</v>
      </c>
      <c r="E330" s="217" t="s">
        <v>6831</v>
      </c>
      <c r="F330" s="218" t="s">
        <v>6832</v>
      </c>
      <c r="G330" s="219" t="s">
        <v>429</v>
      </c>
      <c r="H330" s="220">
        <v>4.0949999999999998</v>
      </c>
      <c r="I330" s="221"/>
      <c r="J330" s="222">
        <f>ROUND(I330*H330,2)</f>
        <v>0</v>
      </c>
      <c r="K330" s="218" t="s">
        <v>3511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126</v>
      </c>
      <c r="AT330" s="227" t="s">
        <v>333</v>
      </c>
      <c r="AU330" s="227" t="s">
        <v>85</v>
      </c>
      <c r="AY330" s="19" t="s">
        <v>331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126</v>
      </c>
      <c r="BM330" s="227" t="s">
        <v>1682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6833</v>
      </c>
      <c r="G331" s="246"/>
      <c r="H331" s="249">
        <v>4.0949999999999998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5" customFormat="1">
      <c r="A332" s="15"/>
      <c r="B332" s="256"/>
      <c r="C332" s="257"/>
      <c r="D332" s="236" t="s">
        <v>341</v>
      </c>
      <c r="E332" s="258" t="s">
        <v>19</v>
      </c>
      <c r="F332" s="259" t="s">
        <v>353</v>
      </c>
      <c r="G332" s="257"/>
      <c r="H332" s="260">
        <v>4.0949999999999998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341</v>
      </c>
      <c r="AU332" s="266" t="s">
        <v>85</v>
      </c>
      <c r="AV332" s="15" t="s">
        <v>126</v>
      </c>
      <c r="AW332" s="15" t="s">
        <v>35</v>
      </c>
      <c r="AX332" s="15" t="s">
        <v>83</v>
      </c>
      <c r="AY332" s="266" t="s">
        <v>331</v>
      </c>
    </row>
    <row r="333" s="2" customFormat="1" ht="16.5" customHeight="1">
      <c r="A333" s="40"/>
      <c r="B333" s="41"/>
      <c r="C333" s="216" t="s">
        <v>1249</v>
      </c>
      <c r="D333" s="216" t="s">
        <v>333</v>
      </c>
      <c r="E333" s="217" t="s">
        <v>6834</v>
      </c>
      <c r="F333" s="218" t="s">
        <v>6835</v>
      </c>
      <c r="G333" s="219" t="s">
        <v>336</v>
      </c>
      <c r="H333" s="220">
        <v>11.699999999999999</v>
      </c>
      <c r="I333" s="221"/>
      <c r="J333" s="222">
        <f>ROUND(I333*H333,2)</f>
        <v>0</v>
      </c>
      <c r="K333" s="218" t="s">
        <v>3511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126</v>
      </c>
      <c r="AT333" s="227" t="s">
        <v>333</v>
      </c>
      <c r="AU333" s="227" t="s">
        <v>85</v>
      </c>
      <c r="AY333" s="19" t="s">
        <v>331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126</v>
      </c>
      <c r="BM333" s="227" t="s">
        <v>1697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6685</v>
      </c>
      <c r="G334" s="246"/>
      <c r="H334" s="249">
        <v>11.699999999999999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11.699999999999999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1253</v>
      </c>
      <c r="D336" s="216" t="s">
        <v>333</v>
      </c>
      <c r="E336" s="217" t="s">
        <v>6836</v>
      </c>
      <c r="F336" s="218" t="s">
        <v>6837</v>
      </c>
      <c r="G336" s="219" t="s">
        <v>429</v>
      </c>
      <c r="H336" s="220">
        <v>1.7549999999999999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1704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6838</v>
      </c>
      <c r="G337" s="246"/>
      <c r="H337" s="249">
        <v>1.7549999999999999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1.7549999999999999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12" customFormat="1" ht="22.8" customHeight="1">
      <c r="A339" s="12"/>
      <c r="B339" s="200"/>
      <c r="C339" s="201"/>
      <c r="D339" s="202" t="s">
        <v>75</v>
      </c>
      <c r="E339" s="214" t="s">
        <v>1189</v>
      </c>
      <c r="F339" s="214" t="s">
        <v>6839</v>
      </c>
      <c r="G339" s="201"/>
      <c r="H339" s="201"/>
      <c r="I339" s="204"/>
      <c r="J339" s="215">
        <f>BK339</f>
        <v>0</v>
      </c>
      <c r="K339" s="201"/>
      <c r="L339" s="206"/>
      <c r="M339" s="207"/>
      <c r="N339" s="208"/>
      <c r="O339" s="208"/>
      <c r="P339" s="209">
        <f>SUM(P340:P345)</f>
        <v>0</v>
      </c>
      <c r="Q339" s="208"/>
      <c r="R339" s="209">
        <f>SUM(R340:R345)</f>
        <v>0</v>
      </c>
      <c r="S339" s="208"/>
      <c r="T339" s="21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83</v>
      </c>
      <c r="AT339" s="212" t="s">
        <v>75</v>
      </c>
      <c r="AU339" s="212" t="s">
        <v>83</v>
      </c>
      <c r="AY339" s="211" t="s">
        <v>331</v>
      </c>
      <c r="BK339" s="213">
        <f>SUM(BK340:BK345)</f>
        <v>0</v>
      </c>
    </row>
    <row r="340" s="2" customFormat="1" ht="16.5" customHeight="1">
      <c r="A340" s="40"/>
      <c r="B340" s="41"/>
      <c r="C340" s="216" t="s">
        <v>1006</v>
      </c>
      <c r="D340" s="216" t="s">
        <v>333</v>
      </c>
      <c r="E340" s="217" t="s">
        <v>6840</v>
      </c>
      <c r="F340" s="218" t="s">
        <v>6841</v>
      </c>
      <c r="G340" s="219" t="s">
        <v>429</v>
      </c>
      <c r="H340" s="220">
        <v>32.700000000000003</v>
      </c>
      <c r="I340" s="221"/>
      <c r="J340" s="222">
        <f>ROUND(I340*H340,2)</f>
        <v>0</v>
      </c>
      <c r="K340" s="218" t="s">
        <v>3511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126</v>
      </c>
      <c r="AT340" s="227" t="s">
        <v>333</v>
      </c>
      <c r="AU340" s="227" t="s">
        <v>85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126</v>
      </c>
      <c r="BM340" s="227" t="s">
        <v>1712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6842</v>
      </c>
      <c r="G341" s="246"/>
      <c r="H341" s="249">
        <v>32.700000000000003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85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32.700000000000003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85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16.5" customHeight="1">
      <c r="A343" s="40"/>
      <c r="B343" s="41"/>
      <c r="C343" s="216" t="s">
        <v>1266</v>
      </c>
      <c r="D343" s="216" t="s">
        <v>333</v>
      </c>
      <c r="E343" s="217" t="s">
        <v>6843</v>
      </c>
      <c r="F343" s="218" t="s">
        <v>6844</v>
      </c>
      <c r="G343" s="219" t="s">
        <v>384</v>
      </c>
      <c r="H343" s="220">
        <v>68.260999999999996</v>
      </c>
      <c r="I343" s="221"/>
      <c r="J343" s="222">
        <f>ROUND(I343*H343,2)</f>
        <v>0</v>
      </c>
      <c r="K343" s="218" t="s">
        <v>3511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126</v>
      </c>
      <c r="AT343" s="227" t="s">
        <v>333</v>
      </c>
      <c r="AU343" s="227" t="s">
        <v>85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126</v>
      </c>
      <c r="BM343" s="227" t="s">
        <v>1720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6845</v>
      </c>
      <c r="G344" s="246"/>
      <c r="H344" s="249">
        <v>68.260999999999996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85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68.260999999999996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85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12" customFormat="1" ht="22.8" customHeight="1">
      <c r="A346" s="12"/>
      <c r="B346" s="200"/>
      <c r="C346" s="201"/>
      <c r="D346" s="202" t="s">
        <v>75</v>
      </c>
      <c r="E346" s="214" t="s">
        <v>1196</v>
      </c>
      <c r="F346" s="214" t="s">
        <v>6846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SUM(P347:P349)</f>
        <v>0</v>
      </c>
      <c r="Q346" s="208"/>
      <c r="R346" s="209">
        <f>SUM(R347:R349)</f>
        <v>0</v>
      </c>
      <c r="S346" s="208"/>
      <c r="T346" s="21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83</v>
      </c>
      <c r="AT346" s="212" t="s">
        <v>75</v>
      </c>
      <c r="AU346" s="212" t="s">
        <v>83</v>
      </c>
      <c r="AY346" s="211" t="s">
        <v>331</v>
      </c>
      <c r="BK346" s="213">
        <f>SUM(BK347:BK349)</f>
        <v>0</v>
      </c>
    </row>
    <row r="347" s="2" customFormat="1" ht="16.5" customHeight="1">
      <c r="A347" s="40"/>
      <c r="B347" s="41"/>
      <c r="C347" s="216" t="s">
        <v>1270</v>
      </c>
      <c r="D347" s="216" t="s">
        <v>333</v>
      </c>
      <c r="E347" s="217" t="s">
        <v>6847</v>
      </c>
      <c r="F347" s="218" t="s">
        <v>6848</v>
      </c>
      <c r="G347" s="219" t="s">
        <v>336</v>
      </c>
      <c r="H347" s="220">
        <v>163.5</v>
      </c>
      <c r="I347" s="221"/>
      <c r="J347" s="222">
        <f>ROUND(I347*H347,2)</f>
        <v>0</v>
      </c>
      <c r="K347" s="218" t="s">
        <v>3511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126</v>
      </c>
      <c r="AT347" s="227" t="s">
        <v>333</v>
      </c>
      <c r="AU347" s="227" t="s">
        <v>85</v>
      </c>
      <c r="AY347" s="19" t="s">
        <v>331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126</v>
      </c>
      <c r="BM347" s="227" t="s">
        <v>1728</v>
      </c>
    </row>
    <row r="348" s="14" customFormat="1">
      <c r="A348" s="14"/>
      <c r="B348" s="245"/>
      <c r="C348" s="246"/>
      <c r="D348" s="236" t="s">
        <v>341</v>
      </c>
      <c r="E348" s="247" t="s">
        <v>19</v>
      </c>
      <c r="F348" s="248" t="s">
        <v>6849</v>
      </c>
      <c r="G348" s="246"/>
      <c r="H348" s="249">
        <v>163.5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341</v>
      </c>
      <c r="AU348" s="255" t="s">
        <v>85</v>
      </c>
      <c r="AV348" s="14" t="s">
        <v>85</v>
      </c>
      <c r="AW348" s="14" t="s">
        <v>35</v>
      </c>
      <c r="AX348" s="14" t="s">
        <v>76</v>
      </c>
      <c r="AY348" s="255" t="s">
        <v>331</v>
      </c>
    </row>
    <row r="349" s="15" customFormat="1">
      <c r="A349" s="15"/>
      <c r="B349" s="256"/>
      <c r="C349" s="257"/>
      <c r="D349" s="236" t="s">
        <v>341</v>
      </c>
      <c r="E349" s="258" t="s">
        <v>19</v>
      </c>
      <c r="F349" s="259" t="s">
        <v>353</v>
      </c>
      <c r="G349" s="257"/>
      <c r="H349" s="260">
        <v>163.5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341</v>
      </c>
      <c r="AU349" s="266" t="s">
        <v>85</v>
      </c>
      <c r="AV349" s="15" t="s">
        <v>126</v>
      </c>
      <c r="AW349" s="15" t="s">
        <v>35</v>
      </c>
      <c r="AX349" s="15" t="s">
        <v>83</v>
      </c>
      <c r="AY349" s="266" t="s">
        <v>331</v>
      </c>
    </row>
    <row r="350" s="12" customFormat="1" ht="22.8" customHeight="1">
      <c r="A350" s="12"/>
      <c r="B350" s="200"/>
      <c r="C350" s="201"/>
      <c r="D350" s="202" t="s">
        <v>75</v>
      </c>
      <c r="E350" s="214" t="s">
        <v>1405</v>
      </c>
      <c r="F350" s="214" t="s">
        <v>6850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SUM(P351:P357)</f>
        <v>0</v>
      </c>
      <c r="Q350" s="208"/>
      <c r="R350" s="209">
        <f>SUM(R351:R357)</f>
        <v>0</v>
      </c>
      <c r="S350" s="208"/>
      <c r="T350" s="210">
        <f>SUM(T351:T357)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83</v>
      </c>
      <c r="AT350" s="212" t="s">
        <v>75</v>
      </c>
      <c r="AU350" s="212" t="s">
        <v>83</v>
      </c>
      <c r="AY350" s="211" t="s">
        <v>331</v>
      </c>
      <c r="BK350" s="213">
        <f>SUM(BK351:BK357)</f>
        <v>0</v>
      </c>
    </row>
    <row r="351" s="2" customFormat="1" ht="16.5" customHeight="1">
      <c r="A351" s="40"/>
      <c r="B351" s="41"/>
      <c r="C351" s="216" t="s">
        <v>1275</v>
      </c>
      <c r="D351" s="216" t="s">
        <v>333</v>
      </c>
      <c r="E351" s="217" t="s">
        <v>6851</v>
      </c>
      <c r="F351" s="218" t="s">
        <v>6852</v>
      </c>
      <c r="G351" s="219" t="s">
        <v>376</v>
      </c>
      <c r="H351" s="220">
        <v>232.80000000000001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1736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6853</v>
      </c>
      <c r="G352" s="246"/>
      <c r="H352" s="249">
        <v>118.5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6854</v>
      </c>
      <c r="G353" s="246"/>
      <c r="H353" s="249">
        <v>114.3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85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232.80000000000001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85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16.5" customHeight="1">
      <c r="A355" s="40"/>
      <c r="B355" s="41"/>
      <c r="C355" s="216" t="s">
        <v>1288</v>
      </c>
      <c r="D355" s="216" t="s">
        <v>333</v>
      </c>
      <c r="E355" s="217" t="s">
        <v>6855</v>
      </c>
      <c r="F355" s="218" t="s">
        <v>6856</v>
      </c>
      <c r="G355" s="219" t="s">
        <v>425</v>
      </c>
      <c r="H355" s="220">
        <v>5</v>
      </c>
      <c r="I355" s="221"/>
      <c r="J355" s="222">
        <f>ROUND(I355*H355,2)</f>
        <v>0</v>
      </c>
      <c r="K355" s="218" t="s">
        <v>3511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126</v>
      </c>
      <c r="AT355" s="227" t="s">
        <v>333</v>
      </c>
      <c r="AU355" s="227" t="s">
        <v>85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126</v>
      </c>
      <c r="BM355" s="227" t="s">
        <v>1744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361</v>
      </c>
      <c r="G356" s="246"/>
      <c r="H356" s="249">
        <v>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12" customFormat="1" ht="22.8" customHeight="1">
      <c r="A358" s="12"/>
      <c r="B358" s="200"/>
      <c r="C358" s="201"/>
      <c r="D358" s="202" t="s">
        <v>75</v>
      </c>
      <c r="E358" s="214" t="s">
        <v>1419</v>
      </c>
      <c r="F358" s="214" t="s">
        <v>6857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SUM(P359:P372)</f>
        <v>0</v>
      </c>
      <c r="Q358" s="208"/>
      <c r="R358" s="209">
        <f>SUM(R359:R372)</f>
        <v>0</v>
      </c>
      <c r="S358" s="208"/>
      <c r="T358" s="210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75</v>
      </c>
      <c r="AU358" s="212" t="s">
        <v>83</v>
      </c>
      <c r="AY358" s="211" t="s">
        <v>331</v>
      </c>
      <c r="BK358" s="213">
        <f>SUM(BK359:BK372)</f>
        <v>0</v>
      </c>
    </row>
    <row r="359" s="2" customFormat="1" ht="16.5" customHeight="1">
      <c r="A359" s="40"/>
      <c r="B359" s="41"/>
      <c r="C359" s="216" t="s">
        <v>1309</v>
      </c>
      <c r="D359" s="216" t="s">
        <v>333</v>
      </c>
      <c r="E359" s="217" t="s">
        <v>6858</v>
      </c>
      <c r="F359" s="218" t="s">
        <v>6859</v>
      </c>
      <c r="G359" s="219" t="s">
        <v>376</v>
      </c>
      <c r="H359" s="220">
        <v>167.90000000000001</v>
      </c>
      <c r="I359" s="221"/>
      <c r="J359" s="222">
        <f>ROUND(I359*H359,2)</f>
        <v>0</v>
      </c>
      <c r="K359" s="218" t="s">
        <v>3511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126</v>
      </c>
      <c r="AT359" s="227" t="s">
        <v>333</v>
      </c>
      <c r="AU359" s="227" t="s">
        <v>85</v>
      </c>
      <c r="AY359" s="19" t="s">
        <v>331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126</v>
      </c>
      <c r="BM359" s="227" t="s">
        <v>343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6860</v>
      </c>
      <c r="G360" s="246"/>
      <c r="H360" s="249">
        <v>167.90000000000001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5" customFormat="1">
      <c r="A361" s="15"/>
      <c r="B361" s="256"/>
      <c r="C361" s="257"/>
      <c r="D361" s="236" t="s">
        <v>341</v>
      </c>
      <c r="E361" s="258" t="s">
        <v>19</v>
      </c>
      <c r="F361" s="259" t="s">
        <v>353</v>
      </c>
      <c r="G361" s="257"/>
      <c r="H361" s="260">
        <v>167.90000000000001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341</v>
      </c>
      <c r="AU361" s="266" t="s">
        <v>85</v>
      </c>
      <c r="AV361" s="15" t="s">
        <v>126</v>
      </c>
      <c r="AW361" s="15" t="s">
        <v>35</v>
      </c>
      <c r="AX361" s="15" t="s">
        <v>83</v>
      </c>
      <c r="AY361" s="266" t="s">
        <v>331</v>
      </c>
    </row>
    <row r="362" s="2" customFormat="1" ht="16.5" customHeight="1">
      <c r="A362" s="40"/>
      <c r="B362" s="41"/>
      <c r="C362" s="216" t="s">
        <v>1314</v>
      </c>
      <c r="D362" s="216" t="s">
        <v>333</v>
      </c>
      <c r="E362" s="217" t="s">
        <v>6861</v>
      </c>
      <c r="F362" s="218" t="s">
        <v>6862</v>
      </c>
      <c r="G362" s="219" t="s">
        <v>425</v>
      </c>
      <c r="H362" s="220">
        <v>12</v>
      </c>
      <c r="I362" s="221"/>
      <c r="J362" s="222">
        <f>ROUND(I362*H362,2)</f>
        <v>0</v>
      </c>
      <c r="K362" s="218" t="s">
        <v>3511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126</v>
      </c>
      <c r="AT362" s="227" t="s">
        <v>333</v>
      </c>
      <c r="AU362" s="227" t="s">
        <v>85</v>
      </c>
      <c r="AY362" s="19" t="s">
        <v>331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126</v>
      </c>
      <c r="BM362" s="227" t="s">
        <v>1759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85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126</v>
      </c>
      <c r="G365" s="246"/>
      <c r="H365" s="249">
        <v>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85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83</v>
      </c>
      <c r="G367" s="246"/>
      <c r="H367" s="249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4" customFormat="1">
      <c r="A368" s="14"/>
      <c r="B368" s="245"/>
      <c r="C368" s="246"/>
      <c r="D368" s="236" t="s">
        <v>341</v>
      </c>
      <c r="E368" s="247" t="s">
        <v>19</v>
      </c>
      <c r="F368" s="248" t="s">
        <v>83</v>
      </c>
      <c r="G368" s="246"/>
      <c r="H368" s="249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341</v>
      </c>
      <c r="AU368" s="255" t="s">
        <v>85</v>
      </c>
      <c r="AV368" s="14" t="s">
        <v>85</v>
      </c>
      <c r="AW368" s="14" t="s">
        <v>35</v>
      </c>
      <c r="AX368" s="14" t="s">
        <v>76</v>
      </c>
      <c r="AY368" s="255" t="s">
        <v>331</v>
      </c>
    </row>
    <row r="369" s="15" customFormat="1">
      <c r="A369" s="15"/>
      <c r="B369" s="256"/>
      <c r="C369" s="257"/>
      <c r="D369" s="236" t="s">
        <v>341</v>
      </c>
      <c r="E369" s="258" t="s">
        <v>19</v>
      </c>
      <c r="F369" s="259" t="s">
        <v>353</v>
      </c>
      <c r="G369" s="257"/>
      <c r="H369" s="260">
        <v>12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341</v>
      </c>
      <c r="AU369" s="266" t="s">
        <v>85</v>
      </c>
      <c r="AV369" s="15" t="s">
        <v>126</v>
      </c>
      <c r="AW369" s="15" t="s">
        <v>35</v>
      </c>
      <c r="AX369" s="15" t="s">
        <v>83</v>
      </c>
      <c r="AY369" s="266" t="s">
        <v>331</v>
      </c>
    </row>
    <row r="370" s="2" customFormat="1" ht="16.5" customHeight="1">
      <c r="A370" s="40"/>
      <c r="B370" s="41"/>
      <c r="C370" s="216" t="s">
        <v>1320</v>
      </c>
      <c r="D370" s="216" t="s">
        <v>333</v>
      </c>
      <c r="E370" s="217" t="s">
        <v>6863</v>
      </c>
      <c r="F370" s="218" t="s">
        <v>6864</v>
      </c>
      <c r="G370" s="219" t="s">
        <v>425</v>
      </c>
      <c r="H370" s="220">
        <v>1</v>
      </c>
      <c r="I370" s="221"/>
      <c r="J370" s="222">
        <f>ROUND(I370*H370,2)</f>
        <v>0</v>
      </c>
      <c r="K370" s="218" t="s">
        <v>3511</v>
      </c>
      <c r="L370" s="46"/>
      <c r="M370" s="223" t="s">
        <v>19</v>
      </c>
      <c r="N370" s="224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126</v>
      </c>
      <c r="AT370" s="227" t="s">
        <v>333</v>
      </c>
      <c r="AU370" s="227" t="s">
        <v>85</v>
      </c>
      <c r="AY370" s="19" t="s">
        <v>331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126</v>
      </c>
      <c r="BM370" s="227" t="s">
        <v>1767</v>
      </c>
    </row>
    <row r="371" s="14" customFormat="1">
      <c r="A371" s="14"/>
      <c r="B371" s="245"/>
      <c r="C371" s="246"/>
      <c r="D371" s="236" t="s">
        <v>341</v>
      </c>
      <c r="E371" s="247" t="s">
        <v>19</v>
      </c>
      <c r="F371" s="248" t="s">
        <v>83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341</v>
      </c>
      <c r="AU371" s="255" t="s">
        <v>85</v>
      </c>
      <c r="AV371" s="14" t="s">
        <v>85</v>
      </c>
      <c r="AW371" s="14" t="s">
        <v>35</v>
      </c>
      <c r="AX371" s="14" t="s">
        <v>76</v>
      </c>
      <c r="AY371" s="255" t="s">
        <v>331</v>
      </c>
    </row>
    <row r="372" s="15" customFormat="1">
      <c r="A372" s="15"/>
      <c r="B372" s="256"/>
      <c r="C372" s="257"/>
      <c r="D372" s="236" t="s">
        <v>341</v>
      </c>
      <c r="E372" s="258" t="s">
        <v>19</v>
      </c>
      <c r="F372" s="259" t="s">
        <v>353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341</v>
      </c>
      <c r="AU372" s="266" t="s">
        <v>85</v>
      </c>
      <c r="AV372" s="15" t="s">
        <v>126</v>
      </c>
      <c r="AW372" s="15" t="s">
        <v>35</v>
      </c>
      <c r="AX372" s="15" t="s">
        <v>83</v>
      </c>
      <c r="AY372" s="266" t="s">
        <v>331</v>
      </c>
    </row>
    <row r="373" s="12" customFormat="1" ht="22.8" customHeight="1">
      <c r="A373" s="12"/>
      <c r="B373" s="200"/>
      <c r="C373" s="201"/>
      <c r="D373" s="202" t="s">
        <v>75</v>
      </c>
      <c r="E373" s="214" t="s">
        <v>1439</v>
      </c>
      <c r="F373" s="214" t="s">
        <v>3851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SUM(P374:P424)</f>
        <v>0</v>
      </c>
      <c r="Q373" s="208"/>
      <c r="R373" s="209">
        <f>SUM(R374:R424)</f>
        <v>0</v>
      </c>
      <c r="S373" s="208"/>
      <c r="T373" s="210">
        <f>SUM(T374:T424)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83</v>
      </c>
      <c r="AT373" s="212" t="s">
        <v>75</v>
      </c>
      <c r="AU373" s="212" t="s">
        <v>83</v>
      </c>
      <c r="AY373" s="211" t="s">
        <v>331</v>
      </c>
      <c r="BK373" s="213">
        <f>SUM(BK374:BK424)</f>
        <v>0</v>
      </c>
    </row>
    <row r="374" s="2" customFormat="1" ht="16.5" customHeight="1">
      <c r="A374" s="40"/>
      <c r="B374" s="41"/>
      <c r="C374" s="216" t="s">
        <v>1337</v>
      </c>
      <c r="D374" s="216" t="s">
        <v>333</v>
      </c>
      <c r="E374" s="217" t="s">
        <v>6865</v>
      </c>
      <c r="F374" s="218" t="s">
        <v>6866</v>
      </c>
      <c r="G374" s="219" t="s">
        <v>376</v>
      </c>
      <c r="H374" s="220">
        <v>232.80000000000001</v>
      </c>
      <c r="I374" s="221"/>
      <c r="J374" s="222">
        <f>ROUND(I374*H374,2)</f>
        <v>0</v>
      </c>
      <c r="K374" s="218" t="s">
        <v>3511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126</v>
      </c>
      <c r="AT374" s="227" t="s">
        <v>333</v>
      </c>
      <c r="AU374" s="227" t="s">
        <v>85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126</v>
      </c>
      <c r="BM374" s="227" t="s">
        <v>1775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6826</v>
      </c>
      <c r="G375" s="246"/>
      <c r="H375" s="249">
        <v>232.80000000000001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85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232.80000000000001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85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16.5" customHeight="1">
      <c r="A377" s="40"/>
      <c r="B377" s="41"/>
      <c r="C377" s="216" t="s">
        <v>1347</v>
      </c>
      <c r="D377" s="216" t="s">
        <v>333</v>
      </c>
      <c r="E377" s="217" t="s">
        <v>6867</v>
      </c>
      <c r="F377" s="218" t="s">
        <v>6868</v>
      </c>
      <c r="G377" s="219" t="s">
        <v>6869</v>
      </c>
      <c r="H377" s="220">
        <v>10</v>
      </c>
      <c r="I377" s="221"/>
      <c r="J377" s="222">
        <f>ROUND(I377*H377,2)</f>
        <v>0</v>
      </c>
      <c r="K377" s="218" t="s">
        <v>3511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126</v>
      </c>
      <c r="AT377" s="227" t="s">
        <v>333</v>
      </c>
      <c r="AU377" s="227" t="s">
        <v>85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126</v>
      </c>
      <c r="BM377" s="227" t="s">
        <v>1783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6870</v>
      </c>
      <c r="G378" s="246"/>
      <c r="H378" s="249">
        <v>10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85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10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85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16.5" customHeight="1">
      <c r="A380" s="40"/>
      <c r="B380" s="41"/>
      <c r="C380" s="216" t="s">
        <v>1352</v>
      </c>
      <c r="D380" s="216" t="s">
        <v>333</v>
      </c>
      <c r="E380" s="217" t="s">
        <v>6871</v>
      </c>
      <c r="F380" s="218" t="s">
        <v>6872</v>
      </c>
      <c r="G380" s="219" t="s">
        <v>425</v>
      </c>
      <c r="H380" s="220">
        <v>10</v>
      </c>
      <c r="I380" s="221"/>
      <c r="J380" s="222">
        <f>ROUND(I380*H380,2)</f>
        <v>0</v>
      </c>
      <c r="K380" s="218" t="s">
        <v>3511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126</v>
      </c>
      <c r="AT380" s="227" t="s">
        <v>333</v>
      </c>
      <c r="AU380" s="227" t="s">
        <v>85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126</v>
      </c>
      <c r="BM380" s="227" t="s">
        <v>1791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393</v>
      </c>
      <c r="G381" s="246"/>
      <c r="H381" s="249">
        <v>10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85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1363</v>
      </c>
      <c r="D383" s="216" t="s">
        <v>333</v>
      </c>
      <c r="E383" s="217" t="s">
        <v>6873</v>
      </c>
      <c r="F383" s="218" t="s">
        <v>6874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19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126</v>
      </c>
      <c r="AT383" s="227" t="s">
        <v>333</v>
      </c>
      <c r="AU383" s="227" t="s">
        <v>85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126</v>
      </c>
      <c r="BM383" s="227" t="s">
        <v>1799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83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85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85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1370</v>
      </c>
      <c r="D386" s="216" t="s">
        <v>333</v>
      </c>
      <c r="E386" s="217" t="s">
        <v>6875</v>
      </c>
      <c r="F386" s="218" t="s">
        <v>6876</v>
      </c>
      <c r="G386" s="219" t="s">
        <v>376</v>
      </c>
      <c r="H386" s="220">
        <v>232.80000000000001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1807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6877</v>
      </c>
      <c r="G387" s="246"/>
      <c r="H387" s="249">
        <v>232.80000000000001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232.80000000000001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1377</v>
      </c>
      <c r="D389" s="216" t="s">
        <v>333</v>
      </c>
      <c r="E389" s="217" t="s">
        <v>6878</v>
      </c>
      <c r="F389" s="218" t="s">
        <v>6879</v>
      </c>
      <c r="G389" s="219" t="s">
        <v>425</v>
      </c>
      <c r="H389" s="220">
        <v>1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1817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83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85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1384</v>
      </c>
      <c r="D392" s="216" t="s">
        <v>333</v>
      </c>
      <c r="E392" s="217" t="s">
        <v>6880</v>
      </c>
      <c r="F392" s="218" t="s">
        <v>6881</v>
      </c>
      <c r="G392" s="219" t="s">
        <v>425</v>
      </c>
      <c r="H392" s="220">
        <v>22</v>
      </c>
      <c r="I392" s="221"/>
      <c r="J392" s="222">
        <f>ROUND(I392*H392,2)</f>
        <v>0</v>
      </c>
      <c r="K392" s="218" t="s">
        <v>3511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126</v>
      </c>
      <c r="AT392" s="227" t="s">
        <v>333</v>
      </c>
      <c r="AU392" s="227" t="s">
        <v>85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126</v>
      </c>
      <c r="BM392" s="227" t="s">
        <v>1830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6882</v>
      </c>
      <c r="G393" s="246"/>
      <c r="H393" s="249">
        <v>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85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5" customFormat="1">
      <c r="A395" s="15"/>
      <c r="B395" s="256"/>
      <c r="C395" s="257"/>
      <c r="D395" s="236" t="s">
        <v>341</v>
      </c>
      <c r="E395" s="258" t="s">
        <v>19</v>
      </c>
      <c r="F395" s="259" t="s">
        <v>353</v>
      </c>
      <c r="G395" s="257"/>
      <c r="H395" s="260">
        <v>22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341</v>
      </c>
      <c r="AU395" s="266" t="s">
        <v>85</v>
      </c>
      <c r="AV395" s="15" t="s">
        <v>126</v>
      </c>
      <c r="AW395" s="15" t="s">
        <v>35</v>
      </c>
      <c r="AX395" s="15" t="s">
        <v>83</v>
      </c>
      <c r="AY395" s="266" t="s">
        <v>331</v>
      </c>
    </row>
    <row r="396" s="2" customFormat="1" ht="16.5" customHeight="1">
      <c r="A396" s="40"/>
      <c r="B396" s="41"/>
      <c r="C396" s="216" t="s">
        <v>1390</v>
      </c>
      <c r="D396" s="216" t="s">
        <v>333</v>
      </c>
      <c r="E396" s="217" t="s">
        <v>6883</v>
      </c>
      <c r="F396" s="218" t="s">
        <v>6884</v>
      </c>
      <c r="G396" s="219" t="s">
        <v>425</v>
      </c>
      <c r="H396" s="220">
        <v>14</v>
      </c>
      <c r="I396" s="221"/>
      <c r="J396" s="222">
        <f>ROUND(I396*H396,2)</f>
        <v>0</v>
      </c>
      <c r="K396" s="218" t="s">
        <v>3511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1847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182</v>
      </c>
      <c r="G397" s="246"/>
      <c r="H397" s="249">
        <v>11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85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83</v>
      </c>
      <c r="G398" s="246"/>
      <c r="H398" s="249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85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85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85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24.15" customHeight="1">
      <c r="A401" s="40"/>
      <c r="B401" s="41"/>
      <c r="C401" s="216" t="s">
        <v>1395</v>
      </c>
      <c r="D401" s="216" t="s">
        <v>333</v>
      </c>
      <c r="E401" s="217" t="s">
        <v>6885</v>
      </c>
      <c r="F401" s="218" t="s">
        <v>6886</v>
      </c>
      <c r="G401" s="219" t="s">
        <v>6887</v>
      </c>
      <c r="H401" s="220">
        <v>1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126</v>
      </c>
      <c r="AT401" s="227" t="s">
        <v>333</v>
      </c>
      <c r="AU401" s="227" t="s">
        <v>85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126</v>
      </c>
      <c r="BM401" s="227" t="s">
        <v>1859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83</v>
      </c>
      <c r="G402" s="246"/>
      <c r="H402" s="249">
        <v>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85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85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24.15" customHeight="1">
      <c r="A404" s="40"/>
      <c r="B404" s="41"/>
      <c r="C404" s="216" t="s">
        <v>1400</v>
      </c>
      <c r="D404" s="216" t="s">
        <v>333</v>
      </c>
      <c r="E404" s="217" t="s">
        <v>6888</v>
      </c>
      <c r="F404" s="218" t="s">
        <v>6889</v>
      </c>
      <c r="G404" s="219" t="s">
        <v>3941</v>
      </c>
      <c r="H404" s="220">
        <v>1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126</v>
      </c>
      <c r="AT404" s="227" t="s">
        <v>333</v>
      </c>
      <c r="AU404" s="227" t="s">
        <v>85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126</v>
      </c>
      <c r="BM404" s="227" t="s">
        <v>1871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83</v>
      </c>
      <c r="G405" s="246"/>
      <c r="H405" s="249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85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85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16.5" customHeight="1">
      <c r="A407" s="40"/>
      <c r="B407" s="41"/>
      <c r="C407" s="216" t="s">
        <v>1405</v>
      </c>
      <c r="D407" s="216" t="s">
        <v>333</v>
      </c>
      <c r="E407" s="217" t="s">
        <v>6890</v>
      </c>
      <c r="F407" s="218" t="s">
        <v>6891</v>
      </c>
      <c r="G407" s="219" t="s">
        <v>6887</v>
      </c>
      <c r="H407" s="220">
        <v>1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1882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83</v>
      </c>
      <c r="G408" s="246"/>
      <c r="H408" s="249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85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5" customFormat="1">
      <c r="A409" s="15"/>
      <c r="B409" s="256"/>
      <c r="C409" s="257"/>
      <c r="D409" s="236" t="s">
        <v>341</v>
      </c>
      <c r="E409" s="258" t="s">
        <v>19</v>
      </c>
      <c r="F409" s="259" t="s">
        <v>353</v>
      </c>
      <c r="G409" s="257"/>
      <c r="H409" s="260">
        <v>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341</v>
      </c>
      <c r="AU409" s="266" t="s">
        <v>85</v>
      </c>
      <c r="AV409" s="15" t="s">
        <v>126</v>
      </c>
      <c r="AW409" s="15" t="s">
        <v>35</v>
      </c>
      <c r="AX409" s="15" t="s">
        <v>83</v>
      </c>
      <c r="AY409" s="266" t="s">
        <v>331</v>
      </c>
    </row>
    <row r="410" s="2" customFormat="1" ht="16.5" customHeight="1">
      <c r="A410" s="40"/>
      <c r="B410" s="41"/>
      <c r="C410" s="216" t="s">
        <v>1410</v>
      </c>
      <c r="D410" s="216" t="s">
        <v>333</v>
      </c>
      <c r="E410" s="217" t="s">
        <v>6892</v>
      </c>
      <c r="F410" s="218" t="s">
        <v>6893</v>
      </c>
      <c r="G410" s="219" t="s">
        <v>429</v>
      </c>
      <c r="H410" s="220">
        <v>77.579999999999998</v>
      </c>
      <c r="I410" s="221"/>
      <c r="J410" s="222">
        <f>ROUND(I410*H410,2)</f>
        <v>0</v>
      </c>
      <c r="K410" s="218" t="s">
        <v>3511</v>
      </c>
      <c r="L410" s="46"/>
      <c r="M410" s="223" t="s">
        <v>19</v>
      </c>
      <c r="N410" s="224" t="s">
        <v>47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126</v>
      </c>
      <c r="AT410" s="227" t="s">
        <v>333</v>
      </c>
      <c r="AU410" s="227" t="s">
        <v>85</v>
      </c>
      <c r="AY410" s="19" t="s">
        <v>331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83</v>
      </c>
      <c r="BK410" s="228">
        <f>ROUND(I410*H410,2)</f>
        <v>0</v>
      </c>
      <c r="BL410" s="19" t="s">
        <v>126</v>
      </c>
      <c r="BM410" s="227" t="s">
        <v>1894</v>
      </c>
    </row>
    <row r="411" s="14" customFormat="1">
      <c r="A411" s="14"/>
      <c r="B411" s="245"/>
      <c r="C411" s="246"/>
      <c r="D411" s="236" t="s">
        <v>341</v>
      </c>
      <c r="E411" s="247" t="s">
        <v>19</v>
      </c>
      <c r="F411" s="248" t="s">
        <v>6894</v>
      </c>
      <c r="G411" s="246"/>
      <c r="H411" s="249">
        <v>77.579999999999998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341</v>
      </c>
      <c r="AU411" s="255" t="s">
        <v>85</v>
      </c>
      <c r="AV411" s="14" t="s">
        <v>85</v>
      </c>
      <c r="AW411" s="14" t="s">
        <v>35</v>
      </c>
      <c r="AX411" s="14" t="s">
        <v>76</v>
      </c>
      <c r="AY411" s="255" t="s">
        <v>331</v>
      </c>
    </row>
    <row r="412" s="15" customFormat="1">
      <c r="A412" s="15"/>
      <c r="B412" s="256"/>
      <c r="C412" s="257"/>
      <c r="D412" s="236" t="s">
        <v>341</v>
      </c>
      <c r="E412" s="258" t="s">
        <v>19</v>
      </c>
      <c r="F412" s="259" t="s">
        <v>353</v>
      </c>
      <c r="G412" s="257"/>
      <c r="H412" s="260">
        <v>77.579999999999998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341</v>
      </c>
      <c r="AU412" s="266" t="s">
        <v>85</v>
      </c>
      <c r="AV412" s="15" t="s">
        <v>126</v>
      </c>
      <c r="AW412" s="15" t="s">
        <v>35</v>
      </c>
      <c r="AX412" s="15" t="s">
        <v>83</v>
      </c>
      <c r="AY412" s="266" t="s">
        <v>331</v>
      </c>
    </row>
    <row r="413" s="2" customFormat="1" ht="16.5" customHeight="1">
      <c r="A413" s="40"/>
      <c r="B413" s="41"/>
      <c r="C413" s="216" t="s">
        <v>1419</v>
      </c>
      <c r="D413" s="216" t="s">
        <v>333</v>
      </c>
      <c r="E413" s="217" t="s">
        <v>6895</v>
      </c>
      <c r="F413" s="218" t="s">
        <v>6896</v>
      </c>
      <c r="G413" s="219" t="s">
        <v>425</v>
      </c>
      <c r="H413" s="220">
        <v>5</v>
      </c>
      <c r="I413" s="221"/>
      <c r="J413" s="222">
        <f>ROUND(I413*H413,2)</f>
        <v>0</v>
      </c>
      <c r="K413" s="218" t="s">
        <v>3511</v>
      </c>
      <c r="L413" s="46"/>
      <c r="M413" s="223" t="s">
        <v>19</v>
      </c>
      <c r="N413" s="224" t="s">
        <v>47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126</v>
      </c>
      <c r="AT413" s="227" t="s">
        <v>333</v>
      </c>
      <c r="AU413" s="227" t="s">
        <v>85</v>
      </c>
      <c r="AY413" s="19" t="s">
        <v>331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83</v>
      </c>
      <c r="BK413" s="228">
        <f>ROUND(I413*H413,2)</f>
        <v>0</v>
      </c>
      <c r="BL413" s="19" t="s">
        <v>126</v>
      </c>
      <c r="BM413" s="227" t="s">
        <v>1906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361</v>
      </c>
      <c r="G414" s="246"/>
      <c r="H414" s="249">
        <v>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5" customFormat="1">
      <c r="A415" s="15"/>
      <c r="B415" s="256"/>
      <c r="C415" s="257"/>
      <c r="D415" s="236" t="s">
        <v>341</v>
      </c>
      <c r="E415" s="258" t="s">
        <v>19</v>
      </c>
      <c r="F415" s="259" t="s">
        <v>353</v>
      </c>
      <c r="G415" s="257"/>
      <c r="H415" s="260">
        <v>5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341</v>
      </c>
      <c r="AU415" s="266" t="s">
        <v>85</v>
      </c>
      <c r="AV415" s="15" t="s">
        <v>126</v>
      </c>
      <c r="AW415" s="15" t="s">
        <v>35</v>
      </c>
      <c r="AX415" s="15" t="s">
        <v>83</v>
      </c>
      <c r="AY415" s="266" t="s">
        <v>331</v>
      </c>
    </row>
    <row r="416" s="2" customFormat="1" ht="16.5" customHeight="1">
      <c r="A416" s="40"/>
      <c r="B416" s="41"/>
      <c r="C416" s="216" t="s">
        <v>1424</v>
      </c>
      <c r="D416" s="216" t="s">
        <v>333</v>
      </c>
      <c r="E416" s="217" t="s">
        <v>6897</v>
      </c>
      <c r="F416" s="218" t="s">
        <v>6898</v>
      </c>
      <c r="G416" s="219" t="s">
        <v>3941</v>
      </c>
      <c r="H416" s="220">
        <v>1</v>
      </c>
      <c r="I416" s="221"/>
      <c r="J416" s="222">
        <f>ROUND(I416*H416,2)</f>
        <v>0</v>
      </c>
      <c r="K416" s="218" t="s">
        <v>19</v>
      </c>
      <c r="L416" s="46"/>
      <c r="M416" s="223" t="s">
        <v>19</v>
      </c>
      <c r="N416" s="224" t="s">
        <v>47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126</v>
      </c>
      <c r="AT416" s="227" t="s">
        <v>333</v>
      </c>
      <c r="AU416" s="227" t="s">
        <v>85</v>
      </c>
      <c r="AY416" s="19" t="s">
        <v>331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83</v>
      </c>
      <c r="BK416" s="228">
        <f>ROUND(I416*H416,2)</f>
        <v>0</v>
      </c>
      <c r="BL416" s="19" t="s">
        <v>126</v>
      </c>
      <c r="BM416" s="227" t="s">
        <v>1947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83</v>
      </c>
      <c r="G417" s="246"/>
      <c r="H417" s="249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5" customFormat="1">
      <c r="A418" s="15"/>
      <c r="B418" s="256"/>
      <c r="C418" s="257"/>
      <c r="D418" s="236" t="s">
        <v>341</v>
      </c>
      <c r="E418" s="258" t="s">
        <v>19</v>
      </c>
      <c r="F418" s="259" t="s">
        <v>353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341</v>
      </c>
      <c r="AU418" s="266" t="s">
        <v>85</v>
      </c>
      <c r="AV418" s="15" t="s">
        <v>126</v>
      </c>
      <c r="AW418" s="15" t="s">
        <v>35</v>
      </c>
      <c r="AX418" s="15" t="s">
        <v>83</v>
      </c>
      <c r="AY418" s="266" t="s">
        <v>331</v>
      </c>
    </row>
    <row r="419" s="2" customFormat="1" ht="16.5" customHeight="1">
      <c r="A419" s="40"/>
      <c r="B419" s="41"/>
      <c r="C419" s="216" t="s">
        <v>1428</v>
      </c>
      <c r="D419" s="216" t="s">
        <v>333</v>
      </c>
      <c r="E419" s="217" t="s">
        <v>6899</v>
      </c>
      <c r="F419" s="218" t="s">
        <v>6900</v>
      </c>
      <c r="G419" s="219" t="s">
        <v>376</v>
      </c>
      <c r="H419" s="220">
        <v>167.90000000000001</v>
      </c>
      <c r="I419" s="221"/>
      <c r="J419" s="222">
        <f>ROUND(I419*H419,2)</f>
        <v>0</v>
      </c>
      <c r="K419" s="218" t="s">
        <v>3511</v>
      </c>
      <c r="L419" s="46"/>
      <c r="M419" s="223" t="s">
        <v>19</v>
      </c>
      <c r="N419" s="224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126</v>
      </c>
      <c r="AT419" s="227" t="s">
        <v>333</v>
      </c>
      <c r="AU419" s="227" t="s">
        <v>85</v>
      </c>
      <c r="AY419" s="19" t="s">
        <v>331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126</v>
      </c>
      <c r="BM419" s="227" t="s">
        <v>1969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6860</v>
      </c>
      <c r="G420" s="246"/>
      <c r="H420" s="249">
        <v>167.90000000000001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5" customFormat="1">
      <c r="A421" s="15"/>
      <c r="B421" s="256"/>
      <c r="C421" s="257"/>
      <c r="D421" s="236" t="s">
        <v>341</v>
      </c>
      <c r="E421" s="258" t="s">
        <v>19</v>
      </c>
      <c r="F421" s="259" t="s">
        <v>353</v>
      </c>
      <c r="G421" s="257"/>
      <c r="H421" s="260">
        <v>167.90000000000001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341</v>
      </c>
      <c r="AU421" s="266" t="s">
        <v>85</v>
      </c>
      <c r="AV421" s="15" t="s">
        <v>126</v>
      </c>
      <c r="AW421" s="15" t="s">
        <v>35</v>
      </c>
      <c r="AX421" s="15" t="s">
        <v>83</v>
      </c>
      <c r="AY421" s="266" t="s">
        <v>331</v>
      </c>
    </row>
    <row r="422" s="2" customFormat="1" ht="16.5" customHeight="1">
      <c r="A422" s="40"/>
      <c r="B422" s="41"/>
      <c r="C422" s="216" t="s">
        <v>1432</v>
      </c>
      <c r="D422" s="216" t="s">
        <v>333</v>
      </c>
      <c r="E422" s="217" t="s">
        <v>6901</v>
      </c>
      <c r="F422" s="218" t="s">
        <v>6902</v>
      </c>
      <c r="G422" s="219" t="s">
        <v>6869</v>
      </c>
      <c r="H422" s="220">
        <v>2</v>
      </c>
      <c r="I422" s="221"/>
      <c r="J422" s="222">
        <f>ROUND(I422*H422,2)</f>
        <v>0</v>
      </c>
      <c r="K422" s="218" t="s">
        <v>3511</v>
      </c>
      <c r="L422" s="46"/>
      <c r="M422" s="223" t="s">
        <v>19</v>
      </c>
      <c r="N422" s="224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126</v>
      </c>
      <c r="AT422" s="227" t="s">
        <v>333</v>
      </c>
      <c r="AU422" s="227" t="s">
        <v>85</v>
      </c>
      <c r="AY422" s="19" t="s">
        <v>331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126</v>
      </c>
      <c r="BM422" s="227" t="s">
        <v>1978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85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5" customFormat="1">
      <c r="A424" s="15"/>
      <c r="B424" s="256"/>
      <c r="C424" s="257"/>
      <c r="D424" s="236" t="s">
        <v>341</v>
      </c>
      <c r="E424" s="258" t="s">
        <v>19</v>
      </c>
      <c r="F424" s="259" t="s">
        <v>353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341</v>
      </c>
      <c r="AU424" s="266" t="s">
        <v>85</v>
      </c>
      <c r="AV424" s="15" t="s">
        <v>126</v>
      </c>
      <c r="AW424" s="15" t="s">
        <v>35</v>
      </c>
      <c r="AX424" s="15" t="s">
        <v>83</v>
      </c>
      <c r="AY424" s="266" t="s">
        <v>331</v>
      </c>
    </row>
    <row r="425" s="12" customFormat="1" ht="22.8" customHeight="1">
      <c r="A425" s="12"/>
      <c r="B425" s="200"/>
      <c r="C425" s="201"/>
      <c r="D425" s="202" t="s">
        <v>75</v>
      </c>
      <c r="E425" s="214" t="s">
        <v>1454</v>
      </c>
      <c r="F425" s="214" t="s">
        <v>5246</v>
      </c>
      <c r="G425" s="201"/>
      <c r="H425" s="201"/>
      <c r="I425" s="204"/>
      <c r="J425" s="215">
        <f>BK425</f>
        <v>0</v>
      </c>
      <c r="K425" s="201"/>
      <c r="L425" s="206"/>
      <c r="M425" s="207"/>
      <c r="N425" s="208"/>
      <c r="O425" s="208"/>
      <c r="P425" s="209">
        <f>SUM(P426:P431)</f>
        <v>0</v>
      </c>
      <c r="Q425" s="208"/>
      <c r="R425" s="209">
        <f>SUM(R426:R431)</f>
        <v>0</v>
      </c>
      <c r="S425" s="208"/>
      <c r="T425" s="210">
        <f>SUM(T426:T431)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1" t="s">
        <v>83</v>
      </c>
      <c r="AT425" s="212" t="s">
        <v>75</v>
      </c>
      <c r="AU425" s="212" t="s">
        <v>83</v>
      </c>
      <c r="AY425" s="211" t="s">
        <v>331</v>
      </c>
      <c r="BK425" s="213">
        <f>SUM(BK426:BK431)</f>
        <v>0</v>
      </c>
    </row>
    <row r="426" s="2" customFormat="1" ht="16.5" customHeight="1">
      <c r="A426" s="40"/>
      <c r="B426" s="41"/>
      <c r="C426" s="216" t="s">
        <v>1439</v>
      </c>
      <c r="D426" s="216" t="s">
        <v>333</v>
      </c>
      <c r="E426" s="217" t="s">
        <v>6903</v>
      </c>
      <c r="F426" s="218" t="s">
        <v>6904</v>
      </c>
      <c r="G426" s="219" t="s">
        <v>376</v>
      </c>
      <c r="H426" s="220">
        <v>50.616999999999997</v>
      </c>
      <c r="I426" s="221"/>
      <c r="J426" s="222">
        <f>ROUND(I426*H426,2)</f>
        <v>0</v>
      </c>
      <c r="K426" s="218" t="s">
        <v>3511</v>
      </c>
      <c r="L426" s="46"/>
      <c r="M426" s="223" t="s">
        <v>19</v>
      </c>
      <c r="N426" s="224" t="s">
        <v>47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126</v>
      </c>
      <c r="AT426" s="227" t="s">
        <v>333</v>
      </c>
      <c r="AU426" s="227" t="s">
        <v>85</v>
      </c>
      <c r="AY426" s="19" t="s">
        <v>331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83</v>
      </c>
      <c r="BK426" s="228">
        <f>ROUND(I426*H426,2)</f>
        <v>0</v>
      </c>
      <c r="BL426" s="19" t="s">
        <v>126</v>
      </c>
      <c r="BM426" s="227" t="s">
        <v>1986</v>
      </c>
    </row>
    <row r="427" s="14" customFormat="1">
      <c r="A427" s="14"/>
      <c r="B427" s="245"/>
      <c r="C427" s="246"/>
      <c r="D427" s="236" t="s">
        <v>341</v>
      </c>
      <c r="E427" s="247" t="s">
        <v>19</v>
      </c>
      <c r="F427" s="248" t="s">
        <v>6905</v>
      </c>
      <c r="G427" s="246"/>
      <c r="H427" s="249">
        <v>50.616999999999997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341</v>
      </c>
      <c r="AU427" s="255" t="s">
        <v>85</v>
      </c>
      <c r="AV427" s="14" t="s">
        <v>85</v>
      </c>
      <c r="AW427" s="14" t="s">
        <v>35</v>
      </c>
      <c r="AX427" s="14" t="s">
        <v>76</v>
      </c>
      <c r="AY427" s="255" t="s">
        <v>331</v>
      </c>
    </row>
    <row r="428" s="15" customFormat="1">
      <c r="A428" s="15"/>
      <c r="B428" s="256"/>
      <c r="C428" s="257"/>
      <c r="D428" s="236" t="s">
        <v>341</v>
      </c>
      <c r="E428" s="258" t="s">
        <v>19</v>
      </c>
      <c r="F428" s="259" t="s">
        <v>353</v>
      </c>
      <c r="G428" s="257"/>
      <c r="H428" s="260">
        <v>50.616999999999997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341</v>
      </c>
      <c r="AU428" s="266" t="s">
        <v>85</v>
      </c>
      <c r="AV428" s="15" t="s">
        <v>126</v>
      </c>
      <c r="AW428" s="15" t="s">
        <v>35</v>
      </c>
      <c r="AX428" s="15" t="s">
        <v>83</v>
      </c>
      <c r="AY428" s="266" t="s">
        <v>331</v>
      </c>
    </row>
    <row r="429" s="2" customFormat="1" ht="16.5" customHeight="1">
      <c r="A429" s="40"/>
      <c r="B429" s="41"/>
      <c r="C429" s="216" t="s">
        <v>1447</v>
      </c>
      <c r="D429" s="216" t="s">
        <v>333</v>
      </c>
      <c r="E429" s="217" t="s">
        <v>6906</v>
      </c>
      <c r="F429" s="218" t="s">
        <v>6907</v>
      </c>
      <c r="G429" s="219" t="s">
        <v>376</v>
      </c>
      <c r="H429" s="220">
        <v>218</v>
      </c>
      <c r="I429" s="221"/>
      <c r="J429" s="222">
        <f>ROUND(I429*H429,2)</f>
        <v>0</v>
      </c>
      <c r="K429" s="218" t="s">
        <v>3511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126</v>
      </c>
      <c r="AT429" s="227" t="s">
        <v>333</v>
      </c>
      <c r="AU429" s="227" t="s">
        <v>85</v>
      </c>
      <c r="AY429" s="19" t="s">
        <v>331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126</v>
      </c>
      <c r="BM429" s="227" t="s">
        <v>1996</v>
      </c>
    </row>
    <row r="430" s="14" customFormat="1">
      <c r="A430" s="14"/>
      <c r="B430" s="245"/>
      <c r="C430" s="246"/>
      <c r="D430" s="236" t="s">
        <v>341</v>
      </c>
      <c r="E430" s="247" t="s">
        <v>19</v>
      </c>
      <c r="F430" s="248" t="s">
        <v>6908</v>
      </c>
      <c r="G430" s="246"/>
      <c r="H430" s="249">
        <v>218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341</v>
      </c>
      <c r="AU430" s="255" t="s">
        <v>85</v>
      </c>
      <c r="AV430" s="14" t="s">
        <v>85</v>
      </c>
      <c r="AW430" s="14" t="s">
        <v>35</v>
      </c>
      <c r="AX430" s="14" t="s">
        <v>76</v>
      </c>
      <c r="AY430" s="255" t="s">
        <v>331</v>
      </c>
    </row>
    <row r="431" s="15" customFormat="1">
      <c r="A431" s="15"/>
      <c r="B431" s="256"/>
      <c r="C431" s="257"/>
      <c r="D431" s="236" t="s">
        <v>341</v>
      </c>
      <c r="E431" s="258" t="s">
        <v>19</v>
      </c>
      <c r="F431" s="259" t="s">
        <v>353</v>
      </c>
      <c r="G431" s="257"/>
      <c r="H431" s="260">
        <v>218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341</v>
      </c>
      <c r="AU431" s="266" t="s">
        <v>85</v>
      </c>
      <c r="AV431" s="15" t="s">
        <v>126</v>
      </c>
      <c r="AW431" s="15" t="s">
        <v>35</v>
      </c>
      <c r="AX431" s="15" t="s">
        <v>83</v>
      </c>
      <c r="AY431" s="266" t="s">
        <v>331</v>
      </c>
    </row>
    <row r="432" s="12" customFormat="1" ht="22.8" customHeight="1">
      <c r="A432" s="12"/>
      <c r="B432" s="200"/>
      <c r="C432" s="201"/>
      <c r="D432" s="202" t="s">
        <v>75</v>
      </c>
      <c r="E432" s="214" t="s">
        <v>1494</v>
      </c>
      <c r="F432" s="214" t="s">
        <v>3856</v>
      </c>
      <c r="G432" s="201"/>
      <c r="H432" s="201"/>
      <c r="I432" s="204"/>
      <c r="J432" s="215">
        <f>BK432</f>
        <v>0</v>
      </c>
      <c r="K432" s="201"/>
      <c r="L432" s="206"/>
      <c r="M432" s="207"/>
      <c r="N432" s="208"/>
      <c r="O432" s="208"/>
      <c r="P432" s="209">
        <f>SUM(P433:P435)</f>
        <v>0</v>
      </c>
      <c r="Q432" s="208"/>
      <c r="R432" s="209">
        <f>SUM(R433:R435)</f>
        <v>0</v>
      </c>
      <c r="S432" s="208"/>
      <c r="T432" s="210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1" t="s">
        <v>83</v>
      </c>
      <c r="AT432" s="212" t="s">
        <v>75</v>
      </c>
      <c r="AU432" s="212" t="s">
        <v>83</v>
      </c>
      <c r="AY432" s="211" t="s">
        <v>331</v>
      </c>
      <c r="BK432" s="213">
        <f>SUM(BK433:BK435)</f>
        <v>0</v>
      </c>
    </row>
    <row r="433" s="2" customFormat="1" ht="16.5" customHeight="1">
      <c r="A433" s="40"/>
      <c r="B433" s="41"/>
      <c r="C433" s="216" t="s">
        <v>1454</v>
      </c>
      <c r="D433" s="216" t="s">
        <v>333</v>
      </c>
      <c r="E433" s="217" t="s">
        <v>6909</v>
      </c>
      <c r="F433" s="218" t="s">
        <v>6910</v>
      </c>
      <c r="G433" s="219" t="s">
        <v>376</v>
      </c>
      <c r="H433" s="220">
        <v>0.29999999999999999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2006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6911</v>
      </c>
      <c r="G434" s="246"/>
      <c r="H434" s="249">
        <v>0.29999999999999999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0.29999999999999999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12" customFormat="1" ht="22.8" customHeight="1">
      <c r="A436" s="12"/>
      <c r="B436" s="200"/>
      <c r="C436" s="201"/>
      <c r="D436" s="202" t="s">
        <v>75</v>
      </c>
      <c r="E436" s="214" t="s">
        <v>6912</v>
      </c>
      <c r="F436" s="214" t="s">
        <v>6913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SUM(P437:P439)</f>
        <v>0</v>
      </c>
      <c r="Q436" s="208"/>
      <c r="R436" s="209">
        <f>SUM(R437:R439)</f>
        <v>0</v>
      </c>
      <c r="S436" s="208"/>
      <c r="T436" s="210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1" t="s">
        <v>83</v>
      </c>
      <c r="AT436" s="212" t="s">
        <v>75</v>
      </c>
      <c r="AU436" s="212" t="s">
        <v>83</v>
      </c>
      <c r="AY436" s="211" t="s">
        <v>331</v>
      </c>
      <c r="BK436" s="213">
        <f>SUM(BK437:BK439)</f>
        <v>0</v>
      </c>
    </row>
    <row r="437" s="2" customFormat="1" ht="16.5" customHeight="1">
      <c r="A437" s="40"/>
      <c r="B437" s="41"/>
      <c r="C437" s="216" t="s">
        <v>1464</v>
      </c>
      <c r="D437" s="216" t="s">
        <v>333</v>
      </c>
      <c r="E437" s="217" t="s">
        <v>6914</v>
      </c>
      <c r="F437" s="218" t="s">
        <v>6915</v>
      </c>
      <c r="G437" s="219" t="s">
        <v>384</v>
      </c>
      <c r="H437" s="220">
        <v>1735.0830000000001</v>
      </c>
      <c r="I437" s="221"/>
      <c r="J437" s="222">
        <f>ROUND(I437*H437,2)</f>
        <v>0</v>
      </c>
      <c r="K437" s="218" t="s">
        <v>3511</v>
      </c>
      <c r="L437" s="46"/>
      <c r="M437" s="223" t="s">
        <v>19</v>
      </c>
      <c r="N437" s="224" t="s">
        <v>47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126</v>
      </c>
      <c r="AT437" s="227" t="s">
        <v>333</v>
      </c>
      <c r="AU437" s="227" t="s">
        <v>85</v>
      </c>
      <c r="AY437" s="19" t="s">
        <v>331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126</v>
      </c>
      <c r="BM437" s="227" t="s">
        <v>2015</v>
      </c>
    </row>
    <row r="438" s="14" customFormat="1">
      <c r="A438" s="14"/>
      <c r="B438" s="245"/>
      <c r="C438" s="246"/>
      <c r="D438" s="236" t="s">
        <v>341</v>
      </c>
      <c r="E438" s="247" t="s">
        <v>19</v>
      </c>
      <c r="F438" s="248" t="s">
        <v>6916</v>
      </c>
      <c r="G438" s="246"/>
      <c r="H438" s="249">
        <v>1735.0830000000001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341</v>
      </c>
      <c r="AU438" s="255" t="s">
        <v>85</v>
      </c>
      <c r="AV438" s="14" t="s">
        <v>85</v>
      </c>
      <c r="AW438" s="14" t="s">
        <v>35</v>
      </c>
      <c r="AX438" s="14" t="s">
        <v>76</v>
      </c>
      <c r="AY438" s="255" t="s">
        <v>331</v>
      </c>
    </row>
    <row r="439" s="15" customFormat="1">
      <c r="A439" s="15"/>
      <c r="B439" s="256"/>
      <c r="C439" s="257"/>
      <c r="D439" s="236" t="s">
        <v>341</v>
      </c>
      <c r="E439" s="258" t="s">
        <v>19</v>
      </c>
      <c r="F439" s="259" t="s">
        <v>353</v>
      </c>
      <c r="G439" s="257"/>
      <c r="H439" s="260">
        <v>1735.0830000000001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341</v>
      </c>
      <c r="AU439" s="266" t="s">
        <v>85</v>
      </c>
      <c r="AV439" s="15" t="s">
        <v>126</v>
      </c>
      <c r="AW439" s="15" t="s">
        <v>35</v>
      </c>
      <c r="AX439" s="15" t="s">
        <v>83</v>
      </c>
      <c r="AY439" s="266" t="s">
        <v>331</v>
      </c>
    </row>
    <row r="440" s="12" customFormat="1" ht="22.8" customHeight="1">
      <c r="A440" s="12"/>
      <c r="B440" s="200"/>
      <c r="C440" s="201"/>
      <c r="D440" s="202" t="s">
        <v>75</v>
      </c>
      <c r="E440" s="214" t="s">
        <v>3865</v>
      </c>
      <c r="F440" s="214" t="s">
        <v>3866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SUM(P441:P443)</f>
        <v>0</v>
      </c>
      <c r="Q440" s="208"/>
      <c r="R440" s="209">
        <f>SUM(R441:R443)</f>
        <v>0</v>
      </c>
      <c r="S440" s="208"/>
      <c r="T440" s="210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83</v>
      </c>
      <c r="AT440" s="212" t="s">
        <v>75</v>
      </c>
      <c r="AU440" s="212" t="s">
        <v>83</v>
      </c>
      <c r="AY440" s="211" t="s">
        <v>331</v>
      </c>
      <c r="BK440" s="213">
        <f>SUM(BK441:BK443)</f>
        <v>0</v>
      </c>
    </row>
    <row r="441" s="2" customFormat="1" ht="21.75" customHeight="1">
      <c r="A441" s="40"/>
      <c r="B441" s="41"/>
      <c r="C441" s="216" t="s">
        <v>1467</v>
      </c>
      <c r="D441" s="216" t="s">
        <v>333</v>
      </c>
      <c r="E441" s="217" t="s">
        <v>6917</v>
      </c>
      <c r="F441" s="218" t="s">
        <v>6918</v>
      </c>
      <c r="G441" s="219" t="s">
        <v>376</v>
      </c>
      <c r="H441" s="220">
        <v>419.30000000000001</v>
      </c>
      <c r="I441" s="221"/>
      <c r="J441" s="222">
        <f>ROUND(I441*H441,2)</f>
        <v>0</v>
      </c>
      <c r="K441" s="218" t="s">
        <v>19</v>
      </c>
      <c r="L441" s="46"/>
      <c r="M441" s="223" t="s">
        <v>19</v>
      </c>
      <c r="N441" s="224" t="s">
        <v>47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126</v>
      </c>
      <c r="AT441" s="227" t="s">
        <v>333</v>
      </c>
      <c r="AU441" s="227" t="s">
        <v>85</v>
      </c>
      <c r="AY441" s="19" t="s">
        <v>331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126</v>
      </c>
      <c r="BM441" s="227" t="s">
        <v>2026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6919</v>
      </c>
      <c r="G442" s="246"/>
      <c r="H442" s="249">
        <v>419.30000000000001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5" customFormat="1">
      <c r="A443" s="15"/>
      <c r="B443" s="256"/>
      <c r="C443" s="257"/>
      <c r="D443" s="236" t="s">
        <v>341</v>
      </c>
      <c r="E443" s="258" t="s">
        <v>19</v>
      </c>
      <c r="F443" s="259" t="s">
        <v>353</v>
      </c>
      <c r="G443" s="257"/>
      <c r="H443" s="260">
        <v>419.30000000000001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341</v>
      </c>
      <c r="AU443" s="266" t="s">
        <v>85</v>
      </c>
      <c r="AV443" s="15" t="s">
        <v>126</v>
      </c>
      <c r="AW443" s="15" t="s">
        <v>35</v>
      </c>
      <c r="AX443" s="15" t="s">
        <v>83</v>
      </c>
      <c r="AY443" s="266" t="s">
        <v>331</v>
      </c>
    </row>
    <row r="444" s="12" customFormat="1" ht="22.8" customHeight="1">
      <c r="A444" s="12"/>
      <c r="B444" s="200"/>
      <c r="C444" s="201"/>
      <c r="D444" s="202" t="s">
        <v>75</v>
      </c>
      <c r="E444" s="214" t="s">
        <v>5683</v>
      </c>
      <c r="F444" s="214" t="s">
        <v>5684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SUM(P445:P467)</f>
        <v>0</v>
      </c>
      <c r="Q444" s="208"/>
      <c r="R444" s="209">
        <f>SUM(R445:R467)</f>
        <v>0</v>
      </c>
      <c r="S444" s="208"/>
      <c r="T444" s="210">
        <f>SUM(T445:T467)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83</v>
      </c>
      <c r="AT444" s="212" t="s">
        <v>75</v>
      </c>
      <c r="AU444" s="212" t="s">
        <v>83</v>
      </c>
      <c r="AY444" s="211" t="s">
        <v>331</v>
      </c>
      <c r="BK444" s="213">
        <f>SUM(BK445:BK467)</f>
        <v>0</v>
      </c>
    </row>
    <row r="445" s="2" customFormat="1" ht="16.5" customHeight="1">
      <c r="A445" s="40"/>
      <c r="B445" s="41"/>
      <c r="C445" s="216" t="s">
        <v>1473</v>
      </c>
      <c r="D445" s="216" t="s">
        <v>333</v>
      </c>
      <c r="E445" s="217" t="s">
        <v>6920</v>
      </c>
      <c r="F445" s="218" t="s">
        <v>6921</v>
      </c>
      <c r="G445" s="219" t="s">
        <v>384</v>
      </c>
      <c r="H445" s="220">
        <v>131.03800000000001</v>
      </c>
      <c r="I445" s="221"/>
      <c r="J445" s="222">
        <f>ROUND(I445*H445,2)</f>
        <v>0</v>
      </c>
      <c r="K445" s="218" t="s">
        <v>3511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2036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6922</v>
      </c>
      <c r="G446" s="246"/>
      <c r="H446" s="249">
        <v>120.663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6923</v>
      </c>
      <c r="G447" s="246"/>
      <c r="H447" s="249">
        <v>1.6000000000000001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4" customFormat="1">
      <c r="A448" s="14"/>
      <c r="B448" s="245"/>
      <c r="C448" s="246"/>
      <c r="D448" s="236" t="s">
        <v>341</v>
      </c>
      <c r="E448" s="247" t="s">
        <v>19</v>
      </c>
      <c r="F448" s="248" t="s">
        <v>6924</v>
      </c>
      <c r="G448" s="246"/>
      <c r="H448" s="249">
        <v>8.7750000000000004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341</v>
      </c>
      <c r="AU448" s="255" t="s">
        <v>85</v>
      </c>
      <c r="AV448" s="14" t="s">
        <v>85</v>
      </c>
      <c r="AW448" s="14" t="s">
        <v>35</v>
      </c>
      <c r="AX448" s="14" t="s">
        <v>76</v>
      </c>
      <c r="AY448" s="255" t="s">
        <v>331</v>
      </c>
    </row>
    <row r="449" s="15" customFormat="1">
      <c r="A449" s="15"/>
      <c r="B449" s="256"/>
      <c r="C449" s="257"/>
      <c r="D449" s="236" t="s">
        <v>341</v>
      </c>
      <c r="E449" s="258" t="s">
        <v>19</v>
      </c>
      <c r="F449" s="259" t="s">
        <v>353</v>
      </c>
      <c r="G449" s="257"/>
      <c r="H449" s="260">
        <v>131.03799999999998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341</v>
      </c>
      <c r="AU449" s="266" t="s">
        <v>85</v>
      </c>
      <c r="AV449" s="15" t="s">
        <v>126</v>
      </c>
      <c r="AW449" s="15" t="s">
        <v>35</v>
      </c>
      <c r="AX449" s="15" t="s">
        <v>83</v>
      </c>
      <c r="AY449" s="266" t="s">
        <v>331</v>
      </c>
    </row>
    <row r="450" s="2" customFormat="1" ht="16.5" customHeight="1">
      <c r="A450" s="40"/>
      <c r="B450" s="41"/>
      <c r="C450" s="216" t="s">
        <v>1476</v>
      </c>
      <c r="D450" s="216" t="s">
        <v>333</v>
      </c>
      <c r="E450" s="217" t="s">
        <v>6925</v>
      </c>
      <c r="F450" s="218" t="s">
        <v>6926</v>
      </c>
      <c r="G450" s="219" t="s">
        <v>384</v>
      </c>
      <c r="H450" s="220">
        <v>131.03800000000001</v>
      </c>
      <c r="I450" s="221"/>
      <c r="J450" s="222">
        <f>ROUND(I450*H450,2)</f>
        <v>0</v>
      </c>
      <c r="K450" s="218" t="s">
        <v>3511</v>
      </c>
      <c r="L450" s="46"/>
      <c r="M450" s="223" t="s">
        <v>19</v>
      </c>
      <c r="N450" s="224" t="s">
        <v>47</v>
      </c>
      <c r="O450" s="86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7" t="s">
        <v>126</v>
      </c>
      <c r="AT450" s="227" t="s">
        <v>333</v>
      </c>
      <c r="AU450" s="227" t="s">
        <v>85</v>
      </c>
      <c r="AY450" s="19" t="s">
        <v>331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9" t="s">
        <v>83</v>
      </c>
      <c r="BK450" s="228">
        <f>ROUND(I450*H450,2)</f>
        <v>0</v>
      </c>
      <c r="BL450" s="19" t="s">
        <v>126</v>
      </c>
      <c r="BM450" s="227" t="s">
        <v>2047</v>
      </c>
    </row>
    <row r="451" s="14" customFormat="1">
      <c r="A451" s="14"/>
      <c r="B451" s="245"/>
      <c r="C451" s="246"/>
      <c r="D451" s="236" t="s">
        <v>341</v>
      </c>
      <c r="E451" s="247" t="s">
        <v>19</v>
      </c>
      <c r="F451" s="248" t="s">
        <v>6927</v>
      </c>
      <c r="G451" s="246"/>
      <c r="H451" s="249">
        <v>131.03800000000001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341</v>
      </c>
      <c r="AU451" s="255" t="s">
        <v>85</v>
      </c>
      <c r="AV451" s="14" t="s">
        <v>85</v>
      </c>
      <c r="AW451" s="14" t="s">
        <v>35</v>
      </c>
      <c r="AX451" s="14" t="s">
        <v>76</v>
      </c>
      <c r="AY451" s="255" t="s">
        <v>331</v>
      </c>
    </row>
    <row r="452" s="15" customFormat="1">
      <c r="A452" s="15"/>
      <c r="B452" s="256"/>
      <c r="C452" s="257"/>
      <c r="D452" s="236" t="s">
        <v>341</v>
      </c>
      <c r="E452" s="258" t="s">
        <v>19</v>
      </c>
      <c r="F452" s="259" t="s">
        <v>353</v>
      </c>
      <c r="G452" s="257"/>
      <c r="H452" s="260">
        <v>131.03800000000001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341</v>
      </c>
      <c r="AU452" s="266" t="s">
        <v>85</v>
      </c>
      <c r="AV452" s="15" t="s">
        <v>126</v>
      </c>
      <c r="AW452" s="15" t="s">
        <v>35</v>
      </c>
      <c r="AX452" s="15" t="s">
        <v>83</v>
      </c>
      <c r="AY452" s="266" t="s">
        <v>331</v>
      </c>
    </row>
    <row r="453" s="2" customFormat="1" ht="16.5" customHeight="1">
      <c r="A453" s="40"/>
      <c r="B453" s="41"/>
      <c r="C453" s="216" t="s">
        <v>467</v>
      </c>
      <c r="D453" s="216" t="s">
        <v>333</v>
      </c>
      <c r="E453" s="217" t="s">
        <v>6928</v>
      </c>
      <c r="F453" s="218" t="s">
        <v>6929</v>
      </c>
      <c r="G453" s="219" t="s">
        <v>384</v>
      </c>
      <c r="H453" s="220">
        <v>131.03800000000001</v>
      </c>
      <c r="I453" s="221"/>
      <c r="J453" s="222">
        <f>ROUND(I453*H453,2)</f>
        <v>0</v>
      </c>
      <c r="K453" s="218" t="s">
        <v>3511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126</v>
      </c>
      <c r="AT453" s="227" t="s">
        <v>333</v>
      </c>
      <c r="AU453" s="227" t="s">
        <v>85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126</v>
      </c>
      <c r="BM453" s="227" t="s">
        <v>2059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6927</v>
      </c>
      <c r="G454" s="246"/>
      <c r="H454" s="249">
        <v>131.03800000000001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85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131.03800000000001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85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16.5" customHeight="1">
      <c r="A456" s="40"/>
      <c r="B456" s="41"/>
      <c r="C456" s="216" t="s">
        <v>1494</v>
      </c>
      <c r="D456" s="216" t="s">
        <v>333</v>
      </c>
      <c r="E456" s="217" t="s">
        <v>6930</v>
      </c>
      <c r="F456" s="218" t="s">
        <v>6931</v>
      </c>
      <c r="G456" s="219" t="s">
        <v>384</v>
      </c>
      <c r="H456" s="220">
        <v>2489.7260000000001</v>
      </c>
      <c r="I456" s="221"/>
      <c r="J456" s="222">
        <f>ROUND(I456*H456,2)</f>
        <v>0</v>
      </c>
      <c r="K456" s="218" t="s">
        <v>3511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126</v>
      </c>
      <c r="AT456" s="227" t="s">
        <v>333</v>
      </c>
      <c r="AU456" s="227" t="s">
        <v>85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126</v>
      </c>
      <c r="BM456" s="227" t="s">
        <v>2071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6932</v>
      </c>
      <c r="G457" s="246"/>
      <c r="H457" s="249">
        <v>2489.7260000000001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85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2489.7260000000001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85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16.5" customHeight="1">
      <c r="A459" s="40"/>
      <c r="B459" s="41"/>
      <c r="C459" s="216" t="s">
        <v>547</v>
      </c>
      <c r="D459" s="216" t="s">
        <v>333</v>
      </c>
      <c r="E459" s="217" t="s">
        <v>6933</v>
      </c>
      <c r="F459" s="218" t="s">
        <v>6934</v>
      </c>
      <c r="G459" s="219" t="s">
        <v>384</v>
      </c>
      <c r="H459" s="220">
        <v>16.023</v>
      </c>
      <c r="I459" s="221"/>
      <c r="J459" s="222">
        <f>ROUND(I459*H459,2)</f>
        <v>0</v>
      </c>
      <c r="K459" s="218" t="s">
        <v>3511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126</v>
      </c>
      <c r="AT459" s="227" t="s">
        <v>333</v>
      </c>
      <c r="AU459" s="227" t="s">
        <v>85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126</v>
      </c>
      <c r="BM459" s="227" t="s">
        <v>2085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6935</v>
      </c>
      <c r="G460" s="246"/>
      <c r="H460" s="249">
        <v>16.023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16.023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85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16.5" customHeight="1">
      <c r="A462" s="40"/>
      <c r="B462" s="41"/>
      <c r="C462" s="216" t="s">
        <v>1505</v>
      </c>
      <c r="D462" s="216" t="s">
        <v>333</v>
      </c>
      <c r="E462" s="217" t="s">
        <v>5689</v>
      </c>
      <c r="F462" s="218" t="s">
        <v>5690</v>
      </c>
      <c r="G462" s="219" t="s">
        <v>384</v>
      </c>
      <c r="H462" s="220">
        <v>104.64</v>
      </c>
      <c r="I462" s="221"/>
      <c r="J462" s="222">
        <f>ROUND(I462*H462,2)</f>
        <v>0</v>
      </c>
      <c r="K462" s="218" t="s">
        <v>3511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126</v>
      </c>
      <c r="AT462" s="227" t="s">
        <v>333</v>
      </c>
      <c r="AU462" s="227" t="s">
        <v>85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126</v>
      </c>
      <c r="BM462" s="227" t="s">
        <v>2094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6936</v>
      </c>
      <c r="G463" s="246"/>
      <c r="H463" s="249">
        <v>104.64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85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104.64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85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16.5" customHeight="1">
      <c r="A465" s="40"/>
      <c r="B465" s="41"/>
      <c r="C465" s="216" t="s">
        <v>1511</v>
      </c>
      <c r="D465" s="216" t="s">
        <v>333</v>
      </c>
      <c r="E465" s="217" t="s">
        <v>5691</v>
      </c>
      <c r="F465" s="218" t="s">
        <v>5692</v>
      </c>
      <c r="G465" s="219" t="s">
        <v>384</v>
      </c>
      <c r="H465" s="220">
        <v>11.081</v>
      </c>
      <c r="I465" s="221"/>
      <c r="J465" s="222">
        <f>ROUND(I465*H465,2)</f>
        <v>0</v>
      </c>
      <c r="K465" s="218" t="s">
        <v>3511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126</v>
      </c>
      <c r="AT465" s="227" t="s">
        <v>333</v>
      </c>
      <c r="AU465" s="227" t="s">
        <v>85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126</v>
      </c>
      <c r="BM465" s="227" t="s">
        <v>2106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6937</v>
      </c>
      <c r="G466" s="246"/>
      <c r="H466" s="249">
        <v>11.081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85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11.081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85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12" customFormat="1" ht="22.8" customHeight="1">
      <c r="A468" s="12"/>
      <c r="B468" s="200"/>
      <c r="C468" s="201"/>
      <c r="D468" s="202" t="s">
        <v>75</v>
      </c>
      <c r="E468" s="214" t="s">
        <v>3873</v>
      </c>
      <c r="F468" s="214" t="s">
        <v>3874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SUM(P469:P583)</f>
        <v>0</v>
      </c>
      <c r="Q468" s="208"/>
      <c r="R468" s="209">
        <f>SUM(R469:R583)</f>
        <v>0</v>
      </c>
      <c r="S468" s="208"/>
      <c r="T468" s="210">
        <f>SUM(T469:T583)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83</v>
      </c>
      <c r="AT468" s="212" t="s">
        <v>75</v>
      </c>
      <c r="AU468" s="212" t="s">
        <v>83</v>
      </c>
      <c r="AY468" s="211" t="s">
        <v>331</v>
      </c>
      <c r="BK468" s="213">
        <f>SUM(BK469:BK583)</f>
        <v>0</v>
      </c>
    </row>
    <row r="469" s="2" customFormat="1" ht="16.5" customHeight="1">
      <c r="A469" s="40"/>
      <c r="B469" s="41"/>
      <c r="C469" s="216" t="s">
        <v>1516</v>
      </c>
      <c r="D469" s="216" t="s">
        <v>333</v>
      </c>
      <c r="E469" s="217" t="s">
        <v>6938</v>
      </c>
      <c r="F469" s="218" t="s">
        <v>6939</v>
      </c>
      <c r="G469" s="219" t="s">
        <v>425</v>
      </c>
      <c r="H469" s="220">
        <v>9</v>
      </c>
      <c r="I469" s="221"/>
      <c r="J469" s="222">
        <f>ROUND(I469*H469,2)</f>
        <v>0</v>
      </c>
      <c r="K469" s="218" t="s">
        <v>19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2118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387</v>
      </c>
      <c r="G470" s="246"/>
      <c r="H470" s="249">
        <v>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1522</v>
      </c>
      <c r="D472" s="216" t="s">
        <v>333</v>
      </c>
      <c r="E472" s="217" t="s">
        <v>6940</v>
      </c>
      <c r="F472" s="218" t="s">
        <v>6941</v>
      </c>
      <c r="G472" s="219" t="s">
        <v>429</v>
      </c>
      <c r="H472" s="220">
        <v>85.539000000000001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2141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6942</v>
      </c>
      <c r="G473" s="246"/>
      <c r="H473" s="249">
        <v>2.4750000000000001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6943</v>
      </c>
      <c r="G474" s="246"/>
      <c r="H474" s="249">
        <v>4.6200000000000001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6944</v>
      </c>
      <c r="G475" s="246"/>
      <c r="H475" s="249">
        <v>0.86399999999999999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85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6894</v>
      </c>
      <c r="G476" s="246"/>
      <c r="H476" s="249">
        <v>77.579999999999998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85.539000000000001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1527</v>
      </c>
      <c r="D478" s="216" t="s">
        <v>333</v>
      </c>
      <c r="E478" s="217" t="s">
        <v>6945</v>
      </c>
      <c r="F478" s="218" t="s">
        <v>6946</v>
      </c>
      <c r="G478" s="219" t="s">
        <v>384</v>
      </c>
      <c r="H478" s="220">
        <v>0.75900000000000001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2153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6947</v>
      </c>
      <c r="G479" s="246"/>
      <c r="H479" s="249">
        <v>0.75900000000000001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0.75900000000000001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1535</v>
      </c>
      <c r="D481" s="216" t="s">
        <v>333</v>
      </c>
      <c r="E481" s="217" t="s">
        <v>6948</v>
      </c>
      <c r="F481" s="218" t="s">
        <v>6949</v>
      </c>
      <c r="G481" s="219" t="s">
        <v>376</v>
      </c>
      <c r="H481" s="220">
        <v>232.80000000000001</v>
      </c>
      <c r="I481" s="221"/>
      <c r="J481" s="222">
        <f>ROUND(I481*H481,2)</f>
        <v>0</v>
      </c>
      <c r="K481" s="218" t="s">
        <v>3511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2162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6826</v>
      </c>
      <c r="G482" s="246"/>
      <c r="H482" s="249">
        <v>232.80000000000001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232.80000000000001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1542</v>
      </c>
      <c r="D484" s="216" t="s">
        <v>333</v>
      </c>
      <c r="E484" s="217" t="s">
        <v>6950</v>
      </c>
      <c r="F484" s="218" t="s">
        <v>6951</v>
      </c>
      <c r="G484" s="219" t="s">
        <v>425</v>
      </c>
      <c r="H484" s="220">
        <v>116.40000000000001</v>
      </c>
      <c r="I484" s="221"/>
      <c r="J484" s="222">
        <f>ROUND(I484*H484,2)</f>
        <v>0</v>
      </c>
      <c r="K484" s="218" t="s">
        <v>3511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2174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6952</v>
      </c>
      <c r="G485" s="246"/>
      <c r="H485" s="249">
        <v>116.40000000000001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116.40000000000001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1548</v>
      </c>
      <c r="D487" s="216" t="s">
        <v>333</v>
      </c>
      <c r="E487" s="217" t="s">
        <v>6953</v>
      </c>
      <c r="F487" s="218" t="s">
        <v>6954</v>
      </c>
      <c r="G487" s="219" t="s">
        <v>425</v>
      </c>
      <c r="H487" s="220">
        <v>5</v>
      </c>
      <c r="I487" s="221"/>
      <c r="J487" s="222">
        <f>ROUND(I487*H487,2)</f>
        <v>0</v>
      </c>
      <c r="K487" s="218" t="s">
        <v>3511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2184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361</v>
      </c>
      <c r="G488" s="246"/>
      <c r="H488" s="249">
        <v>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1554</v>
      </c>
      <c r="D490" s="216" t="s">
        <v>333</v>
      </c>
      <c r="E490" s="217" t="s">
        <v>6955</v>
      </c>
      <c r="F490" s="218" t="s">
        <v>6956</v>
      </c>
      <c r="G490" s="219" t="s">
        <v>376</v>
      </c>
      <c r="H490" s="220">
        <v>167.90000000000001</v>
      </c>
      <c r="I490" s="221"/>
      <c r="J490" s="222">
        <f>ROUND(I490*H490,2)</f>
        <v>0</v>
      </c>
      <c r="K490" s="218" t="s">
        <v>3511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2195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6860</v>
      </c>
      <c r="G491" s="246"/>
      <c r="H491" s="249">
        <v>167.90000000000001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167.90000000000001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1558</v>
      </c>
      <c r="D493" s="216" t="s">
        <v>333</v>
      </c>
      <c r="E493" s="217" t="s">
        <v>6957</v>
      </c>
      <c r="F493" s="218" t="s">
        <v>6958</v>
      </c>
      <c r="G493" s="219" t="s">
        <v>425</v>
      </c>
      <c r="H493" s="220">
        <v>1</v>
      </c>
      <c r="I493" s="221"/>
      <c r="J493" s="222">
        <f>ROUND(I493*H493,2)</f>
        <v>0</v>
      </c>
      <c r="K493" s="218" t="s">
        <v>3511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2205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83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1562</v>
      </c>
      <c r="D496" s="216" t="s">
        <v>333</v>
      </c>
      <c r="E496" s="217" t="s">
        <v>6959</v>
      </c>
      <c r="F496" s="218" t="s">
        <v>6960</v>
      </c>
      <c r="G496" s="219" t="s">
        <v>425</v>
      </c>
      <c r="H496" s="220">
        <v>1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2215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83</v>
      </c>
      <c r="G497" s="246"/>
      <c r="H497" s="249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1567</v>
      </c>
      <c r="D499" s="216" t="s">
        <v>333</v>
      </c>
      <c r="E499" s="217" t="s">
        <v>6961</v>
      </c>
      <c r="F499" s="218" t="s">
        <v>6962</v>
      </c>
      <c r="G499" s="219" t="s">
        <v>425</v>
      </c>
      <c r="H499" s="220">
        <v>3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2227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92</v>
      </c>
      <c r="G500" s="246"/>
      <c r="H500" s="249">
        <v>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3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1576</v>
      </c>
      <c r="D502" s="216" t="s">
        <v>333</v>
      </c>
      <c r="E502" s="217" t="s">
        <v>6963</v>
      </c>
      <c r="F502" s="218" t="s">
        <v>6964</v>
      </c>
      <c r="G502" s="219" t="s">
        <v>425</v>
      </c>
      <c r="H502" s="220">
        <v>4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2238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126</v>
      </c>
      <c r="G503" s="246"/>
      <c r="H503" s="249">
        <v>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4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1591</v>
      </c>
      <c r="D505" s="216" t="s">
        <v>333</v>
      </c>
      <c r="E505" s="217" t="s">
        <v>6965</v>
      </c>
      <c r="F505" s="218" t="s">
        <v>6966</v>
      </c>
      <c r="G505" s="219" t="s">
        <v>425</v>
      </c>
      <c r="H505" s="220">
        <v>2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2256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85</v>
      </c>
      <c r="G506" s="246"/>
      <c r="H506" s="249">
        <v>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1596</v>
      </c>
      <c r="D508" s="216" t="s">
        <v>333</v>
      </c>
      <c r="E508" s="217" t="s">
        <v>6967</v>
      </c>
      <c r="F508" s="218" t="s">
        <v>6968</v>
      </c>
      <c r="G508" s="219" t="s">
        <v>425</v>
      </c>
      <c r="H508" s="220">
        <v>1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2266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83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1604</v>
      </c>
      <c r="D511" s="216" t="s">
        <v>333</v>
      </c>
      <c r="E511" s="217" t="s">
        <v>6969</v>
      </c>
      <c r="F511" s="218" t="s">
        <v>6970</v>
      </c>
      <c r="G511" s="219" t="s">
        <v>425</v>
      </c>
      <c r="H511" s="220">
        <v>1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2281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83</v>
      </c>
      <c r="G512" s="246"/>
      <c r="H512" s="249">
        <v>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1611</v>
      </c>
      <c r="D514" s="216" t="s">
        <v>333</v>
      </c>
      <c r="E514" s="217" t="s">
        <v>6971</v>
      </c>
      <c r="F514" s="218" t="s">
        <v>6972</v>
      </c>
      <c r="G514" s="219" t="s">
        <v>376</v>
      </c>
      <c r="H514" s="220">
        <v>167.90000000000001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2302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6860</v>
      </c>
      <c r="G515" s="246"/>
      <c r="H515" s="249">
        <v>167.90000000000001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167.90000000000001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1617</v>
      </c>
      <c r="D517" s="216" t="s">
        <v>333</v>
      </c>
      <c r="E517" s="217" t="s">
        <v>6973</v>
      </c>
      <c r="F517" s="218" t="s">
        <v>6974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2327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83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1623</v>
      </c>
      <c r="D520" s="216" t="s">
        <v>333</v>
      </c>
      <c r="E520" s="217" t="s">
        <v>6975</v>
      </c>
      <c r="F520" s="218" t="s">
        <v>6976</v>
      </c>
      <c r="G520" s="219" t="s">
        <v>425</v>
      </c>
      <c r="H520" s="220">
        <v>13</v>
      </c>
      <c r="I520" s="221"/>
      <c r="J520" s="222">
        <f>ROUND(I520*H520,2)</f>
        <v>0</v>
      </c>
      <c r="K520" s="218" t="s">
        <v>19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2338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182</v>
      </c>
      <c r="G521" s="246"/>
      <c r="H521" s="249">
        <v>11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85</v>
      </c>
      <c r="G522" s="246"/>
      <c r="H522" s="249">
        <v>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76</v>
      </c>
      <c r="AY522" s="255" t="s">
        <v>331</v>
      </c>
    </row>
    <row r="523" s="15" customFormat="1">
      <c r="A523" s="15"/>
      <c r="B523" s="256"/>
      <c r="C523" s="257"/>
      <c r="D523" s="236" t="s">
        <v>341</v>
      </c>
      <c r="E523" s="258" t="s">
        <v>19</v>
      </c>
      <c r="F523" s="259" t="s">
        <v>353</v>
      </c>
      <c r="G523" s="257"/>
      <c r="H523" s="260">
        <v>13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341</v>
      </c>
      <c r="AU523" s="266" t="s">
        <v>85</v>
      </c>
      <c r="AV523" s="15" t="s">
        <v>126</v>
      </c>
      <c r="AW523" s="15" t="s">
        <v>35</v>
      </c>
      <c r="AX523" s="15" t="s">
        <v>83</v>
      </c>
      <c r="AY523" s="266" t="s">
        <v>331</v>
      </c>
    </row>
    <row r="524" s="2" customFormat="1" ht="16.5" customHeight="1">
      <c r="A524" s="40"/>
      <c r="B524" s="41"/>
      <c r="C524" s="216" t="s">
        <v>1630</v>
      </c>
      <c r="D524" s="216" t="s">
        <v>333</v>
      </c>
      <c r="E524" s="217" t="s">
        <v>6977</v>
      </c>
      <c r="F524" s="218" t="s">
        <v>6978</v>
      </c>
      <c r="G524" s="219" t="s">
        <v>425</v>
      </c>
      <c r="H524" s="220">
        <v>1</v>
      </c>
      <c r="I524" s="221"/>
      <c r="J524" s="222">
        <f>ROUND(I524*H524,2)</f>
        <v>0</v>
      </c>
      <c r="K524" s="218" t="s">
        <v>19</v>
      </c>
      <c r="L524" s="46"/>
      <c r="M524" s="223" t="s">
        <v>19</v>
      </c>
      <c r="N524" s="224" t="s">
        <v>47</v>
      </c>
      <c r="O524" s="86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7" t="s">
        <v>126</v>
      </c>
      <c r="AT524" s="227" t="s">
        <v>333</v>
      </c>
      <c r="AU524" s="227" t="s">
        <v>85</v>
      </c>
      <c r="AY524" s="19" t="s">
        <v>331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9" t="s">
        <v>83</v>
      </c>
      <c r="BK524" s="228">
        <f>ROUND(I524*H524,2)</f>
        <v>0</v>
      </c>
      <c r="BL524" s="19" t="s">
        <v>126</v>
      </c>
      <c r="BM524" s="227" t="s">
        <v>2354</v>
      </c>
    </row>
    <row r="525" s="14" customFormat="1">
      <c r="A525" s="14"/>
      <c r="B525" s="245"/>
      <c r="C525" s="246"/>
      <c r="D525" s="236" t="s">
        <v>341</v>
      </c>
      <c r="E525" s="247" t="s">
        <v>19</v>
      </c>
      <c r="F525" s="248" t="s">
        <v>83</v>
      </c>
      <c r="G525" s="246"/>
      <c r="H525" s="249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341</v>
      </c>
      <c r="AU525" s="255" t="s">
        <v>85</v>
      </c>
      <c r="AV525" s="14" t="s">
        <v>85</v>
      </c>
      <c r="AW525" s="14" t="s">
        <v>35</v>
      </c>
      <c r="AX525" s="14" t="s">
        <v>76</v>
      </c>
      <c r="AY525" s="255" t="s">
        <v>331</v>
      </c>
    </row>
    <row r="526" s="15" customFormat="1">
      <c r="A526" s="15"/>
      <c r="B526" s="256"/>
      <c r="C526" s="257"/>
      <c r="D526" s="236" t="s">
        <v>341</v>
      </c>
      <c r="E526" s="258" t="s">
        <v>19</v>
      </c>
      <c r="F526" s="259" t="s">
        <v>353</v>
      </c>
      <c r="G526" s="257"/>
      <c r="H526" s="260">
        <v>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341</v>
      </c>
      <c r="AU526" s="266" t="s">
        <v>85</v>
      </c>
      <c r="AV526" s="15" t="s">
        <v>126</v>
      </c>
      <c r="AW526" s="15" t="s">
        <v>35</v>
      </c>
      <c r="AX526" s="15" t="s">
        <v>83</v>
      </c>
      <c r="AY526" s="266" t="s">
        <v>331</v>
      </c>
    </row>
    <row r="527" s="2" customFormat="1" ht="16.5" customHeight="1">
      <c r="A527" s="40"/>
      <c r="B527" s="41"/>
      <c r="C527" s="216" t="s">
        <v>1651</v>
      </c>
      <c r="D527" s="216" t="s">
        <v>333</v>
      </c>
      <c r="E527" s="217" t="s">
        <v>6979</v>
      </c>
      <c r="F527" s="218" t="s">
        <v>6980</v>
      </c>
      <c r="G527" s="219" t="s">
        <v>425</v>
      </c>
      <c r="H527" s="220">
        <v>4</v>
      </c>
      <c r="I527" s="221"/>
      <c r="J527" s="222">
        <f>ROUND(I527*H527,2)</f>
        <v>0</v>
      </c>
      <c r="K527" s="218" t="s">
        <v>3511</v>
      </c>
      <c r="L527" s="46"/>
      <c r="M527" s="223" t="s">
        <v>19</v>
      </c>
      <c r="N527" s="224" t="s">
        <v>47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126</v>
      </c>
      <c r="AT527" s="227" t="s">
        <v>333</v>
      </c>
      <c r="AU527" s="227" t="s">
        <v>85</v>
      </c>
      <c r="AY527" s="19" t="s">
        <v>331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83</v>
      </c>
      <c r="BK527" s="228">
        <f>ROUND(I527*H527,2)</f>
        <v>0</v>
      </c>
      <c r="BL527" s="19" t="s">
        <v>126</v>
      </c>
      <c r="BM527" s="227" t="s">
        <v>2365</v>
      </c>
    </row>
    <row r="528" s="14" customFormat="1">
      <c r="A528" s="14"/>
      <c r="B528" s="245"/>
      <c r="C528" s="246"/>
      <c r="D528" s="236" t="s">
        <v>341</v>
      </c>
      <c r="E528" s="247" t="s">
        <v>19</v>
      </c>
      <c r="F528" s="248" t="s">
        <v>126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341</v>
      </c>
      <c r="AU528" s="255" t="s">
        <v>85</v>
      </c>
      <c r="AV528" s="14" t="s">
        <v>85</v>
      </c>
      <c r="AW528" s="14" t="s">
        <v>35</v>
      </c>
      <c r="AX528" s="14" t="s">
        <v>76</v>
      </c>
      <c r="AY528" s="255" t="s">
        <v>331</v>
      </c>
    </row>
    <row r="529" s="15" customFormat="1">
      <c r="A529" s="15"/>
      <c r="B529" s="256"/>
      <c r="C529" s="257"/>
      <c r="D529" s="236" t="s">
        <v>341</v>
      </c>
      <c r="E529" s="258" t="s">
        <v>19</v>
      </c>
      <c r="F529" s="259" t="s">
        <v>353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341</v>
      </c>
      <c r="AU529" s="266" t="s">
        <v>85</v>
      </c>
      <c r="AV529" s="15" t="s">
        <v>126</v>
      </c>
      <c r="AW529" s="15" t="s">
        <v>35</v>
      </c>
      <c r="AX529" s="15" t="s">
        <v>83</v>
      </c>
      <c r="AY529" s="266" t="s">
        <v>331</v>
      </c>
    </row>
    <row r="530" s="2" customFormat="1" ht="16.5" customHeight="1">
      <c r="A530" s="40"/>
      <c r="B530" s="41"/>
      <c r="C530" s="216" t="s">
        <v>534</v>
      </c>
      <c r="D530" s="216" t="s">
        <v>333</v>
      </c>
      <c r="E530" s="217" t="s">
        <v>6981</v>
      </c>
      <c r="F530" s="218" t="s">
        <v>6982</v>
      </c>
      <c r="G530" s="219" t="s">
        <v>425</v>
      </c>
      <c r="H530" s="220">
        <v>4</v>
      </c>
      <c r="I530" s="221"/>
      <c r="J530" s="222">
        <f>ROUND(I530*H530,2)</f>
        <v>0</v>
      </c>
      <c r="K530" s="218" t="s">
        <v>3511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126</v>
      </c>
      <c r="AT530" s="227" t="s">
        <v>333</v>
      </c>
      <c r="AU530" s="227" t="s">
        <v>85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126</v>
      </c>
      <c r="BM530" s="227" t="s">
        <v>2383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92</v>
      </c>
      <c r="G531" s="246"/>
      <c r="H531" s="249">
        <v>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83</v>
      </c>
      <c r="G532" s="246"/>
      <c r="H532" s="249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5" customFormat="1">
      <c r="A533" s="15"/>
      <c r="B533" s="256"/>
      <c r="C533" s="257"/>
      <c r="D533" s="236" t="s">
        <v>341</v>
      </c>
      <c r="E533" s="258" t="s">
        <v>19</v>
      </c>
      <c r="F533" s="259" t="s">
        <v>353</v>
      </c>
      <c r="G533" s="257"/>
      <c r="H533" s="260">
        <v>4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341</v>
      </c>
      <c r="AU533" s="266" t="s">
        <v>85</v>
      </c>
      <c r="AV533" s="15" t="s">
        <v>126</v>
      </c>
      <c r="AW533" s="15" t="s">
        <v>35</v>
      </c>
      <c r="AX533" s="15" t="s">
        <v>83</v>
      </c>
      <c r="AY533" s="266" t="s">
        <v>331</v>
      </c>
    </row>
    <row r="534" s="2" customFormat="1" ht="16.5" customHeight="1">
      <c r="A534" s="40"/>
      <c r="B534" s="41"/>
      <c r="C534" s="216" t="s">
        <v>1665</v>
      </c>
      <c r="D534" s="216" t="s">
        <v>333</v>
      </c>
      <c r="E534" s="217" t="s">
        <v>6983</v>
      </c>
      <c r="F534" s="218" t="s">
        <v>6984</v>
      </c>
      <c r="G534" s="219" t="s">
        <v>425</v>
      </c>
      <c r="H534" s="220">
        <v>8</v>
      </c>
      <c r="I534" s="221"/>
      <c r="J534" s="222">
        <f>ROUND(I534*H534,2)</f>
        <v>0</v>
      </c>
      <c r="K534" s="218" t="s">
        <v>3511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85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2395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366</v>
      </c>
      <c r="G535" s="246"/>
      <c r="H535" s="249">
        <v>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85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85</v>
      </c>
      <c r="G536" s="246"/>
      <c r="H536" s="249">
        <v>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1671</v>
      </c>
      <c r="D538" s="216" t="s">
        <v>333</v>
      </c>
      <c r="E538" s="217" t="s">
        <v>6985</v>
      </c>
      <c r="F538" s="218" t="s">
        <v>6986</v>
      </c>
      <c r="G538" s="219" t="s">
        <v>425</v>
      </c>
      <c r="H538" s="220">
        <v>3</v>
      </c>
      <c r="I538" s="221"/>
      <c r="J538" s="222">
        <f>ROUND(I538*H538,2)</f>
        <v>0</v>
      </c>
      <c r="K538" s="218" t="s">
        <v>3511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2407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92</v>
      </c>
      <c r="G539" s="246"/>
      <c r="H539" s="249">
        <v>3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3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1675</v>
      </c>
      <c r="D541" s="216" t="s">
        <v>333</v>
      </c>
      <c r="E541" s="217" t="s">
        <v>6987</v>
      </c>
      <c r="F541" s="218" t="s">
        <v>6988</v>
      </c>
      <c r="G541" s="219" t="s">
        <v>425</v>
      </c>
      <c r="H541" s="220">
        <v>13</v>
      </c>
      <c r="I541" s="221"/>
      <c r="J541" s="222">
        <f>ROUND(I541*H541,2)</f>
        <v>0</v>
      </c>
      <c r="K541" s="218" t="s">
        <v>3511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2415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182</v>
      </c>
      <c r="G542" s="246"/>
      <c r="H542" s="249">
        <v>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85</v>
      </c>
      <c r="G543" s="246"/>
      <c r="H543" s="249">
        <v>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13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16.5" customHeight="1">
      <c r="A545" s="40"/>
      <c r="B545" s="41"/>
      <c r="C545" s="216" t="s">
        <v>1682</v>
      </c>
      <c r="D545" s="216" t="s">
        <v>333</v>
      </c>
      <c r="E545" s="217" t="s">
        <v>6989</v>
      </c>
      <c r="F545" s="218" t="s">
        <v>6990</v>
      </c>
      <c r="G545" s="219" t="s">
        <v>425</v>
      </c>
      <c r="H545" s="220">
        <v>6</v>
      </c>
      <c r="I545" s="221"/>
      <c r="J545" s="222">
        <f>ROUND(I545*H545,2)</f>
        <v>0</v>
      </c>
      <c r="K545" s="218" t="s">
        <v>3511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85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2428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361</v>
      </c>
      <c r="G546" s="246"/>
      <c r="H546" s="249">
        <v>5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85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4" customFormat="1">
      <c r="A547" s="14"/>
      <c r="B547" s="245"/>
      <c r="C547" s="246"/>
      <c r="D547" s="236" t="s">
        <v>341</v>
      </c>
      <c r="E547" s="247" t="s">
        <v>19</v>
      </c>
      <c r="F547" s="248" t="s">
        <v>83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341</v>
      </c>
      <c r="AU547" s="255" t="s">
        <v>85</v>
      </c>
      <c r="AV547" s="14" t="s">
        <v>85</v>
      </c>
      <c r="AW547" s="14" t="s">
        <v>35</v>
      </c>
      <c r="AX547" s="14" t="s">
        <v>76</v>
      </c>
      <c r="AY547" s="255" t="s">
        <v>331</v>
      </c>
    </row>
    <row r="548" s="15" customFormat="1">
      <c r="A548" s="15"/>
      <c r="B548" s="256"/>
      <c r="C548" s="257"/>
      <c r="D548" s="236" t="s">
        <v>341</v>
      </c>
      <c r="E548" s="258" t="s">
        <v>19</v>
      </c>
      <c r="F548" s="259" t="s">
        <v>353</v>
      </c>
      <c r="G548" s="257"/>
      <c r="H548" s="260">
        <v>6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341</v>
      </c>
      <c r="AU548" s="266" t="s">
        <v>85</v>
      </c>
      <c r="AV548" s="15" t="s">
        <v>126</v>
      </c>
      <c r="AW548" s="15" t="s">
        <v>35</v>
      </c>
      <c r="AX548" s="15" t="s">
        <v>83</v>
      </c>
      <c r="AY548" s="266" t="s">
        <v>331</v>
      </c>
    </row>
    <row r="549" s="2" customFormat="1" ht="16.5" customHeight="1">
      <c r="A549" s="40"/>
      <c r="B549" s="41"/>
      <c r="C549" s="216" t="s">
        <v>1691</v>
      </c>
      <c r="D549" s="216" t="s">
        <v>333</v>
      </c>
      <c r="E549" s="217" t="s">
        <v>6991</v>
      </c>
      <c r="F549" s="218" t="s">
        <v>6992</v>
      </c>
      <c r="G549" s="219" t="s">
        <v>425</v>
      </c>
      <c r="H549" s="220">
        <v>10</v>
      </c>
      <c r="I549" s="221"/>
      <c r="J549" s="222">
        <f>ROUND(I549*H549,2)</f>
        <v>0</v>
      </c>
      <c r="K549" s="218" t="s">
        <v>3511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85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2439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381</v>
      </c>
      <c r="G550" s="246"/>
      <c r="H550" s="249">
        <v>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85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85</v>
      </c>
      <c r="G551" s="246"/>
      <c r="H551" s="249">
        <v>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5" customFormat="1">
      <c r="A552" s="15"/>
      <c r="B552" s="256"/>
      <c r="C552" s="257"/>
      <c r="D552" s="236" t="s">
        <v>341</v>
      </c>
      <c r="E552" s="258" t="s">
        <v>19</v>
      </c>
      <c r="F552" s="259" t="s">
        <v>353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341</v>
      </c>
      <c r="AU552" s="266" t="s">
        <v>85</v>
      </c>
      <c r="AV552" s="15" t="s">
        <v>126</v>
      </c>
      <c r="AW552" s="15" t="s">
        <v>35</v>
      </c>
      <c r="AX552" s="15" t="s">
        <v>83</v>
      </c>
      <c r="AY552" s="266" t="s">
        <v>331</v>
      </c>
    </row>
    <row r="553" s="2" customFormat="1" ht="16.5" customHeight="1">
      <c r="A553" s="40"/>
      <c r="B553" s="41"/>
      <c r="C553" s="216" t="s">
        <v>1697</v>
      </c>
      <c r="D553" s="216" t="s">
        <v>333</v>
      </c>
      <c r="E553" s="217" t="s">
        <v>6993</v>
      </c>
      <c r="F553" s="218" t="s">
        <v>6994</v>
      </c>
      <c r="G553" s="219" t="s">
        <v>425</v>
      </c>
      <c r="H553" s="220">
        <v>7</v>
      </c>
      <c r="I553" s="221"/>
      <c r="J553" s="222">
        <f>ROUND(I553*H553,2)</f>
        <v>0</v>
      </c>
      <c r="K553" s="218" t="s">
        <v>3511</v>
      </c>
      <c r="L553" s="46"/>
      <c r="M553" s="223" t="s">
        <v>19</v>
      </c>
      <c r="N553" s="224" t="s">
        <v>47</v>
      </c>
      <c r="O553" s="86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126</v>
      </c>
      <c r="AT553" s="227" t="s">
        <v>333</v>
      </c>
      <c r="AU553" s="227" t="s">
        <v>85</v>
      </c>
      <c r="AY553" s="19" t="s">
        <v>331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83</v>
      </c>
      <c r="BK553" s="228">
        <f>ROUND(I553*H553,2)</f>
        <v>0</v>
      </c>
      <c r="BL553" s="19" t="s">
        <v>126</v>
      </c>
      <c r="BM553" s="227" t="s">
        <v>2446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361</v>
      </c>
      <c r="G554" s="246"/>
      <c r="H554" s="249">
        <v>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85</v>
      </c>
      <c r="G555" s="246"/>
      <c r="H555" s="249">
        <v>2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5" customFormat="1">
      <c r="A556" s="15"/>
      <c r="B556" s="256"/>
      <c r="C556" s="257"/>
      <c r="D556" s="236" t="s">
        <v>341</v>
      </c>
      <c r="E556" s="258" t="s">
        <v>19</v>
      </c>
      <c r="F556" s="259" t="s">
        <v>353</v>
      </c>
      <c r="G556" s="257"/>
      <c r="H556" s="260">
        <v>7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341</v>
      </c>
      <c r="AU556" s="266" t="s">
        <v>85</v>
      </c>
      <c r="AV556" s="15" t="s">
        <v>126</v>
      </c>
      <c r="AW556" s="15" t="s">
        <v>35</v>
      </c>
      <c r="AX556" s="15" t="s">
        <v>83</v>
      </c>
      <c r="AY556" s="266" t="s">
        <v>331</v>
      </c>
    </row>
    <row r="557" s="2" customFormat="1" ht="16.5" customHeight="1">
      <c r="A557" s="40"/>
      <c r="B557" s="41"/>
      <c r="C557" s="216" t="s">
        <v>1332</v>
      </c>
      <c r="D557" s="216" t="s">
        <v>333</v>
      </c>
      <c r="E557" s="217" t="s">
        <v>6995</v>
      </c>
      <c r="F557" s="218" t="s">
        <v>6996</v>
      </c>
      <c r="G557" s="219" t="s">
        <v>425</v>
      </c>
      <c r="H557" s="220">
        <v>34</v>
      </c>
      <c r="I557" s="221"/>
      <c r="J557" s="222">
        <f>ROUND(I557*H557,2)</f>
        <v>0</v>
      </c>
      <c r="K557" s="218" t="s">
        <v>3511</v>
      </c>
      <c r="L557" s="46"/>
      <c r="M557" s="223" t="s">
        <v>19</v>
      </c>
      <c r="N557" s="224" t="s">
        <v>47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126</v>
      </c>
      <c r="AT557" s="227" t="s">
        <v>333</v>
      </c>
      <c r="AU557" s="227" t="s">
        <v>85</v>
      </c>
      <c r="AY557" s="19" t="s">
        <v>331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83</v>
      </c>
      <c r="BK557" s="228">
        <f>ROUND(I557*H557,2)</f>
        <v>0</v>
      </c>
      <c r="BL557" s="19" t="s">
        <v>126</v>
      </c>
      <c r="BM557" s="227" t="s">
        <v>2458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656</v>
      </c>
      <c r="G558" s="246"/>
      <c r="H558" s="249">
        <v>29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4" customFormat="1">
      <c r="A559" s="14"/>
      <c r="B559" s="245"/>
      <c r="C559" s="246"/>
      <c r="D559" s="236" t="s">
        <v>341</v>
      </c>
      <c r="E559" s="247" t="s">
        <v>19</v>
      </c>
      <c r="F559" s="248" t="s">
        <v>361</v>
      </c>
      <c r="G559" s="246"/>
      <c r="H559" s="249">
        <v>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341</v>
      </c>
      <c r="AU559" s="255" t="s">
        <v>85</v>
      </c>
      <c r="AV559" s="14" t="s">
        <v>85</v>
      </c>
      <c r="AW559" s="14" t="s">
        <v>35</v>
      </c>
      <c r="AX559" s="14" t="s">
        <v>76</v>
      </c>
      <c r="AY559" s="255" t="s">
        <v>331</v>
      </c>
    </row>
    <row r="560" s="15" customFormat="1">
      <c r="A560" s="15"/>
      <c r="B560" s="256"/>
      <c r="C560" s="257"/>
      <c r="D560" s="236" t="s">
        <v>341</v>
      </c>
      <c r="E560" s="258" t="s">
        <v>19</v>
      </c>
      <c r="F560" s="259" t="s">
        <v>353</v>
      </c>
      <c r="G560" s="257"/>
      <c r="H560" s="260">
        <v>34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341</v>
      </c>
      <c r="AU560" s="266" t="s">
        <v>85</v>
      </c>
      <c r="AV560" s="15" t="s">
        <v>126</v>
      </c>
      <c r="AW560" s="15" t="s">
        <v>35</v>
      </c>
      <c r="AX560" s="15" t="s">
        <v>83</v>
      </c>
      <c r="AY560" s="266" t="s">
        <v>331</v>
      </c>
    </row>
    <row r="561" s="2" customFormat="1" ht="16.5" customHeight="1">
      <c r="A561" s="40"/>
      <c r="B561" s="41"/>
      <c r="C561" s="216" t="s">
        <v>1704</v>
      </c>
      <c r="D561" s="216" t="s">
        <v>333</v>
      </c>
      <c r="E561" s="217" t="s">
        <v>6997</v>
      </c>
      <c r="F561" s="218" t="s">
        <v>6998</v>
      </c>
      <c r="G561" s="219" t="s">
        <v>425</v>
      </c>
      <c r="H561" s="220">
        <v>9</v>
      </c>
      <c r="I561" s="221"/>
      <c r="J561" s="222">
        <f>ROUND(I561*H561,2)</f>
        <v>0</v>
      </c>
      <c r="K561" s="218" t="s">
        <v>19</v>
      </c>
      <c r="L561" s="46"/>
      <c r="M561" s="223" t="s">
        <v>19</v>
      </c>
      <c r="N561" s="224" t="s">
        <v>47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126</v>
      </c>
      <c r="AT561" s="227" t="s">
        <v>333</v>
      </c>
      <c r="AU561" s="227" t="s">
        <v>85</v>
      </c>
      <c r="AY561" s="19" t="s">
        <v>331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83</v>
      </c>
      <c r="BK561" s="228">
        <f>ROUND(I561*H561,2)</f>
        <v>0</v>
      </c>
      <c r="BL561" s="19" t="s">
        <v>126</v>
      </c>
      <c r="BM561" s="227" t="s">
        <v>2472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387</v>
      </c>
      <c r="G562" s="246"/>
      <c r="H562" s="249">
        <v>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5" customFormat="1">
      <c r="A563" s="15"/>
      <c r="B563" s="256"/>
      <c r="C563" s="257"/>
      <c r="D563" s="236" t="s">
        <v>341</v>
      </c>
      <c r="E563" s="258" t="s">
        <v>19</v>
      </c>
      <c r="F563" s="259" t="s">
        <v>353</v>
      </c>
      <c r="G563" s="257"/>
      <c r="H563" s="260">
        <v>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341</v>
      </c>
      <c r="AU563" s="266" t="s">
        <v>85</v>
      </c>
      <c r="AV563" s="15" t="s">
        <v>126</v>
      </c>
      <c r="AW563" s="15" t="s">
        <v>35</v>
      </c>
      <c r="AX563" s="15" t="s">
        <v>83</v>
      </c>
      <c r="AY563" s="266" t="s">
        <v>331</v>
      </c>
    </row>
    <row r="564" s="2" customFormat="1" ht="16.5" customHeight="1">
      <c r="A564" s="40"/>
      <c r="B564" s="41"/>
      <c r="C564" s="216" t="s">
        <v>1708</v>
      </c>
      <c r="D564" s="216" t="s">
        <v>333</v>
      </c>
      <c r="E564" s="217" t="s">
        <v>6999</v>
      </c>
      <c r="F564" s="218" t="s">
        <v>7000</v>
      </c>
      <c r="G564" s="219" t="s">
        <v>425</v>
      </c>
      <c r="H564" s="220">
        <v>1</v>
      </c>
      <c r="I564" s="221"/>
      <c r="J564" s="222">
        <f>ROUND(I564*H564,2)</f>
        <v>0</v>
      </c>
      <c r="K564" s="218" t="s">
        <v>19</v>
      </c>
      <c r="L564" s="46"/>
      <c r="M564" s="223" t="s">
        <v>19</v>
      </c>
      <c r="N564" s="224" t="s">
        <v>47</v>
      </c>
      <c r="O564" s="86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7" t="s">
        <v>126</v>
      </c>
      <c r="AT564" s="227" t="s">
        <v>333</v>
      </c>
      <c r="AU564" s="227" t="s">
        <v>85</v>
      </c>
      <c r="AY564" s="19" t="s">
        <v>331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9" t="s">
        <v>83</v>
      </c>
      <c r="BK564" s="228">
        <f>ROUND(I564*H564,2)</f>
        <v>0</v>
      </c>
      <c r="BL564" s="19" t="s">
        <v>126</v>
      </c>
      <c r="BM564" s="227" t="s">
        <v>2495</v>
      </c>
    </row>
    <row r="565" s="14" customFormat="1">
      <c r="A565" s="14"/>
      <c r="B565" s="245"/>
      <c r="C565" s="246"/>
      <c r="D565" s="236" t="s">
        <v>341</v>
      </c>
      <c r="E565" s="247" t="s">
        <v>19</v>
      </c>
      <c r="F565" s="248" t="s">
        <v>83</v>
      </c>
      <c r="G565" s="246"/>
      <c r="H565" s="249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341</v>
      </c>
      <c r="AU565" s="255" t="s">
        <v>85</v>
      </c>
      <c r="AV565" s="14" t="s">
        <v>85</v>
      </c>
      <c r="AW565" s="14" t="s">
        <v>35</v>
      </c>
      <c r="AX565" s="14" t="s">
        <v>76</v>
      </c>
      <c r="AY565" s="255" t="s">
        <v>331</v>
      </c>
    </row>
    <row r="566" s="15" customFormat="1">
      <c r="A566" s="15"/>
      <c r="B566" s="256"/>
      <c r="C566" s="257"/>
      <c r="D566" s="236" t="s">
        <v>341</v>
      </c>
      <c r="E566" s="258" t="s">
        <v>19</v>
      </c>
      <c r="F566" s="259" t="s">
        <v>353</v>
      </c>
      <c r="G566" s="257"/>
      <c r="H566" s="260">
        <v>1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341</v>
      </c>
      <c r="AU566" s="266" t="s">
        <v>85</v>
      </c>
      <c r="AV566" s="15" t="s">
        <v>126</v>
      </c>
      <c r="AW566" s="15" t="s">
        <v>35</v>
      </c>
      <c r="AX566" s="15" t="s">
        <v>83</v>
      </c>
      <c r="AY566" s="266" t="s">
        <v>331</v>
      </c>
    </row>
    <row r="567" s="2" customFormat="1" ht="16.5" customHeight="1">
      <c r="A567" s="40"/>
      <c r="B567" s="41"/>
      <c r="C567" s="216" t="s">
        <v>1712</v>
      </c>
      <c r="D567" s="216" t="s">
        <v>333</v>
      </c>
      <c r="E567" s="217" t="s">
        <v>7001</v>
      </c>
      <c r="F567" s="218" t="s">
        <v>7000</v>
      </c>
      <c r="G567" s="219" t="s">
        <v>425</v>
      </c>
      <c r="H567" s="220">
        <v>1</v>
      </c>
      <c r="I567" s="221"/>
      <c r="J567" s="222">
        <f>ROUND(I567*H567,2)</f>
        <v>0</v>
      </c>
      <c r="K567" s="218" t="s">
        <v>19</v>
      </c>
      <c r="L567" s="46"/>
      <c r="M567" s="223" t="s">
        <v>19</v>
      </c>
      <c r="N567" s="224" t="s">
        <v>47</v>
      </c>
      <c r="O567" s="86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126</v>
      </c>
      <c r="AT567" s="227" t="s">
        <v>333</v>
      </c>
      <c r="AU567" s="227" t="s">
        <v>85</v>
      </c>
      <c r="AY567" s="19" t="s">
        <v>331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83</v>
      </c>
      <c r="BK567" s="228">
        <f>ROUND(I567*H567,2)</f>
        <v>0</v>
      </c>
      <c r="BL567" s="19" t="s">
        <v>126</v>
      </c>
      <c r="BM567" s="227" t="s">
        <v>681</v>
      </c>
    </row>
    <row r="568" s="14" customFormat="1">
      <c r="A568" s="14"/>
      <c r="B568" s="245"/>
      <c r="C568" s="246"/>
      <c r="D568" s="236" t="s">
        <v>341</v>
      </c>
      <c r="E568" s="247" t="s">
        <v>19</v>
      </c>
      <c r="F568" s="248" t="s">
        <v>83</v>
      </c>
      <c r="G568" s="246"/>
      <c r="H568" s="249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341</v>
      </c>
      <c r="AU568" s="255" t="s">
        <v>85</v>
      </c>
      <c r="AV568" s="14" t="s">
        <v>85</v>
      </c>
      <c r="AW568" s="14" t="s">
        <v>35</v>
      </c>
      <c r="AX568" s="14" t="s">
        <v>76</v>
      </c>
      <c r="AY568" s="255" t="s">
        <v>331</v>
      </c>
    </row>
    <row r="569" s="15" customFormat="1">
      <c r="A569" s="15"/>
      <c r="B569" s="256"/>
      <c r="C569" s="257"/>
      <c r="D569" s="236" t="s">
        <v>341</v>
      </c>
      <c r="E569" s="258" t="s">
        <v>19</v>
      </c>
      <c r="F569" s="259" t="s">
        <v>353</v>
      </c>
      <c r="G569" s="257"/>
      <c r="H569" s="260">
        <v>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341</v>
      </c>
      <c r="AU569" s="266" t="s">
        <v>85</v>
      </c>
      <c r="AV569" s="15" t="s">
        <v>126</v>
      </c>
      <c r="AW569" s="15" t="s">
        <v>35</v>
      </c>
      <c r="AX569" s="15" t="s">
        <v>83</v>
      </c>
      <c r="AY569" s="266" t="s">
        <v>331</v>
      </c>
    </row>
    <row r="570" s="2" customFormat="1" ht="16.5" customHeight="1">
      <c r="A570" s="40"/>
      <c r="B570" s="41"/>
      <c r="C570" s="216" t="s">
        <v>1716</v>
      </c>
      <c r="D570" s="216" t="s">
        <v>333</v>
      </c>
      <c r="E570" s="217" t="s">
        <v>7002</v>
      </c>
      <c r="F570" s="218" t="s">
        <v>7003</v>
      </c>
      <c r="G570" s="219" t="s">
        <v>7004</v>
      </c>
      <c r="H570" s="220">
        <v>1</v>
      </c>
      <c r="I570" s="221"/>
      <c r="J570" s="222">
        <f>ROUND(I570*H570,2)</f>
        <v>0</v>
      </c>
      <c r="K570" s="218" t="s">
        <v>19</v>
      </c>
      <c r="L570" s="46"/>
      <c r="M570" s="223" t="s">
        <v>19</v>
      </c>
      <c r="N570" s="224" t="s">
        <v>47</v>
      </c>
      <c r="O570" s="86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126</v>
      </c>
      <c r="AT570" s="227" t="s">
        <v>333</v>
      </c>
      <c r="AU570" s="227" t="s">
        <v>85</v>
      </c>
      <c r="AY570" s="19" t="s">
        <v>331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83</v>
      </c>
      <c r="BK570" s="228">
        <f>ROUND(I570*H570,2)</f>
        <v>0</v>
      </c>
      <c r="BL570" s="19" t="s">
        <v>126</v>
      </c>
      <c r="BM570" s="227" t="s">
        <v>2297</v>
      </c>
    </row>
    <row r="571" s="14" customFormat="1">
      <c r="A571" s="14"/>
      <c r="B571" s="245"/>
      <c r="C571" s="246"/>
      <c r="D571" s="236" t="s">
        <v>341</v>
      </c>
      <c r="E571" s="247" t="s">
        <v>19</v>
      </c>
      <c r="F571" s="248" t="s">
        <v>83</v>
      </c>
      <c r="G571" s="246"/>
      <c r="H571" s="249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341</v>
      </c>
      <c r="AU571" s="255" t="s">
        <v>85</v>
      </c>
      <c r="AV571" s="14" t="s">
        <v>85</v>
      </c>
      <c r="AW571" s="14" t="s">
        <v>35</v>
      </c>
      <c r="AX571" s="14" t="s">
        <v>76</v>
      </c>
      <c r="AY571" s="255" t="s">
        <v>331</v>
      </c>
    </row>
    <row r="572" s="15" customFormat="1">
      <c r="A572" s="15"/>
      <c r="B572" s="256"/>
      <c r="C572" s="257"/>
      <c r="D572" s="236" t="s">
        <v>341</v>
      </c>
      <c r="E572" s="258" t="s">
        <v>19</v>
      </c>
      <c r="F572" s="259" t="s">
        <v>353</v>
      </c>
      <c r="G572" s="257"/>
      <c r="H572" s="260">
        <v>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341</v>
      </c>
      <c r="AU572" s="266" t="s">
        <v>85</v>
      </c>
      <c r="AV572" s="15" t="s">
        <v>126</v>
      </c>
      <c r="AW572" s="15" t="s">
        <v>35</v>
      </c>
      <c r="AX572" s="15" t="s">
        <v>83</v>
      </c>
      <c r="AY572" s="266" t="s">
        <v>331</v>
      </c>
    </row>
    <row r="573" s="2" customFormat="1" ht="49.05" customHeight="1">
      <c r="A573" s="40"/>
      <c r="B573" s="41"/>
      <c r="C573" s="216" t="s">
        <v>1720</v>
      </c>
      <c r="D573" s="216" t="s">
        <v>333</v>
      </c>
      <c r="E573" s="217" t="s">
        <v>7005</v>
      </c>
      <c r="F573" s="218" t="s">
        <v>7006</v>
      </c>
      <c r="G573" s="219" t="s">
        <v>425</v>
      </c>
      <c r="H573" s="220">
        <v>1</v>
      </c>
      <c r="I573" s="221"/>
      <c r="J573" s="222">
        <f>ROUND(I573*H573,2)</f>
        <v>0</v>
      </c>
      <c r="K573" s="218" t="s">
        <v>19</v>
      </c>
      <c r="L573" s="46"/>
      <c r="M573" s="223" t="s">
        <v>19</v>
      </c>
      <c r="N573" s="224" t="s">
        <v>47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126</v>
      </c>
      <c r="AT573" s="227" t="s">
        <v>333</v>
      </c>
      <c r="AU573" s="227" t="s">
        <v>85</v>
      </c>
      <c r="AY573" s="19" t="s">
        <v>331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83</v>
      </c>
      <c r="BK573" s="228">
        <f>ROUND(I573*H573,2)</f>
        <v>0</v>
      </c>
      <c r="BL573" s="19" t="s">
        <v>126</v>
      </c>
      <c r="BM573" s="227" t="s">
        <v>2542</v>
      </c>
    </row>
    <row r="574" s="14" customFormat="1">
      <c r="A574" s="14"/>
      <c r="B574" s="245"/>
      <c r="C574" s="246"/>
      <c r="D574" s="236" t="s">
        <v>341</v>
      </c>
      <c r="E574" s="247" t="s">
        <v>19</v>
      </c>
      <c r="F574" s="248" t="s">
        <v>83</v>
      </c>
      <c r="G574" s="246"/>
      <c r="H574" s="249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341</v>
      </c>
      <c r="AU574" s="255" t="s">
        <v>85</v>
      </c>
      <c r="AV574" s="14" t="s">
        <v>85</v>
      </c>
      <c r="AW574" s="14" t="s">
        <v>35</v>
      </c>
      <c r="AX574" s="14" t="s">
        <v>76</v>
      </c>
      <c r="AY574" s="255" t="s">
        <v>331</v>
      </c>
    </row>
    <row r="575" s="15" customFormat="1">
      <c r="A575" s="15"/>
      <c r="B575" s="256"/>
      <c r="C575" s="257"/>
      <c r="D575" s="236" t="s">
        <v>341</v>
      </c>
      <c r="E575" s="258" t="s">
        <v>19</v>
      </c>
      <c r="F575" s="259" t="s">
        <v>353</v>
      </c>
      <c r="G575" s="257"/>
      <c r="H575" s="260">
        <v>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341</v>
      </c>
      <c r="AU575" s="266" t="s">
        <v>85</v>
      </c>
      <c r="AV575" s="15" t="s">
        <v>126</v>
      </c>
      <c r="AW575" s="15" t="s">
        <v>35</v>
      </c>
      <c r="AX575" s="15" t="s">
        <v>83</v>
      </c>
      <c r="AY575" s="266" t="s">
        <v>331</v>
      </c>
    </row>
    <row r="576" s="2" customFormat="1" ht="90" customHeight="1">
      <c r="A576" s="40"/>
      <c r="B576" s="41"/>
      <c r="C576" s="216" t="s">
        <v>1724</v>
      </c>
      <c r="D576" s="216" t="s">
        <v>333</v>
      </c>
      <c r="E576" s="217" t="s">
        <v>7007</v>
      </c>
      <c r="F576" s="218" t="s">
        <v>7008</v>
      </c>
      <c r="G576" s="219" t="s">
        <v>7009</v>
      </c>
      <c r="H576" s="220">
        <v>1</v>
      </c>
      <c r="I576" s="221"/>
      <c r="J576" s="222">
        <f>ROUND(I576*H576,2)</f>
        <v>0</v>
      </c>
      <c r="K576" s="218" t="s">
        <v>19</v>
      </c>
      <c r="L576" s="46"/>
      <c r="M576" s="223" t="s">
        <v>19</v>
      </c>
      <c r="N576" s="224" t="s">
        <v>47</v>
      </c>
      <c r="O576" s="86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126</v>
      </c>
      <c r="AT576" s="227" t="s">
        <v>333</v>
      </c>
      <c r="AU576" s="227" t="s">
        <v>85</v>
      </c>
      <c r="AY576" s="19" t="s">
        <v>331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83</v>
      </c>
      <c r="BK576" s="228">
        <f>ROUND(I576*H576,2)</f>
        <v>0</v>
      </c>
      <c r="BL576" s="19" t="s">
        <v>126</v>
      </c>
      <c r="BM576" s="227" t="s">
        <v>2553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83</v>
      </c>
      <c r="G577" s="246"/>
      <c r="H577" s="249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5" customFormat="1">
      <c r="A578" s="15"/>
      <c r="B578" s="256"/>
      <c r="C578" s="257"/>
      <c r="D578" s="236" t="s">
        <v>341</v>
      </c>
      <c r="E578" s="258" t="s">
        <v>19</v>
      </c>
      <c r="F578" s="259" t="s">
        <v>353</v>
      </c>
      <c r="G578" s="257"/>
      <c r="H578" s="260">
        <v>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341</v>
      </c>
      <c r="AU578" s="266" t="s">
        <v>85</v>
      </c>
      <c r="AV578" s="15" t="s">
        <v>126</v>
      </c>
      <c r="AW578" s="15" t="s">
        <v>35</v>
      </c>
      <c r="AX578" s="15" t="s">
        <v>83</v>
      </c>
      <c r="AY578" s="266" t="s">
        <v>331</v>
      </c>
    </row>
    <row r="579" s="2" customFormat="1" ht="16.5" customHeight="1">
      <c r="A579" s="40"/>
      <c r="B579" s="41"/>
      <c r="C579" s="216" t="s">
        <v>1728</v>
      </c>
      <c r="D579" s="216" t="s">
        <v>333</v>
      </c>
      <c r="E579" s="217" t="s">
        <v>7010</v>
      </c>
      <c r="F579" s="218" t="s">
        <v>7011</v>
      </c>
      <c r="G579" s="219" t="s">
        <v>678</v>
      </c>
      <c r="H579" s="220">
        <v>12.6</v>
      </c>
      <c r="I579" s="221"/>
      <c r="J579" s="222">
        <f>ROUND(I579*H579,2)</f>
        <v>0</v>
      </c>
      <c r="K579" s="218" t="s">
        <v>3511</v>
      </c>
      <c r="L579" s="46"/>
      <c r="M579" s="223" t="s">
        <v>19</v>
      </c>
      <c r="N579" s="224" t="s">
        <v>47</v>
      </c>
      <c r="O579" s="86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126</v>
      </c>
      <c r="AT579" s="227" t="s">
        <v>333</v>
      </c>
      <c r="AU579" s="227" t="s">
        <v>85</v>
      </c>
      <c r="AY579" s="19" t="s">
        <v>331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83</v>
      </c>
      <c r="BK579" s="228">
        <f>ROUND(I579*H579,2)</f>
        <v>0</v>
      </c>
      <c r="BL579" s="19" t="s">
        <v>126</v>
      </c>
      <c r="BM579" s="227" t="s">
        <v>2567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7012</v>
      </c>
      <c r="G580" s="246"/>
      <c r="H580" s="249">
        <v>12.6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5" customFormat="1">
      <c r="A581" s="15"/>
      <c r="B581" s="256"/>
      <c r="C581" s="257"/>
      <c r="D581" s="236" t="s">
        <v>341</v>
      </c>
      <c r="E581" s="258" t="s">
        <v>19</v>
      </c>
      <c r="F581" s="259" t="s">
        <v>353</v>
      </c>
      <c r="G581" s="257"/>
      <c r="H581" s="260">
        <v>12.6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341</v>
      </c>
      <c r="AU581" s="266" t="s">
        <v>85</v>
      </c>
      <c r="AV581" s="15" t="s">
        <v>126</v>
      </c>
      <c r="AW581" s="15" t="s">
        <v>35</v>
      </c>
      <c r="AX581" s="15" t="s">
        <v>83</v>
      </c>
      <c r="AY581" s="266" t="s">
        <v>331</v>
      </c>
    </row>
    <row r="582" s="2" customFormat="1" ht="16.5" customHeight="1">
      <c r="A582" s="40"/>
      <c r="B582" s="41"/>
      <c r="C582" s="216" t="s">
        <v>1732</v>
      </c>
      <c r="D582" s="216" t="s">
        <v>333</v>
      </c>
      <c r="E582" s="217" t="s">
        <v>7013</v>
      </c>
      <c r="F582" s="218" t="s">
        <v>7014</v>
      </c>
      <c r="G582" s="219" t="s">
        <v>384</v>
      </c>
      <c r="H582" s="220">
        <v>49.148000000000003</v>
      </c>
      <c r="I582" s="221"/>
      <c r="J582" s="222">
        <f>ROUND(I582*H582,2)</f>
        <v>0</v>
      </c>
      <c r="K582" s="218" t="s">
        <v>19</v>
      </c>
      <c r="L582" s="46"/>
      <c r="M582" s="223" t="s">
        <v>19</v>
      </c>
      <c r="N582" s="224" t="s">
        <v>47</v>
      </c>
      <c r="O582" s="86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126</v>
      </c>
      <c r="AT582" s="227" t="s">
        <v>333</v>
      </c>
      <c r="AU582" s="227" t="s">
        <v>85</v>
      </c>
      <c r="AY582" s="19" t="s">
        <v>331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83</v>
      </c>
      <c r="BK582" s="228">
        <f>ROUND(I582*H582,2)</f>
        <v>0</v>
      </c>
      <c r="BL582" s="19" t="s">
        <v>126</v>
      </c>
      <c r="BM582" s="227" t="s">
        <v>2582</v>
      </c>
    </row>
    <row r="583" s="2" customFormat="1" ht="16.5" customHeight="1">
      <c r="A583" s="40"/>
      <c r="B583" s="41"/>
      <c r="C583" s="216" t="s">
        <v>1736</v>
      </c>
      <c r="D583" s="216" t="s">
        <v>333</v>
      </c>
      <c r="E583" s="217" t="s">
        <v>7015</v>
      </c>
      <c r="F583" s="218" t="s">
        <v>7016</v>
      </c>
      <c r="G583" s="219" t="s">
        <v>384</v>
      </c>
      <c r="H583" s="220">
        <v>1130.5730000000001</v>
      </c>
      <c r="I583" s="221"/>
      <c r="J583" s="222">
        <f>ROUND(I583*H583,2)</f>
        <v>0</v>
      </c>
      <c r="K583" s="218" t="s">
        <v>19</v>
      </c>
      <c r="L583" s="46"/>
      <c r="M583" s="296" t="s">
        <v>19</v>
      </c>
      <c r="N583" s="297" t="s">
        <v>47</v>
      </c>
      <c r="O583" s="298"/>
      <c r="P583" s="299">
        <f>O583*H583</f>
        <v>0</v>
      </c>
      <c r="Q583" s="299">
        <v>0</v>
      </c>
      <c r="R583" s="299">
        <f>Q583*H583</f>
        <v>0</v>
      </c>
      <c r="S583" s="299">
        <v>0</v>
      </c>
      <c r="T583" s="30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126</v>
      </c>
      <c r="AT583" s="227" t="s">
        <v>333</v>
      </c>
      <c r="AU583" s="227" t="s">
        <v>85</v>
      </c>
      <c r="AY583" s="19" t="s">
        <v>331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83</v>
      </c>
      <c r="BK583" s="228">
        <f>ROUND(I583*H583,2)</f>
        <v>0</v>
      </c>
      <c r="BL583" s="19" t="s">
        <v>126</v>
      </c>
      <c r="BM583" s="227" t="s">
        <v>2599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LpgTZI+1uzW2uC8M5MkHbyhUTcMdSip4OKdyZUhV4R60nzyhl4jpU41D9bDj20ZioxXa/uiiQQtjJHC+aZP7dQ==" hashValue="XKTNyDnDMgwqeTe3d6+6oo2kxaVjvjFfIezhLw9dHWNcN6vY0dv/iyZynJn4LlBTTpPQQjPKm++EPIJK9t1heg==" algorithmName="SHA-512" password="CC35"/>
  <autoFilter ref="C106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ROUND((SUM(BE100:BE310)),  2)</f>
        <v>0</v>
      </c>
      <c r="G35" s="40"/>
      <c r="H35" s="40"/>
      <c r="I35" s="160">
        <v>0.20999999999999999</v>
      </c>
      <c r="J35" s="159">
        <f>ROUND(((SUM(BE100:BE310))*I35),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ROUND((SUM(BF100:BF310)),  2)</f>
        <v>0</v>
      </c>
      <c r="G36" s="40"/>
      <c r="H36" s="40"/>
      <c r="I36" s="160">
        <v>0.14999999999999999</v>
      </c>
      <c r="J36" s="159">
        <f>ROUND(((SUM(BF100:BF310))*I36),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ROUND((SUM(BG100:BG310)),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ROUND((SUM(BH100:BH310)),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ROUND((SUM(BI100:BI310)),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7018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J165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J169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6649</v>
      </c>
      <c r="E72" s="186"/>
      <c r="F72" s="186"/>
      <c r="G72" s="186"/>
      <c r="H72" s="186"/>
      <c r="I72" s="186"/>
      <c r="J72" s="187">
        <f>J181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J185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J230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J234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J238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101.12 - IO.01.12 - Přípojka splaškové kanalizace pro SO.03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7020</v>
      </c>
      <c r="F101" s="203" t="s">
        <v>7021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P102+P109+P124+P137+P156+P165+P169+P181+P185+P195+P226+P230+P234+P238</f>
        <v>0</v>
      </c>
      <c r="Q101" s="208"/>
      <c r="R101" s="209">
        <f>R102+R109+R124+R137+R156+R165+R169+R181+R185+R195+R226+R230+R234+R238</f>
        <v>0</v>
      </c>
      <c r="S101" s="208"/>
      <c r="T101" s="210">
        <f>T102+T109+T124+T137+T156+T165+T169+T181+T185+T195+T226+T230+T234+T238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BK102+BK109+BK124+BK137+BK156+BK165+BK169+BK181+BK185+BK195+BK226+BK230+BK234+BK238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6657</v>
      </c>
      <c r="G103" s="219" t="s">
        <v>3510</v>
      </c>
      <c r="H103" s="220">
        <v>120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3512</v>
      </c>
      <c r="G104" s="246"/>
      <c r="H104" s="249">
        <v>120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120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6659</v>
      </c>
      <c r="G106" s="219" t="s">
        <v>1081</v>
      </c>
      <c r="H106" s="220">
        <v>5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361</v>
      </c>
      <c r="G107" s="246"/>
      <c r="H107" s="249">
        <v>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SUM(P110:P123)</f>
        <v>0</v>
      </c>
      <c r="Q109" s="208"/>
      <c r="R109" s="209">
        <f>SUM(R110:R123)</f>
        <v>0</v>
      </c>
      <c r="S109" s="208"/>
      <c r="T109" s="210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SUM(BK110:BK123)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7022</v>
      </c>
      <c r="G110" s="219" t="s">
        <v>429</v>
      </c>
      <c r="H110" s="220">
        <v>45.060000000000002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7023</v>
      </c>
      <c r="G111" s="246"/>
      <c r="H111" s="249">
        <v>11.52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7024</v>
      </c>
      <c r="G112" s="246"/>
      <c r="H112" s="249">
        <v>33.539999999999999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45.060000000000002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6701</v>
      </c>
      <c r="G114" s="219" t="s">
        <v>429</v>
      </c>
      <c r="H114" s="220">
        <v>22.530000000000001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7025</v>
      </c>
      <c r="G115" s="246"/>
      <c r="H115" s="249">
        <v>22.530000000000001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22.530000000000001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7026</v>
      </c>
      <c r="G117" s="219" t="s">
        <v>429</v>
      </c>
      <c r="H117" s="220">
        <v>2.3799999999999999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7027</v>
      </c>
      <c r="G118" s="246"/>
      <c r="H118" s="249">
        <v>0.60999999999999999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7028</v>
      </c>
      <c r="G119" s="246"/>
      <c r="H119" s="249">
        <v>1.77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2.3799999999999999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6706</v>
      </c>
      <c r="G121" s="219" t="s">
        <v>429</v>
      </c>
      <c r="H121" s="220">
        <v>1.19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7029</v>
      </c>
      <c r="G122" s="246"/>
      <c r="H122" s="249">
        <v>1.19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1.19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SUM(BK125:BK136)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6735</v>
      </c>
      <c r="G125" s="219" t="s">
        <v>336</v>
      </c>
      <c r="H125" s="220">
        <v>24.710000000000001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7030</v>
      </c>
      <c r="G126" s="246"/>
      <c r="H126" s="249">
        <v>24.710000000000001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24.710000000000001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6737</v>
      </c>
      <c r="G128" s="219" t="s">
        <v>336</v>
      </c>
      <c r="H128" s="220">
        <v>24.710000000000001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7030</v>
      </c>
      <c r="G129" s="246"/>
      <c r="H129" s="249">
        <v>24.710000000000001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24.710000000000001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3537</v>
      </c>
      <c r="F131" s="218" t="s">
        <v>6738</v>
      </c>
      <c r="G131" s="219" t="s">
        <v>336</v>
      </c>
      <c r="H131" s="220">
        <v>8.4900000000000002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7031</v>
      </c>
      <c r="G132" s="246"/>
      <c r="H132" s="249">
        <v>8.4900000000000002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8.4900000000000002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3540</v>
      </c>
      <c r="F134" s="218" t="s">
        <v>6740</v>
      </c>
      <c r="G134" s="219" t="s">
        <v>336</v>
      </c>
      <c r="H134" s="220">
        <v>8.4900000000000002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7031</v>
      </c>
      <c r="G135" s="246"/>
      <c r="H135" s="249">
        <v>8.4900000000000002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8.4900000000000002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0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SUM(BK138:BK155)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6757</v>
      </c>
      <c r="G138" s="219" t="s">
        <v>429</v>
      </c>
      <c r="H138" s="220">
        <v>47.43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7032</v>
      </c>
      <c r="G139" s="246"/>
      <c r="H139" s="249">
        <v>12.119999999999999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7033</v>
      </c>
      <c r="G140" s="246"/>
      <c r="H140" s="249">
        <v>35.310000000000002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47.43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3550</v>
      </c>
      <c r="F142" s="218" t="s">
        <v>5229</v>
      </c>
      <c r="G142" s="219" t="s">
        <v>429</v>
      </c>
      <c r="H142" s="220">
        <v>49.006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6773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7034</v>
      </c>
      <c r="G144" s="246"/>
      <c r="H144" s="249">
        <v>0.58599999999999997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7035</v>
      </c>
      <c r="G145" s="246"/>
      <c r="H145" s="249">
        <v>1.5700000000000001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7036</v>
      </c>
      <c r="G146" s="246"/>
      <c r="H146" s="249">
        <v>2.5899999999999999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7037</v>
      </c>
      <c r="G147" s="246"/>
      <c r="H147" s="249">
        <v>12.550000000000001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7038</v>
      </c>
      <c r="G148" s="246"/>
      <c r="H148" s="249">
        <v>31.710000000000001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49.006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3894</v>
      </c>
      <c r="F150" s="218" t="s">
        <v>7039</v>
      </c>
      <c r="G150" s="219" t="s">
        <v>429</v>
      </c>
      <c r="H150" s="220">
        <v>49.006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7040</v>
      </c>
      <c r="G151" s="246"/>
      <c r="H151" s="249">
        <v>49.006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49.006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3553</v>
      </c>
      <c r="F153" s="218" t="s">
        <v>6784</v>
      </c>
      <c r="G153" s="219" t="s">
        <v>429</v>
      </c>
      <c r="H153" s="220">
        <v>735.09000000000003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7041</v>
      </c>
      <c r="G154" s="246"/>
      <c r="H154" s="249">
        <v>735.09000000000003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735.09000000000003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469</v>
      </c>
      <c r="F156" s="214" t="s">
        <v>3556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SUM(BK157:BK164)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3557</v>
      </c>
      <c r="F157" s="218" t="s">
        <v>6794</v>
      </c>
      <c r="G157" s="219" t="s">
        <v>429</v>
      </c>
      <c r="H157" s="220">
        <v>12.550000000000001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7042</v>
      </c>
      <c r="G158" s="246"/>
      <c r="H158" s="249">
        <v>3.5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7043</v>
      </c>
      <c r="G159" s="246"/>
      <c r="H159" s="249">
        <v>9.0500000000000007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12.550000000000001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541</v>
      </c>
      <c r="D161" s="216" t="s">
        <v>333</v>
      </c>
      <c r="E161" s="217" t="s">
        <v>3559</v>
      </c>
      <c r="F161" s="218" t="s">
        <v>6798</v>
      </c>
      <c r="G161" s="219" t="s">
        <v>429</v>
      </c>
      <c r="H161" s="220">
        <v>31.719999999999999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7044</v>
      </c>
      <c r="G162" s="246"/>
      <c r="H162" s="249">
        <v>7.9299999999999997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7045</v>
      </c>
      <c r="G163" s="246"/>
      <c r="H163" s="249">
        <v>23.789999999999999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31.719999999999999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549</v>
      </c>
      <c r="F165" s="214" t="s">
        <v>3563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SUM(BK166:BK168)</f>
        <v>0</v>
      </c>
    </row>
    <row r="166" s="2" customFormat="1" ht="16.5" customHeight="1">
      <c r="A166" s="40"/>
      <c r="B166" s="41"/>
      <c r="C166" s="216" t="s">
        <v>469</v>
      </c>
      <c r="D166" s="216" t="s">
        <v>333</v>
      </c>
      <c r="E166" s="217" t="s">
        <v>3564</v>
      </c>
      <c r="F166" s="218" t="s">
        <v>6811</v>
      </c>
      <c r="G166" s="219" t="s">
        <v>429</v>
      </c>
      <c r="H166" s="220">
        <v>49.006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638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7040</v>
      </c>
      <c r="G167" s="246"/>
      <c r="H167" s="249">
        <v>49.006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49.006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546</v>
      </c>
      <c r="F169" s="214" t="s">
        <v>3566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SUM(P170:P180)</f>
        <v>0</v>
      </c>
      <c r="Q169" s="208"/>
      <c r="R169" s="209">
        <f>SUM(R170:R180)</f>
        <v>0</v>
      </c>
      <c r="S169" s="208"/>
      <c r="T169" s="21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SUM(BK170:BK180)</f>
        <v>0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6815</v>
      </c>
      <c r="F170" s="218" t="s">
        <v>6816</v>
      </c>
      <c r="G170" s="219" t="s">
        <v>336</v>
      </c>
      <c r="H170" s="220">
        <v>0.80000000000000004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7046</v>
      </c>
      <c r="G171" s="246"/>
      <c r="H171" s="249">
        <v>0.59999999999999998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7047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0.80000000000000004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549</v>
      </c>
      <c r="D174" s="216" t="s">
        <v>333</v>
      </c>
      <c r="E174" s="217" t="s">
        <v>3567</v>
      </c>
      <c r="F174" s="218" t="s">
        <v>6820</v>
      </c>
      <c r="G174" s="219" t="s">
        <v>429</v>
      </c>
      <c r="H174" s="220">
        <v>2.5899999999999999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683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7048</v>
      </c>
      <c r="G175" s="246"/>
      <c r="H175" s="249">
        <v>0.53000000000000003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7049</v>
      </c>
      <c r="G176" s="246"/>
      <c r="H176" s="249">
        <v>2.0600000000000001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2.5899999999999999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558</v>
      </c>
      <c r="D178" s="216" t="s">
        <v>333</v>
      </c>
      <c r="E178" s="217" t="s">
        <v>6824</v>
      </c>
      <c r="F178" s="218" t="s">
        <v>6825</v>
      </c>
      <c r="G178" s="219" t="s">
        <v>376</v>
      </c>
      <c r="H178" s="220">
        <v>5.7000000000000002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1048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3265</v>
      </c>
      <c r="G179" s="246"/>
      <c r="H179" s="249">
        <v>5.7000000000000002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5.7000000000000002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1405</v>
      </c>
      <c r="F181" s="214" t="s">
        <v>6850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7</v>
      </c>
      <c r="D182" s="216" t="s">
        <v>333</v>
      </c>
      <c r="E182" s="217" t="s">
        <v>7050</v>
      </c>
      <c r="F182" s="218" t="s">
        <v>7051</v>
      </c>
      <c r="G182" s="219" t="s">
        <v>376</v>
      </c>
      <c r="H182" s="220">
        <v>5.7000000000000002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1058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3265</v>
      </c>
      <c r="G183" s="246"/>
      <c r="H183" s="249">
        <v>5.7000000000000002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5.7000000000000002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1428</v>
      </c>
      <c r="F185" s="214" t="s">
        <v>7052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SUM(BK186:BK194)</f>
        <v>0</v>
      </c>
    </row>
    <row r="186" s="2" customFormat="1" ht="16.5" customHeight="1">
      <c r="A186" s="40"/>
      <c r="B186" s="41"/>
      <c r="C186" s="216" t="s">
        <v>190</v>
      </c>
      <c r="D186" s="216" t="s">
        <v>333</v>
      </c>
      <c r="E186" s="217" t="s">
        <v>7053</v>
      </c>
      <c r="F186" s="218" t="s">
        <v>7054</v>
      </c>
      <c r="G186" s="219" t="s">
        <v>376</v>
      </c>
      <c r="H186" s="220">
        <v>21.100000000000001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1070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7055</v>
      </c>
      <c r="G187" s="246"/>
      <c r="H187" s="249">
        <v>21.100000000000001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21.100000000000001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193</v>
      </c>
      <c r="D189" s="216" t="s">
        <v>333</v>
      </c>
      <c r="E189" s="217" t="s">
        <v>7056</v>
      </c>
      <c r="F189" s="218" t="s">
        <v>7057</v>
      </c>
      <c r="G189" s="219" t="s">
        <v>425</v>
      </c>
      <c r="H189" s="220">
        <v>3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1078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92</v>
      </c>
      <c r="G190" s="246"/>
      <c r="H190" s="249">
        <v>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199</v>
      </c>
      <c r="D192" s="216" t="s">
        <v>333</v>
      </c>
      <c r="E192" s="217" t="s">
        <v>7058</v>
      </c>
      <c r="F192" s="218" t="s">
        <v>7059</v>
      </c>
      <c r="G192" s="219" t="s">
        <v>425</v>
      </c>
      <c r="H192" s="220">
        <v>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1106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83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1439</v>
      </c>
      <c r="F195" s="214" t="s">
        <v>3851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SUM(P196:P225)</f>
        <v>0</v>
      </c>
      <c r="Q195" s="208"/>
      <c r="R195" s="209">
        <f>SUM(R196:R225)</f>
        <v>0</v>
      </c>
      <c r="S195" s="208"/>
      <c r="T195" s="210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SUM(BK196:BK225)</f>
        <v>0</v>
      </c>
    </row>
    <row r="196" s="2" customFormat="1" ht="16.5" customHeight="1">
      <c r="A196" s="40"/>
      <c r="B196" s="41"/>
      <c r="C196" s="216" t="s">
        <v>599</v>
      </c>
      <c r="D196" s="216" t="s">
        <v>333</v>
      </c>
      <c r="E196" s="217" t="s">
        <v>7060</v>
      </c>
      <c r="F196" s="218" t="s">
        <v>7061</v>
      </c>
      <c r="G196" s="219" t="s">
        <v>376</v>
      </c>
      <c r="H196" s="220">
        <v>26.800000000000001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495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7055</v>
      </c>
      <c r="G197" s="246"/>
      <c r="H197" s="249">
        <v>21.100000000000001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3265</v>
      </c>
      <c r="G198" s="246"/>
      <c r="H198" s="249">
        <v>5.7000000000000002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26.800000000000001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587</v>
      </c>
      <c r="D200" s="216" t="s">
        <v>333</v>
      </c>
      <c r="E200" s="217" t="s">
        <v>7062</v>
      </c>
      <c r="F200" s="218" t="s">
        <v>7063</v>
      </c>
      <c r="G200" s="219" t="s">
        <v>6869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1132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85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85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644</v>
      </c>
      <c r="D204" s="216" t="s">
        <v>333</v>
      </c>
      <c r="E204" s="217" t="s">
        <v>7064</v>
      </c>
      <c r="F204" s="218" t="s">
        <v>7065</v>
      </c>
      <c r="G204" s="219" t="s">
        <v>425</v>
      </c>
      <c r="H204" s="220">
        <v>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1144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83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650</v>
      </c>
      <c r="D207" s="216" t="s">
        <v>333</v>
      </c>
      <c r="E207" s="217" t="s">
        <v>6880</v>
      </c>
      <c r="F207" s="218" t="s">
        <v>6881</v>
      </c>
      <c r="G207" s="219" t="s">
        <v>425</v>
      </c>
      <c r="H207" s="220">
        <v>1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1189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83</v>
      </c>
      <c r="G208" s="246"/>
      <c r="H208" s="249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656</v>
      </c>
      <c r="D210" s="216" t="s">
        <v>333</v>
      </c>
      <c r="E210" s="217" t="s">
        <v>7066</v>
      </c>
      <c r="F210" s="218" t="s">
        <v>7067</v>
      </c>
      <c r="G210" s="219" t="s">
        <v>425</v>
      </c>
      <c r="H210" s="220">
        <v>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1201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83</v>
      </c>
      <c r="G211" s="246"/>
      <c r="H211" s="249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631</v>
      </c>
      <c r="D213" s="216" t="s">
        <v>333</v>
      </c>
      <c r="E213" s="217" t="s">
        <v>6883</v>
      </c>
      <c r="F213" s="218" t="s">
        <v>6884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1039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618</v>
      </c>
      <c r="D216" s="216" t="s">
        <v>333</v>
      </c>
      <c r="E216" s="217" t="s">
        <v>7068</v>
      </c>
      <c r="F216" s="218" t="s">
        <v>7069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1243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624</v>
      </c>
      <c r="D219" s="216" t="s">
        <v>333</v>
      </c>
      <c r="E219" s="217" t="s">
        <v>6875</v>
      </c>
      <c r="F219" s="218" t="s">
        <v>6876</v>
      </c>
      <c r="G219" s="219" t="s">
        <v>376</v>
      </c>
      <c r="H219" s="220">
        <v>26.800000000000001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1253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3265</v>
      </c>
      <c r="G220" s="246"/>
      <c r="H220" s="249">
        <v>5.7000000000000002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7055</v>
      </c>
      <c r="G221" s="246"/>
      <c r="H221" s="249">
        <v>21.100000000000001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26.800000000000001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612</v>
      </c>
      <c r="D223" s="216" t="s">
        <v>333</v>
      </c>
      <c r="E223" s="217" t="s">
        <v>6892</v>
      </c>
      <c r="F223" s="218" t="s">
        <v>6893</v>
      </c>
      <c r="G223" s="219" t="s">
        <v>429</v>
      </c>
      <c r="H223" s="220">
        <v>1.8600000000000001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1266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7070</v>
      </c>
      <c r="G224" s="246"/>
      <c r="H224" s="249">
        <v>1.8600000000000001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1.8600000000000001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1454</v>
      </c>
      <c r="F226" s="214" t="s">
        <v>5246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SUM(P227:P229)</f>
        <v>0</v>
      </c>
      <c r="Q226" s="208"/>
      <c r="R226" s="209">
        <f>SUM(R227:R229)</f>
        <v>0</v>
      </c>
      <c r="S226" s="208"/>
      <c r="T226" s="21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SUM(BK227:BK229)</f>
        <v>0</v>
      </c>
    </row>
    <row r="227" s="2" customFormat="1" ht="16.5" customHeight="1">
      <c r="A227" s="40"/>
      <c r="B227" s="41"/>
      <c r="C227" s="216" t="s">
        <v>638</v>
      </c>
      <c r="D227" s="216" t="s">
        <v>333</v>
      </c>
      <c r="E227" s="217" t="s">
        <v>6903</v>
      </c>
      <c r="F227" s="218" t="s">
        <v>6904</v>
      </c>
      <c r="G227" s="219" t="s">
        <v>376</v>
      </c>
      <c r="H227" s="220">
        <v>3.8940000000000001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1275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7071</v>
      </c>
      <c r="G228" s="246"/>
      <c r="H228" s="249">
        <v>3.8940000000000001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3.8940000000000001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6912</v>
      </c>
      <c r="F230" s="214" t="s">
        <v>6913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SUM(P231:P233)</f>
        <v>0</v>
      </c>
      <c r="Q230" s="208"/>
      <c r="R230" s="209">
        <f>SUM(R231:R233)</f>
        <v>0</v>
      </c>
      <c r="S230" s="208"/>
      <c r="T230" s="210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SUM(BK231:BK233)</f>
        <v>0</v>
      </c>
    </row>
    <row r="231" s="2" customFormat="1" ht="16.5" customHeight="1">
      <c r="A231" s="40"/>
      <c r="B231" s="41"/>
      <c r="C231" s="216" t="s">
        <v>605</v>
      </c>
      <c r="D231" s="216" t="s">
        <v>333</v>
      </c>
      <c r="E231" s="217" t="s">
        <v>6914</v>
      </c>
      <c r="F231" s="218" t="s">
        <v>6915</v>
      </c>
      <c r="G231" s="219" t="s">
        <v>384</v>
      </c>
      <c r="H231" s="220">
        <v>97.942999999999998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1309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7072</v>
      </c>
      <c r="G232" s="246"/>
      <c r="H232" s="249">
        <v>97.942999999999998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97.942999999999998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3865</v>
      </c>
      <c r="F234" s="214" t="s">
        <v>3866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SUM(P235:P237)</f>
        <v>0</v>
      </c>
      <c r="Q234" s="208"/>
      <c r="R234" s="209">
        <f>SUM(R235:R237)</f>
        <v>0</v>
      </c>
      <c r="S234" s="208"/>
      <c r="T234" s="21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83</v>
      </c>
      <c r="AY234" s="211" t="s">
        <v>331</v>
      </c>
      <c r="BK234" s="213">
        <f>SUM(BK235:BK237)</f>
        <v>0</v>
      </c>
    </row>
    <row r="235" s="2" customFormat="1" ht="21.75" customHeight="1">
      <c r="A235" s="40"/>
      <c r="B235" s="41"/>
      <c r="C235" s="216" t="s">
        <v>666</v>
      </c>
      <c r="D235" s="216" t="s">
        <v>333</v>
      </c>
      <c r="E235" s="217" t="s">
        <v>6917</v>
      </c>
      <c r="F235" s="218" t="s">
        <v>6918</v>
      </c>
      <c r="G235" s="219" t="s">
        <v>376</v>
      </c>
      <c r="H235" s="220">
        <v>26.800000000000001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1320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7073</v>
      </c>
      <c r="G236" s="246"/>
      <c r="H236" s="249">
        <v>26.800000000000001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26.800000000000001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3873</v>
      </c>
      <c r="F238" s="214" t="s">
        <v>3874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SUM(P239:P310)</f>
        <v>0</v>
      </c>
      <c r="Q238" s="208"/>
      <c r="R238" s="209">
        <f>SUM(R239:R310)</f>
        <v>0</v>
      </c>
      <c r="S238" s="208"/>
      <c r="T238" s="210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SUM(BK239:BK310)</f>
        <v>0</v>
      </c>
    </row>
    <row r="239" s="2" customFormat="1" ht="16.5" customHeight="1">
      <c r="A239" s="40"/>
      <c r="B239" s="41"/>
      <c r="C239" s="216" t="s">
        <v>675</v>
      </c>
      <c r="D239" s="216" t="s">
        <v>333</v>
      </c>
      <c r="E239" s="217" t="s">
        <v>6938</v>
      </c>
      <c r="F239" s="218" t="s">
        <v>6939</v>
      </c>
      <c r="G239" s="219" t="s">
        <v>425</v>
      </c>
      <c r="H239" s="220">
        <v>4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1347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126</v>
      </c>
      <c r="G240" s="246"/>
      <c r="H240" s="249">
        <v>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683</v>
      </c>
      <c r="D242" s="216" t="s">
        <v>333</v>
      </c>
      <c r="E242" s="217" t="s">
        <v>6940</v>
      </c>
      <c r="F242" s="218" t="s">
        <v>6941</v>
      </c>
      <c r="G242" s="219" t="s">
        <v>429</v>
      </c>
      <c r="H242" s="220">
        <v>1.875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1363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7074</v>
      </c>
      <c r="G243" s="246"/>
      <c r="H243" s="249">
        <v>0.014999999999999999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7070</v>
      </c>
      <c r="G244" s="246"/>
      <c r="H244" s="249">
        <v>1.8600000000000001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1.875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1044</v>
      </c>
      <c r="D246" s="216" t="s">
        <v>333</v>
      </c>
      <c r="E246" s="217" t="s">
        <v>6945</v>
      </c>
      <c r="F246" s="218" t="s">
        <v>6946</v>
      </c>
      <c r="G246" s="219" t="s">
        <v>384</v>
      </c>
      <c r="H246" s="220">
        <v>0.058000000000000003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1377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7075</v>
      </c>
      <c r="G247" s="246"/>
      <c r="H247" s="249">
        <v>0.058000000000000003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0.058000000000000003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1048</v>
      </c>
      <c r="D249" s="216" t="s">
        <v>333</v>
      </c>
      <c r="E249" s="217" t="s">
        <v>7076</v>
      </c>
      <c r="F249" s="218" t="s">
        <v>7077</v>
      </c>
      <c r="G249" s="219" t="s">
        <v>376</v>
      </c>
      <c r="H249" s="220">
        <v>5.7000000000000002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1390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3265</v>
      </c>
      <c r="G250" s="246"/>
      <c r="H250" s="249">
        <v>5.7000000000000002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5.7000000000000002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1053</v>
      </c>
      <c r="D252" s="216" t="s">
        <v>333</v>
      </c>
      <c r="E252" s="217" t="s">
        <v>6950</v>
      </c>
      <c r="F252" s="218" t="s">
        <v>7078</v>
      </c>
      <c r="G252" s="219" t="s">
        <v>425</v>
      </c>
      <c r="H252" s="220">
        <v>2.8500000000000001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1400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7079</v>
      </c>
      <c r="G253" s="246"/>
      <c r="H253" s="249">
        <v>2.8500000000000001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2.8500000000000001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1058</v>
      </c>
      <c r="D255" s="216" t="s">
        <v>333</v>
      </c>
      <c r="E255" s="217" t="s">
        <v>7080</v>
      </c>
      <c r="F255" s="218" t="s">
        <v>7081</v>
      </c>
      <c r="G255" s="219" t="s">
        <v>376</v>
      </c>
      <c r="H255" s="220">
        <v>21.100000000000001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1410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7055</v>
      </c>
      <c r="G256" s="246"/>
      <c r="H256" s="249">
        <v>21.100000000000001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21.100000000000001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1066</v>
      </c>
      <c r="D258" s="216" t="s">
        <v>333</v>
      </c>
      <c r="E258" s="217" t="s">
        <v>7082</v>
      </c>
      <c r="F258" s="218" t="s">
        <v>7083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1424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1070</v>
      </c>
      <c r="D261" s="216" t="s">
        <v>333</v>
      </c>
      <c r="E261" s="217" t="s">
        <v>7084</v>
      </c>
      <c r="F261" s="218" t="s">
        <v>7085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1432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7086</v>
      </c>
      <c r="F264" s="218" t="s">
        <v>7087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6975</v>
      </c>
      <c r="F267" s="218" t="s">
        <v>6976</v>
      </c>
      <c r="G267" s="219" t="s">
        <v>425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1464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6983</v>
      </c>
      <c r="F270" s="218" t="s">
        <v>6984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3511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6987</v>
      </c>
      <c r="F273" s="218" t="s">
        <v>6988</v>
      </c>
      <c r="G273" s="219" t="s">
        <v>425</v>
      </c>
      <c r="H273" s="220">
        <v>1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83</v>
      </c>
      <c r="G274" s="246"/>
      <c r="H274" s="249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1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6991</v>
      </c>
      <c r="F276" s="218" t="s">
        <v>6992</v>
      </c>
      <c r="G276" s="219" t="s">
        <v>425</v>
      </c>
      <c r="H276" s="220">
        <v>1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83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6995</v>
      </c>
      <c r="F279" s="218" t="s">
        <v>6996</v>
      </c>
      <c r="G279" s="219" t="s">
        <v>425</v>
      </c>
      <c r="H279" s="220">
        <v>2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85</v>
      </c>
      <c r="G280" s="246"/>
      <c r="H280" s="249">
        <v>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6997</v>
      </c>
      <c r="F282" s="218" t="s">
        <v>7088</v>
      </c>
      <c r="G282" s="219" t="s">
        <v>425</v>
      </c>
      <c r="H282" s="220">
        <v>1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83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7089</v>
      </c>
      <c r="F285" s="218" t="s">
        <v>7090</v>
      </c>
      <c r="G285" s="219" t="s">
        <v>425</v>
      </c>
      <c r="H285" s="220">
        <v>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7091</v>
      </c>
      <c r="F288" s="218" t="s">
        <v>7092</v>
      </c>
      <c r="G288" s="219" t="s">
        <v>425</v>
      </c>
      <c r="H288" s="220">
        <v>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83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7093</v>
      </c>
      <c r="F291" s="218" t="s">
        <v>7094</v>
      </c>
      <c r="G291" s="219" t="s">
        <v>425</v>
      </c>
      <c r="H291" s="220">
        <v>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83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7095</v>
      </c>
      <c r="F294" s="218" t="s">
        <v>7096</v>
      </c>
      <c r="G294" s="219" t="s">
        <v>425</v>
      </c>
      <c r="H294" s="220">
        <v>1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83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1189</v>
      </c>
      <c r="D297" s="216" t="s">
        <v>333</v>
      </c>
      <c r="E297" s="217" t="s">
        <v>7097</v>
      </c>
      <c r="F297" s="218" t="s">
        <v>7098</v>
      </c>
      <c r="G297" s="219" t="s">
        <v>425</v>
      </c>
      <c r="H297" s="220">
        <v>1</v>
      </c>
      <c r="I297" s="221"/>
      <c r="J297" s="222">
        <f>ROUND(I297*H297,2)</f>
        <v>0</v>
      </c>
      <c r="K297" s="218" t="s">
        <v>3511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85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1591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83</v>
      </c>
      <c r="G298" s="246"/>
      <c r="H298" s="249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85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1196</v>
      </c>
      <c r="D300" s="216" t="s">
        <v>333</v>
      </c>
      <c r="E300" s="217" t="s">
        <v>7099</v>
      </c>
      <c r="F300" s="218" t="s">
        <v>7100</v>
      </c>
      <c r="G300" s="219" t="s">
        <v>425</v>
      </c>
      <c r="H300" s="220">
        <v>1</v>
      </c>
      <c r="I300" s="221"/>
      <c r="J300" s="222">
        <f>ROUND(I300*H300,2)</f>
        <v>0</v>
      </c>
      <c r="K300" s="218" t="s">
        <v>3511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1604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83</v>
      </c>
      <c r="G301" s="246"/>
      <c r="H301" s="249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85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1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85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2" customFormat="1" ht="16.5" customHeight="1">
      <c r="A303" s="40"/>
      <c r="B303" s="41"/>
      <c r="C303" s="216" t="s">
        <v>1201</v>
      </c>
      <c r="D303" s="216" t="s">
        <v>333</v>
      </c>
      <c r="E303" s="217" t="s">
        <v>7013</v>
      </c>
      <c r="F303" s="218" t="s">
        <v>7014</v>
      </c>
      <c r="G303" s="219" t="s">
        <v>384</v>
      </c>
      <c r="H303" s="220">
        <v>28.524000000000001</v>
      </c>
      <c r="I303" s="221"/>
      <c r="J303" s="222">
        <f>ROUND(I303*H303,2)</f>
        <v>0</v>
      </c>
      <c r="K303" s="218" t="s">
        <v>19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126</v>
      </c>
      <c r="AT303" s="227" t="s">
        <v>333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1617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7101</v>
      </c>
      <c r="G304" s="246"/>
      <c r="H304" s="249">
        <v>5.8449999999999998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7102</v>
      </c>
      <c r="G305" s="246"/>
      <c r="H305" s="249">
        <v>22.678999999999998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28.523999999999997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7015</v>
      </c>
      <c r="F307" s="218" t="s">
        <v>7016</v>
      </c>
      <c r="G307" s="219" t="s">
        <v>384</v>
      </c>
      <c r="H307" s="220">
        <v>52.972000000000001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7103</v>
      </c>
      <c r="G308" s="246"/>
      <c r="H308" s="249">
        <v>13.243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7104</v>
      </c>
      <c r="G309" s="246"/>
      <c r="H309" s="249">
        <v>39.728999999999999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5" customFormat="1">
      <c r="A310" s="15"/>
      <c r="B310" s="256"/>
      <c r="C310" s="257"/>
      <c r="D310" s="236" t="s">
        <v>341</v>
      </c>
      <c r="E310" s="258" t="s">
        <v>19</v>
      </c>
      <c r="F310" s="259" t="s">
        <v>353</v>
      </c>
      <c r="G310" s="257"/>
      <c r="H310" s="260">
        <v>52.972000000000001</v>
      </c>
      <c r="I310" s="261"/>
      <c r="J310" s="257"/>
      <c r="K310" s="257"/>
      <c r="L310" s="262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341</v>
      </c>
      <c r="AU310" s="266" t="s">
        <v>85</v>
      </c>
      <c r="AV310" s="15" t="s">
        <v>126</v>
      </c>
      <c r="AW310" s="15" t="s">
        <v>35</v>
      </c>
      <c r="AX310" s="15" t="s">
        <v>83</v>
      </c>
      <c r="AY310" s="266" t="s">
        <v>331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nEuC0vbXTMQNBEe1q70EY2rsF9UXSuMbXw5XQzo9orDpfDf9lwSOVV0jPXG0WUuJHeICNlPRGU9RjbwPhrMEdA==" hashValue="g5cntyJKNJTZz3ldV89ryviHFSpRNevId1DmDtwN7n99fJuT6ScfGmqOnl2ruXcelGl8v6wuW0zOIIStPrIS4w==" algorithmName="SHA-512" password="CC35"/>
  <autoFilter ref="C99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7106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6649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6651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10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7107</v>
      </c>
      <c r="F104" s="203" t="s">
        <v>7108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6657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7109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6659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7110</v>
      </c>
      <c r="F112" s="218" t="s">
        <v>7111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7112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7113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7112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7112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7118</v>
      </c>
      <c r="F122" s="218" t="s">
        <v>7119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7113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7022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7120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6701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7121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7026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7122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6706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7123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6738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7124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7124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7125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6773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7126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7127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7128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7129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7130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7039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7125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6784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7131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6794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7129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7130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6811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7125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6815</v>
      </c>
      <c r="F175" s="218" t="s">
        <v>6816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7047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6820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7128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6824</v>
      </c>
      <c r="F181" s="218" t="s">
        <v>6825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7132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6840</v>
      </c>
      <c r="F185" s="218" t="s">
        <v>6841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7133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6843</v>
      </c>
      <c r="F188" s="218" t="s">
        <v>6844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7134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6846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6847</v>
      </c>
      <c r="F192" s="218" t="s">
        <v>6848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7135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7136</v>
      </c>
      <c r="F196" s="218" t="s">
        <v>7137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7138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6850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7050</v>
      </c>
      <c r="F200" s="218" t="s">
        <v>7051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7132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7060</v>
      </c>
      <c r="F204" s="218" t="s">
        <v>7061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7132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7062</v>
      </c>
      <c r="F207" s="218" t="s">
        <v>7063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6875</v>
      </c>
      <c r="F210" s="218" t="s">
        <v>6876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7132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6892</v>
      </c>
      <c r="F213" s="218" t="s">
        <v>6893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7139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7142</v>
      </c>
      <c r="F219" s="218" t="s">
        <v>7143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6903</v>
      </c>
      <c r="F223" s="218" t="s">
        <v>6904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7144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6906</v>
      </c>
      <c r="F226" s="218" t="s">
        <v>6907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7145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6912</v>
      </c>
      <c r="F229" s="214" t="s">
        <v>6913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6914</v>
      </c>
      <c r="F230" s="218" t="s">
        <v>6915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7146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6917</v>
      </c>
      <c r="F234" s="218" t="s">
        <v>6918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7132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6920</v>
      </c>
      <c r="F238" s="218" t="s">
        <v>6921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7147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7148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6925</v>
      </c>
      <c r="F242" s="218" t="s">
        <v>6926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7149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6928</v>
      </c>
      <c r="F245" s="218" t="s">
        <v>6929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7149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6930</v>
      </c>
      <c r="F248" s="218" t="s">
        <v>6931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7150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6933</v>
      </c>
      <c r="F251" s="218" t="s">
        <v>6934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7151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7152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6938</v>
      </c>
      <c r="F258" s="218" t="s">
        <v>6939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6940</v>
      </c>
      <c r="F261" s="218" t="s">
        <v>6941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7153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7139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6945</v>
      </c>
      <c r="F265" s="218" t="s">
        <v>6946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7154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7076</v>
      </c>
      <c r="F268" s="218" t="s">
        <v>7077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7132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6950</v>
      </c>
      <c r="F271" s="218" t="s">
        <v>6951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7155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7156</v>
      </c>
      <c r="F274" s="218" t="s">
        <v>7157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7158</v>
      </c>
      <c r="F277" s="218" t="s">
        <v>7159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7160</v>
      </c>
      <c r="F280" s="218" t="s">
        <v>7161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7162</v>
      </c>
      <c r="F283" s="218" t="s">
        <v>7163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7164</v>
      </c>
      <c r="F286" s="218" t="s">
        <v>7165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7013</v>
      </c>
      <c r="F289" s="218" t="s">
        <v>7014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7166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7015</v>
      </c>
      <c r="F292" s="218" t="s">
        <v>7016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7167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jg9LoEsymoV0Eyn7VycN5tm6KqzlIdqddc7CC61bfi7KueO6rurSwEuWM03BRXnedhyO4QxJ49M8fjKrTBtB0Q==" hashValue="VBRozXrKxTHgJxzihEddqnUu7wYvghSLRx45BDXvJdDybDrugw9mFXBj9TlTW9hJ5/4dfmDyu/tfsPC6tooDQQ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7169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6649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6653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6654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5595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10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7170</v>
      </c>
      <c r="F100" s="203" t="s">
        <v>7171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3508</v>
      </c>
      <c r="F102" s="218" t="s">
        <v>6657</v>
      </c>
      <c r="G102" s="219" t="s">
        <v>3510</v>
      </c>
      <c r="H102" s="220">
        <v>96</v>
      </c>
      <c r="I102" s="221"/>
      <c r="J102" s="222">
        <f>ROUND(I102*H102,2)</f>
        <v>0</v>
      </c>
      <c r="K102" s="218" t="s">
        <v>3511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7109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3513</v>
      </c>
      <c r="F105" s="218" t="s">
        <v>6659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3515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3519</v>
      </c>
      <c r="F109" s="218" t="s">
        <v>7022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7172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3522</v>
      </c>
      <c r="F112" s="218" t="s">
        <v>6701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7173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3525</v>
      </c>
      <c r="F115" s="218" t="s">
        <v>7026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7174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3527</v>
      </c>
      <c r="F118" s="218" t="s">
        <v>6706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7175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3530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3537</v>
      </c>
      <c r="F122" s="218" t="s">
        <v>6738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7176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3540</v>
      </c>
      <c r="F125" s="218" t="s">
        <v>6740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7176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3544</v>
      </c>
      <c r="F129" s="218" t="s">
        <v>6757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7177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3550</v>
      </c>
      <c r="F132" s="218" t="s">
        <v>5229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6773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7178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7179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7027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7180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7181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3894</v>
      </c>
      <c r="F140" s="218" t="s">
        <v>7039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7177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3553</v>
      </c>
      <c r="F143" s="218" t="s">
        <v>6784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7182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3557</v>
      </c>
      <c r="F147" s="218" t="s">
        <v>6794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7180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3559</v>
      </c>
      <c r="F150" s="218" t="s">
        <v>6798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7181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3563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3564</v>
      </c>
      <c r="F154" s="218" t="s">
        <v>6811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7177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3566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6815</v>
      </c>
      <c r="F158" s="218" t="s">
        <v>6816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7047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6820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7027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6824</v>
      </c>
      <c r="F164" s="218" t="s">
        <v>6825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7183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1405</v>
      </c>
      <c r="F167" s="214" t="s">
        <v>6850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7050</v>
      </c>
      <c r="F168" s="218" t="s">
        <v>7051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3511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7183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1439</v>
      </c>
      <c r="F171" s="214" t="s">
        <v>3851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7060</v>
      </c>
      <c r="F172" s="218" t="s">
        <v>7061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7183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7062</v>
      </c>
      <c r="F175" s="218" t="s">
        <v>7063</v>
      </c>
      <c r="G175" s="219" t="s">
        <v>6869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6875</v>
      </c>
      <c r="F178" s="218" t="s">
        <v>6876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7183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6892</v>
      </c>
      <c r="F181" s="218" t="s">
        <v>6893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7184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7140</v>
      </c>
      <c r="F184" s="218" t="s">
        <v>7141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7142</v>
      </c>
      <c r="F187" s="218" t="s">
        <v>7143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1454</v>
      </c>
      <c r="F190" s="214" t="s">
        <v>5246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6903</v>
      </c>
      <c r="F191" s="218" t="s">
        <v>6904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7144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6912</v>
      </c>
      <c r="F194" s="214" t="s">
        <v>6913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6914</v>
      </c>
      <c r="F195" s="218" t="s">
        <v>6915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3511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7185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3865</v>
      </c>
      <c r="F198" s="214" t="s">
        <v>3866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6917</v>
      </c>
      <c r="F199" s="218" t="s">
        <v>6918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7183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3873</v>
      </c>
      <c r="F202" s="214" t="s">
        <v>3874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6938</v>
      </c>
      <c r="F203" s="218" t="s">
        <v>6939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6940</v>
      </c>
      <c r="F206" s="218" t="s">
        <v>6941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7153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7184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6945</v>
      </c>
      <c r="F210" s="218" t="s">
        <v>6946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7154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7076</v>
      </c>
      <c r="F213" s="218" t="s">
        <v>7077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7183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6950</v>
      </c>
      <c r="F216" s="218" t="s">
        <v>6951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7186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7156</v>
      </c>
      <c r="F219" s="218" t="s">
        <v>7157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1275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7158</v>
      </c>
      <c r="F222" s="218" t="s">
        <v>7159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7160</v>
      </c>
      <c r="F225" s="218" t="s">
        <v>7161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7162</v>
      </c>
      <c r="F228" s="218" t="s">
        <v>7163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1347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7187</v>
      </c>
      <c r="F231" s="218" t="s">
        <v>7188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7013</v>
      </c>
      <c r="F234" s="218" t="s">
        <v>7014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7189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7015</v>
      </c>
      <c r="F237" s="218" t="s">
        <v>7016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7190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11qM5cPflWdytPEFa01+SQdZEzKqMt9AaubrLsi5re5ojiqbLiwZS8enaxwJSZgDmbzJlMs+INbqxu2z5/kImg==" hashValue="wyzzLFaMrhTe/UIT9qsnMAYU/q48FsK1YPkuVayuMaB4HgcPtAuZzBIfR/rQg07MJcvA4R0hqPlMBKBD8gK0sw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7192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10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7193</v>
      </c>
      <c r="F89" s="214" t="s">
        <v>7194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7195</v>
      </c>
      <c r="F90" s="218" t="s">
        <v>7196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7197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3Ml/Kdu6blhNxwkz2KyatBzHBlJY9tjntjW6C6qYdGIk1VzzlEC/hUFvC3YY9yfOYAMnFjbE+7vlgzmauBUgzw==" hashValue="O98XYetc5gWtaFvseQge8t7s3XVcYqELvHG5cysjjTQBmaV7kXkFTqMPeb3SUBrSyjXpYLNG4Ss8kkN2TXD5V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7198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7199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5224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6649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6651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5675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5595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10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7200</v>
      </c>
      <c r="F104" s="203" t="s">
        <v>7201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3508</v>
      </c>
      <c r="F106" s="218" t="s">
        <v>6657</v>
      </c>
      <c r="G106" s="219" t="s">
        <v>3510</v>
      </c>
      <c r="H106" s="220">
        <v>96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7109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3513</v>
      </c>
      <c r="F109" s="218" t="s">
        <v>6659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3511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7110</v>
      </c>
      <c r="F112" s="218" t="s">
        <v>7111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7202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7203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7202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7202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7118</v>
      </c>
      <c r="F122" s="218" t="s">
        <v>7119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7203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7022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7204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3522</v>
      </c>
      <c r="F129" s="218" t="s">
        <v>6701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7205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3525</v>
      </c>
      <c r="F132" s="218" t="s">
        <v>7026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7206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3527</v>
      </c>
      <c r="F135" s="218" t="s">
        <v>6706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7207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3530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3537</v>
      </c>
      <c r="F139" s="218" t="s">
        <v>6738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7208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7208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7209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3550</v>
      </c>
      <c r="F149" s="218" t="s">
        <v>5229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6773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7210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7174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7211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7212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7213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3894</v>
      </c>
      <c r="F157" s="218" t="s">
        <v>7039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7214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3553</v>
      </c>
      <c r="F160" s="218" t="s">
        <v>6784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7215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3556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3557</v>
      </c>
      <c r="F164" s="218" t="s">
        <v>6794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7212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7213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3563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3564</v>
      </c>
      <c r="F171" s="218" t="s">
        <v>6811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7214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3566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6815</v>
      </c>
      <c r="F175" s="218" t="s">
        <v>6816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7047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3567</v>
      </c>
      <c r="F178" s="218" t="s">
        <v>6820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7211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6824</v>
      </c>
      <c r="F181" s="218" t="s">
        <v>6825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7216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6839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6840</v>
      </c>
      <c r="F185" s="218" t="s">
        <v>6841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7217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6843</v>
      </c>
      <c r="F188" s="218" t="s">
        <v>6844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7218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6846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6847</v>
      </c>
      <c r="F192" s="218" t="s">
        <v>6848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7219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5241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7136</v>
      </c>
      <c r="F196" s="218" t="s">
        <v>7137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7203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1405</v>
      </c>
      <c r="F199" s="214" t="s">
        <v>6850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7050</v>
      </c>
      <c r="F200" s="218" t="s">
        <v>7051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7216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1439</v>
      </c>
      <c r="F203" s="214" t="s">
        <v>3851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7060</v>
      </c>
      <c r="F204" s="218" t="s">
        <v>7061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7216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7062</v>
      </c>
      <c r="F207" s="218" t="s">
        <v>7063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6875</v>
      </c>
      <c r="F210" s="218" t="s">
        <v>6876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7216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6892</v>
      </c>
      <c r="F213" s="218" t="s">
        <v>6893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7216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7140</v>
      </c>
      <c r="F216" s="218" t="s">
        <v>7141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7142</v>
      </c>
      <c r="F219" s="218" t="s">
        <v>7143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1454</v>
      </c>
      <c r="F222" s="214" t="s">
        <v>5246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6903</v>
      </c>
      <c r="F223" s="218" t="s">
        <v>6904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7144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6906</v>
      </c>
      <c r="F226" s="218" t="s">
        <v>6907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7220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6912</v>
      </c>
      <c r="F229" s="214" t="s">
        <v>6913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6914</v>
      </c>
      <c r="F230" s="218" t="s">
        <v>6915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3511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1320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7221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3865</v>
      </c>
      <c r="F233" s="214" t="s">
        <v>3866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6917</v>
      </c>
      <c r="F234" s="218" t="s">
        <v>6918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7216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5683</v>
      </c>
      <c r="F237" s="214" t="s">
        <v>5684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6920</v>
      </c>
      <c r="F238" s="218" t="s">
        <v>6921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3511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1363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7222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7223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6925</v>
      </c>
      <c r="F242" s="218" t="s">
        <v>6926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1377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7224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6928</v>
      </c>
      <c r="F245" s="218" t="s">
        <v>6929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3511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1390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7224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6930</v>
      </c>
      <c r="F248" s="218" t="s">
        <v>6931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3511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7225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6933</v>
      </c>
      <c r="F251" s="218" t="s">
        <v>6934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3511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1410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7226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5689</v>
      </c>
      <c r="F254" s="218" t="s">
        <v>5690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7227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3873</v>
      </c>
      <c r="F257" s="214" t="s">
        <v>3874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6938</v>
      </c>
      <c r="F258" s="218" t="s">
        <v>6939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6940</v>
      </c>
      <c r="F261" s="218" t="s">
        <v>6941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7153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7228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6945</v>
      </c>
      <c r="F265" s="218" t="s">
        <v>6946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3511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1464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7154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7076</v>
      </c>
      <c r="F268" s="218" t="s">
        <v>7077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3511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7216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6950</v>
      </c>
      <c r="F271" s="218" t="s">
        <v>6951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3511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7229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7156</v>
      </c>
      <c r="F274" s="218" t="s">
        <v>7157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7158</v>
      </c>
      <c r="F277" s="218" t="s">
        <v>7159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1511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7160</v>
      </c>
      <c r="F280" s="218" t="s">
        <v>7161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3511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1522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7162</v>
      </c>
      <c r="F283" s="218" t="s">
        <v>7163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1535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7187</v>
      </c>
      <c r="F286" s="218" t="s">
        <v>7188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3511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1548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7013</v>
      </c>
      <c r="F289" s="218" t="s">
        <v>7014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7230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7015</v>
      </c>
      <c r="F292" s="218" t="s">
        <v>7016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1567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7231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DOb8793QJg+RK6cKWQtsMNuwI3WPcsqJQolZmszj+TpbkLnPimeHbAIK5JPSycETXLoCt/5g9q93Mt7Iv9ASQA==" hashValue="9bp0XKC33sKCbyVJz0VsX64tAkXxsWUaQFyDvSJHTF6NvgHcbdH58Oq/gAXHzewO4Yp99mFmJFISv+x66/2DDg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7232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7233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6647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6648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5224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7019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6651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5225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6653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6654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10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7234</v>
      </c>
      <c r="F105" s="203" t="s">
        <v>7235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2880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7236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6665</v>
      </c>
      <c r="F113" s="218" t="s">
        <v>6666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7237</v>
      </c>
      <c r="F116" s="218" t="s">
        <v>7238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7239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6668</v>
      </c>
      <c r="F119" s="218" t="s">
        <v>6669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6674</v>
      </c>
      <c r="F122" s="218" t="s">
        <v>6675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6677</v>
      </c>
      <c r="F125" s="218" t="s">
        <v>6678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7240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7241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6681</v>
      </c>
      <c r="F129" s="218" t="s">
        <v>6682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7240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5676</v>
      </c>
      <c r="F132" s="218" t="s">
        <v>5677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7240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7118</v>
      </c>
      <c r="F135" s="218" t="s">
        <v>7119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7241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5226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6686</v>
      </c>
      <c r="F139" s="218" t="s">
        <v>6687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7242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7243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7244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6695</v>
      </c>
      <c r="F145" s="218" t="s">
        <v>6696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7245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6698</v>
      </c>
      <c r="F148" s="218" t="s">
        <v>6699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7246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3522</v>
      </c>
      <c r="F151" s="218" t="s">
        <v>6701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7247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6703</v>
      </c>
      <c r="F154" s="218" t="s">
        <v>6704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7248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3527</v>
      </c>
      <c r="F157" s="218" t="s">
        <v>6706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7249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6708</v>
      </c>
      <c r="F160" s="218" t="s">
        <v>6709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7250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6729</v>
      </c>
      <c r="F163" s="218" t="s">
        <v>6730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7251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3531</v>
      </c>
      <c r="F167" s="218" t="s">
        <v>6735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7252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3534</v>
      </c>
      <c r="F170" s="218" t="s">
        <v>6737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7252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3537</v>
      </c>
      <c r="F173" s="218" t="s">
        <v>6738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7253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3540</v>
      </c>
      <c r="F176" s="218" t="s">
        <v>6740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7254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3544</v>
      </c>
      <c r="F180" s="218" t="s">
        <v>6757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7255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6759</v>
      </c>
      <c r="F183" s="218" t="s">
        <v>6760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7256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6765</v>
      </c>
      <c r="F186" s="218" t="s">
        <v>6766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7257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6768</v>
      </c>
      <c r="F189" s="218" t="s">
        <v>6769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7258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3550</v>
      </c>
      <c r="F192" s="218" t="s">
        <v>5229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6773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7259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7260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6777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7261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7262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7263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3547</v>
      </c>
      <c r="F201" s="218" t="s">
        <v>6782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7264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3553</v>
      </c>
      <c r="F204" s="218" t="s">
        <v>6784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7265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6786</v>
      </c>
      <c r="F207" s="218" t="s">
        <v>6787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7266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6789</v>
      </c>
      <c r="F210" s="218" t="s">
        <v>6790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7250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6791</v>
      </c>
      <c r="F213" s="218" t="s">
        <v>6792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7267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3557</v>
      </c>
      <c r="F217" s="218" t="s">
        <v>6794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7261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3559</v>
      </c>
      <c r="F220" s="218" t="s">
        <v>6798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1275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7268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3564</v>
      </c>
      <c r="F224" s="218" t="s">
        <v>6811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1309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7264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6812</v>
      </c>
      <c r="F227" s="218" t="s">
        <v>6813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1320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7250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3566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6815</v>
      </c>
      <c r="F231" s="218" t="s">
        <v>6816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3511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7269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7270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3567</v>
      </c>
      <c r="F235" s="218" t="s">
        <v>6820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7271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6839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6840</v>
      </c>
      <c r="F239" s="218" t="s">
        <v>6841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1377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7272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6843</v>
      </c>
      <c r="F242" s="218" t="s">
        <v>6844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7273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6846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6847</v>
      </c>
      <c r="F246" s="218" t="s">
        <v>6848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7274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5241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7136</v>
      </c>
      <c r="F250" s="218" t="s">
        <v>7137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3511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1410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7275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7052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7053</v>
      </c>
      <c r="F254" s="218" t="s">
        <v>7276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3511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7277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7278</v>
      </c>
      <c r="F257" s="218" t="s">
        <v>7279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3511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1432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7280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7281</v>
      </c>
      <c r="F260" s="218" t="s">
        <v>7282</v>
      </c>
      <c r="G260" s="219" t="s">
        <v>376</v>
      </c>
      <c r="H260" s="220">
        <v>484.10000000000002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7283</v>
      </c>
      <c r="G261" s="246"/>
      <c r="H261" s="249">
        <v>484.10000000000002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484.10000000000002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7284</v>
      </c>
      <c r="F263" s="218" t="s">
        <v>7285</v>
      </c>
      <c r="G263" s="219" t="s">
        <v>376</v>
      </c>
      <c r="H263" s="220">
        <v>153</v>
      </c>
      <c r="I263" s="221"/>
      <c r="J263" s="222">
        <f>ROUND(I263*H263,2)</f>
        <v>0</v>
      </c>
      <c r="K263" s="218" t="s">
        <v>3511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1464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1803</v>
      </c>
      <c r="G264" s="246"/>
      <c r="H264" s="249">
        <v>153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153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7286</v>
      </c>
      <c r="F266" s="218" t="s">
        <v>7287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3511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7288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7056</v>
      </c>
      <c r="F269" s="218" t="s">
        <v>7057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3511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7289</v>
      </c>
      <c r="F274" s="218" t="s">
        <v>7290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7058</v>
      </c>
      <c r="F279" s="218" t="s">
        <v>7291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7292</v>
      </c>
      <c r="F283" s="218" t="s">
        <v>7293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3511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1522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7294</v>
      </c>
      <c r="F288" s="218" t="s">
        <v>7295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7296</v>
      </c>
      <c r="F292" s="218" t="s">
        <v>7297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3511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1548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1439</v>
      </c>
      <c r="F295" s="214" t="s">
        <v>3851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6865</v>
      </c>
      <c r="F296" s="218" t="s">
        <v>6866</v>
      </c>
      <c r="G296" s="219" t="s">
        <v>376</v>
      </c>
      <c r="H296" s="220">
        <v>775.60000000000002</v>
      </c>
      <c r="I296" s="221"/>
      <c r="J296" s="222">
        <f>ROUND(I296*H296,2)</f>
        <v>0</v>
      </c>
      <c r="K296" s="218" t="s">
        <v>3511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7277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7280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7283</v>
      </c>
      <c r="G299" s="246"/>
      <c r="H299" s="249">
        <v>484.10000000000002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775.60000000000002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6867</v>
      </c>
      <c r="F301" s="218" t="s">
        <v>6868</v>
      </c>
      <c r="G301" s="219" t="s">
        <v>6869</v>
      </c>
      <c r="H301" s="220">
        <v>25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1567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7298</v>
      </c>
      <c r="F304" s="218" t="s">
        <v>7299</v>
      </c>
      <c r="G304" s="219" t="s">
        <v>376</v>
      </c>
      <c r="H304" s="220">
        <v>153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1803</v>
      </c>
      <c r="G305" s="246"/>
      <c r="H305" s="249">
        <v>153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153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7300</v>
      </c>
      <c r="F307" s="218" t="s">
        <v>7301</v>
      </c>
      <c r="G307" s="219" t="s">
        <v>6869</v>
      </c>
      <c r="H307" s="220">
        <v>8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1604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7302</v>
      </c>
      <c r="F310" s="218" t="s">
        <v>7303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3511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7288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7304</v>
      </c>
      <c r="F313" s="218" t="s">
        <v>7305</v>
      </c>
      <c r="G313" s="219" t="s">
        <v>6869</v>
      </c>
      <c r="H313" s="220">
        <v>3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6878</v>
      </c>
      <c r="F316" s="218" t="s">
        <v>6879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7306</v>
      </c>
      <c r="F320" s="218" t="s">
        <v>7307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7308</v>
      </c>
      <c r="F323" s="218" t="s">
        <v>7309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7310</v>
      </c>
      <c r="F326" s="218" t="s">
        <v>7311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6880</v>
      </c>
      <c r="F329" s="218" t="s">
        <v>6881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6883</v>
      </c>
      <c r="F332" s="218" t="s">
        <v>6884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7140</v>
      </c>
      <c r="F335" s="218" t="s">
        <v>7141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3511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1720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1270</v>
      </c>
      <c r="D338" s="216" t="s">
        <v>333</v>
      </c>
      <c r="E338" s="217" t="s">
        <v>7142</v>
      </c>
      <c r="F338" s="218" t="s">
        <v>7143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3511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1728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1275</v>
      </c>
      <c r="D341" s="216" t="s">
        <v>333</v>
      </c>
      <c r="E341" s="217" t="s">
        <v>6875</v>
      </c>
      <c r="F341" s="218" t="s">
        <v>6876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1736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7312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1454</v>
      </c>
      <c r="F344" s="214" t="s">
        <v>5246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6903</v>
      </c>
      <c r="F345" s="218" t="s">
        <v>6904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7313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7314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1309</v>
      </c>
      <c r="D349" s="216" t="s">
        <v>333</v>
      </c>
      <c r="E349" s="217" t="s">
        <v>6906</v>
      </c>
      <c r="F349" s="218" t="s">
        <v>6907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3511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7315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6912</v>
      </c>
      <c r="F352" s="214" t="s">
        <v>6913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1314</v>
      </c>
      <c r="D353" s="216" t="s">
        <v>333</v>
      </c>
      <c r="E353" s="217" t="s">
        <v>6914</v>
      </c>
      <c r="F353" s="218" t="s">
        <v>6915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3511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1759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7316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3865</v>
      </c>
      <c r="F356" s="214" t="s">
        <v>3866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1320</v>
      </c>
      <c r="D357" s="216" t="s">
        <v>333</v>
      </c>
      <c r="E357" s="217" t="s">
        <v>7317</v>
      </c>
      <c r="F357" s="218" t="s">
        <v>7318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1767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7319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5683</v>
      </c>
      <c r="F360" s="214" t="s">
        <v>5684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1337</v>
      </c>
      <c r="D361" s="216" t="s">
        <v>333</v>
      </c>
      <c r="E361" s="217" t="s">
        <v>6920</v>
      </c>
      <c r="F361" s="218" t="s">
        <v>6921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3511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7320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7321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7322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1347</v>
      </c>
      <c r="D366" s="216" t="s">
        <v>333</v>
      </c>
      <c r="E366" s="217" t="s">
        <v>6925</v>
      </c>
      <c r="F366" s="218" t="s">
        <v>6926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1783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7323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1352</v>
      </c>
      <c r="D369" s="216" t="s">
        <v>333</v>
      </c>
      <c r="E369" s="217" t="s">
        <v>6928</v>
      </c>
      <c r="F369" s="218" t="s">
        <v>6929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7323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1363</v>
      </c>
      <c r="D372" s="216" t="s">
        <v>333</v>
      </c>
      <c r="E372" s="217" t="s">
        <v>6930</v>
      </c>
      <c r="F372" s="218" t="s">
        <v>6931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3511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1799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7324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1370</v>
      </c>
      <c r="D375" s="216" t="s">
        <v>333</v>
      </c>
      <c r="E375" s="217" t="s">
        <v>6933</v>
      </c>
      <c r="F375" s="218" t="s">
        <v>6934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1807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7325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1377</v>
      </c>
      <c r="D378" s="216" t="s">
        <v>333</v>
      </c>
      <c r="E378" s="217" t="s">
        <v>5689</v>
      </c>
      <c r="F378" s="218" t="s">
        <v>5690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3511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1817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7326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7327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1384</v>
      </c>
      <c r="D382" s="216" t="s">
        <v>333</v>
      </c>
      <c r="E382" s="217" t="s">
        <v>5691</v>
      </c>
      <c r="F382" s="218" t="s">
        <v>5692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3511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1830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7322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3873</v>
      </c>
      <c r="F385" s="214" t="s">
        <v>3874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1390</v>
      </c>
      <c r="D386" s="216" t="s">
        <v>333</v>
      </c>
      <c r="E386" s="217" t="s">
        <v>7328</v>
      </c>
      <c r="F386" s="218" t="s">
        <v>7329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1847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1395</v>
      </c>
      <c r="D389" s="216" t="s">
        <v>333</v>
      </c>
      <c r="E389" s="217" t="s">
        <v>6940</v>
      </c>
      <c r="F389" s="218" t="s">
        <v>6941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3511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1859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7330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7331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1400</v>
      </c>
      <c r="D393" s="216" t="s">
        <v>333</v>
      </c>
      <c r="E393" s="217" t="s">
        <v>6945</v>
      </c>
      <c r="F393" s="218" t="s">
        <v>6946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3511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7332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7333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1405</v>
      </c>
      <c r="D397" s="216" t="s">
        <v>333</v>
      </c>
      <c r="E397" s="217" t="s">
        <v>6975</v>
      </c>
      <c r="F397" s="218" t="s">
        <v>6976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1882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1410</v>
      </c>
      <c r="D400" s="216" t="s">
        <v>333</v>
      </c>
      <c r="E400" s="217" t="s">
        <v>7334</v>
      </c>
      <c r="F400" s="218" t="s">
        <v>6980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3511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1894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1419</v>
      </c>
      <c r="D403" s="216" t="s">
        <v>333</v>
      </c>
      <c r="E403" s="217" t="s">
        <v>6979</v>
      </c>
      <c r="F403" s="218" t="s">
        <v>6980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3511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1906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6981</v>
      </c>
      <c r="F406" s="218" t="s">
        <v>6982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3511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1947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6983</v>
      </c>
      <c r="F409" s="218" t="s">
        <v>6984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3511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1432</v>
      </c>
      <c r="D412" s="216" t="s">
        <v>333</v>
      </c>
      <c r="E412" s="217" t="s">
        <v>6985</v>
      </c>
      <c r="F412" s="218" t="s">
        <v>6986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3511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1439</v>
      </c>
      <c r="D415" s="216" t="s">
        <v>333</v>
      </c>
      <c r="E415" s="217" t="s">
        <v>6987</v>
      </c>
      <c r="F415" s="218" t="s">
        <v>6988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3511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1986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1447</v>
      </c>
      <c r="D418" s="216" t="s">
        <v>333</v>
      </c>
      <c r="E418" s="217" t="s">
        <v>7335</v>
      </c>
      <c r="F418" s="218" t="s">
        <v>7336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3511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1454</v>
      </c>
      <c r="D421" s="216" t="s">
        <v>333</v>
      </c>
      <c r="E421" s="217" t="s">
        <v>6989</v>
      </c>
      <c r="F421" s="218" t="s">
        <v>6990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1464</v>
      </c>
      <c r="D424" s="216" t="s">
        <v>333</v>
      </c>
      <c r="E424" s="217" t="s">
        <v>6991</v>
      </c>
      <c r="F424" s="218" t="s">
        <v>6992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3511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1467</v>
      </c>
      <c r="D427" s="216" t="s">
        <v>333</v>
      </c>
      <c r="E427" s="217" t="s">
        <v>6993</v>
      </c>
      <c r="F427" s="218" t="s">
        <v>6994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3511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1473</v>
      </c>
      <c r="D430" s="216" t="s">
        <v>333</v>
      </c>
      <c r="E430" s="217" t="s">
        <v>6995</v>
      </c>
      <c r="F430" s="218" t="s">
        <v>6996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3511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2036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1476</v>
      </c>
      <c r="D433" s="216" t="s">
        <v>333</v>
      </c>
      <c r="E433" s="217" t="s">
        <v>7337</v>
      </c>
      <c r="F433" s="218" t="s">
        <v>7338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7339</v>
      </c>
      <c r="F436" s="218" t="s">
        <v>7340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2059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1494</v>
      </c>
      <c r="D439" s="216" t="s">
        <v>333</v>
      </c>
      <c r="E439" s="217" t="s">
        <v>7341</v>
      </c>
      <c r="F439" s="218" t="s">
        <v>7342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7343</v>
      </c>
      <c r="F442" s="218" t="s">
        <v>7344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2085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1505</v>
      </c>
      <c r="D445" s="216" t="s">
        <v>333</v>
      </c>
      <c r="E445" s="217" t="s">
        <v>6997</v>
      </c>
      <c r="F445" s="218" t="s">
        <v>7345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2094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1511</v>
      </c>
      <c r="D448" s="216" t="s">
        <v>333</v>
      </c>
      <c r="E448" s="217" t="s">
        <v>6999</v>
      </c>
      <c r="F448" s="218" t="s">
        <v>7346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2106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1516</v>
      </c>
      <c r="D451" s="216" t="s">
        <v>333</v>
      </c>
      <c r="E451" s="217" t="s">
        <v>7156</v>
      </c>
      <c r="F451" s="218" t="s">
        <v>7157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3511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2118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1522</v>
      </c>
      <c r="D454" s="216" t="s">
        <v>333</v>
      </c>
      <c r="E454" s="217" t="s">
        <v>7158</v>
      </c>
      <c r="F454" s="218" t="s">
        <v>7159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2141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1527</v>
      </c>
      <c r="D457" s="216" t="s">
        <v>333</v>
      </c>
      <c r="E457" s="217" t="s">
        <v>7160</v>
      </c>
      <c r="F457" s="218" t="s">
        <v>7347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3511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2153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1535</v>
      </c>
      <c r="D460" s="216" t="s">
        <v>333</v>
      </c>
      <c r="E460" s="217" t="s">
        <v>7348</v>
      </c>
      <c r="F460" s="218" t="s">
        <v>7349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3511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2162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1542</v>
      </c>
      <c r="D463" s="216" t="s">
        <v>333</v>
      </c>
      <c r="E463" s="217" t="s">
        <v>7162</v>
      </c>
      <c r="F463" s="218" t="s">
        <v>7163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2174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1548</v>
      </c>
      <c r="D466" s="216" t="s">
        <v>333</v>
      </c>
      <c r="E466" s="217" t="s">
        <v>7164</v>
      </c>
      <c r="F466" s="218" t="s">
        <v>7165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3511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2184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7350</v>
      </c>
      <c r="F469" s="218" t="s">
        <v>7351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3511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2195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7352</v>
      </c>
      <c r="F472" s="218" t="s">
        <v>7353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3511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2205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1562</v>
      </c>
      <c r="D475" s="216" t="s">
        <v>333</v>
      </c>
      <c r="E475" s="217" t="s">
        <v>7354</v>
      </c>
      <c r="F475" s="218" t="s">
        <v>7355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2215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1567</v>
      </c>
      <c r="D478" s="216" t="s">
        <v>333</v>
      </c>
      <c r="E478" s="217" t="s">
        <v>7356</v>
      </c>
      <c r="F478" s="218" t="s">
        <v>7357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3511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2227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1576</v>
      </c>
      <c r="D481" s="216" t="s">
        <v>333</v>
      </c>
      <c r="E481" s="217" t="s">
        <v>7080</v>
      </c>
      <c r="F481" s="218" t="s">
        <v>7358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2238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7277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1591</v>
      </c>
      <c r="D484" s="216" t="s">
        <v>333</v>
      </c>
      <c r="E484" s="217" t="s">
        <v>7359</v>
      </c>
      <c r="F484" s="218" t="s">
        <v>7360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2256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7361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1596</v>
      </c>
      <c r="D487" s="216" t="s">
        <v>333</v>
      </c>
      <c r="E487" s="217" t="s">
        <v>7362</v>
      </c>
      <c r="F487" s="218" t="s">
        <v>7363</v>
      </c>
      <c r="G487" s="219" t="s">
        <v>376</v>
      </c>
      <c r="H487" s="220">
        <v>484.10000000000002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2266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7283</v>
      </c>
      <c r="G488" s="246"/>
      <c r="H488" s="249">
        <v>484.10000000000002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484.10000000000002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1604</v>
      </c>
      <c r="D490" s="216" t="s">
        <v>333</v>
      </c>
      <c r="E490" s="217" t="s">
        <v>7364</v>
      </c>
      <c r="F490" s="218" t="s">
        <v>7365</v>
      </c>
      <c r="G490" s="219" t="s">
        <v>376</v>
      </c>
      <c r="H490" s="220">
        <v>153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2281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7366</v>
      </c>
      <c r="G491" s="246"/>
      <c r="H491" s="249">
        <v>153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153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1611</v>
      </c>
      <c r="D493" s="216" t="s">
        <v>333</v>
      </c>
      <c r="E493" s="217" t="s">
        <v>7367</v>
      </c>
      <c r="F493" s="218" t="s">
        <v>7368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2302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7288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1617</v>
      </c>
      <c r="D496" s="216" t="s">
        <v>333</v>
      </c>
      <c r="E496" s="217" t="s">
        <v>7082</v>
      </c>
      <c r="F496" s="218" t="s">
        <v>7083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3511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2327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1623</v>
      </c>
      <c r="D499" s="216" t="s">
        <v>333</v>
      </c>
      <c r="E499" s="217" t="s">
        <v>7086</v>
      </c>
      <c r="F499" s="218" t="s">
        <v>7087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3511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2338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1630</v>
      </c>
      <c r="D502" s="216" t="s">
        <v>333</v>
      </c>
      <c r="E502" s="217" t="s">
        <v>7369</v>
      </c>
      <c r="F502" s="218" t="s">
        <v>7370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3511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2354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1651</v>
      </c>
      <c r="D505" s="216" t="s">
        <v>333</v>
      </c>
      <c r="E505" s="217" t="s">
        <v>7371</v>
      </c>
      <c r="F505" s="218" t="s">
        <v>7372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3511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2365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7373</v>
      </c>
      <c r="F508" s="218" t="s">
        <v>7374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3511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2383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1665</v>
      </c>
      <c r="D511" s="216" t="s">
        <v>333</v>
      </c>
      <c r="E511" s="217" t="s">
        <v>7375</v>
      </c>
      <c r="F511" s="218" t="s">
        <v>7376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3511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1671</v>
      </c>
      <c r="D514" s="216" t="s">
        <v>333</v>
      </c>
      <c r="E514" s="217" t="s">
        <v>7377</v>
      </c>
      <c r="F514" s="218" t="s">
        <v>7378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3511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1675</v>
      </c>
      <c r="D517" s="216" t="s">
        <v>333</v>
      </c>
      <c r="E517" s="217" t="s">
        <v>7379</v>
      </c>
      <c r="F517" s="218" t="s">
        <v>7380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3511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2415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1682</v>
      </c>
      <c r="D520" s="216" t="s">
        <v>333</v>
      </c>
      <c r="E520" s="217" t="s">
        <v>7381</v>
      </c>
      <c r="F520" s="218" t="s">
        <v>7382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3511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2428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1691</v>
      </c>
      <c r="D523" s="216" t="s">
        <v>333</v>
      </c>
      <c r="E523" s="217" t="s">
        <v>7383</v>
      </c>
      <c r="F523" s="218" t="s">
        <v>7384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3511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2439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1697</v>
      </c>
      <c r="D526" s="216" t="s">
        <v>333</v>
      </c>
      <c r="E526" s="217" t="s">
        <v>7385</v>
      </c>
      <c r="F526" s="218" t="s">
        <v>7386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3511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2446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1332</v>
      </c>
      <c r="D529" s="216" t="s">
        <v>333</v>
      </c>
      <c r="E529" s="217" t="s">
        <v>7387</v>
      </c>
      <c r="F529" s="218" t="s">
        <v>7388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3511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2458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1704</v>
      </c>
      <c r="D532" s="216" t="s">
        <v>333</v>
      </c>
      <c r="E532" s="217" t="s">
        <v>7389</v>
      </c>
      <c r="F532" s="218" t="s">
        <v>7390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3511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2472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1708</v>
      </c>
      <c r="D535" s="216" t="s">
        <v>333</v>
      </c>
      <c r="E535" s="217" t="s">
        <v>7391</v>
      </c>
      <c r="F535" s="218" t="s">
        <v>7392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3511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2495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1712</v>
      </c>
      <c r="D538" s="216" t="s">
        <v>333</v>
      </c>
      <c r="E538" s="217" t="s">
        <v>7013</v>
      </c>
      <c r="F538" s="218" t="s">
        <v>7014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7393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1716</v>
      </c>
      <c r="D541" s="216" t="s">
        <v>333</v>
      </c>
      <c r="E541" s="217" t="s">
        <v>7015</v>
      </c>
      <c r="F541" s="218" t="s">
        <v>7016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2297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7262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soxWDMgS8J5b5KroZb9ERZOyfZ/pAlyQ77LIV8hLME4Fxui15bcIJtbT4DWbRlPCfXfoU3cI8Wjj/fRdvwHuJg==" hashValue="iRAi30Nf+pw72E27YSs8pfCogWYlTUVOYS51BtqsoFooksab0hLMS8exGOHioJ83RTbArMGmxaWMaYcCjwZ9KA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7394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ROUND((SUM(BE100:BE233)),  2)</f>
        <v>0</v>
      </c>
      <c r="G35" s="40"/>
      <c r="H35" s="40"/>
      <c r="I35" s="160">
        <v>0.20999999999999999</v>
      </c>
      <c r="J35" s="159">
        <f>ROUND(((SUM(BE100:BE233))*I35),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ROUND((SUM(BF100:BF233)),  2)</f>
        <v>0</v>
      </c>
      <c r="G36" s="40"/>
      <c r="H36" s="40"/>
      <c r="I36" s="160">
        <v>0.14999999999999999</v>
      </c>
      <c r="J36" s="159">
        <f>ROUND(((SUM(BF100:BF233))*I36),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7395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7396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5674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J159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J163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J174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J185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J189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J193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101.22 - IO.01.22 - Vsakování dešťových 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7397</v>
      </c>
      <c r="F101" s="203" t="s">
        <v>7398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P102+P106+P113+P126+P133+P147+P155+P159+P163+P174+P185+P189+P193+P197</f>
        <v>0</v>
      </c>
      <c r="Q101" s="208"/>
      <c r="R101" s="209">
        <f>R102+R106+R113+R126+R133+R147+R155+R159+R163+R174+R185+R189+R193+R197</f>
        <v>0</v>
      </c>
      <c r="S101" s="208"/>
      <c r="T101" s="210">
        <f>T102+T106+T113+T126+T133+T147+T155+T159+T163+T174+T185+T189+T193+T197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BK102+BK106+BK113+BK126+BK133+BK147+BK155+BK159+BK163+BK174+BK185+BK189+BK193+BK197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7400</v>
      </c>
      <c r="F103" s="218" t="s">
        <v>7401</v>
      </c>
      <c r="G103" s="219" t="s">
        <v>7402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480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7403</v>
      </c>
      <c r="G108" s="246"/>
      <c r="H108" s="249">
        <v>480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20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558</v>
      </c>
      <c r="G111" s="246"/>
      <c r="H111" s="249">
        <v>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3515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7404</v>
      </c>
      <c r="F114" s="218" t="s">
        <v>7405</v>
      </c>
      <c r="G114" s="219" t="s">
        <v>429</v>
      </c>
      <c r="H114" s="220">
        <v>934.70000000000005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7406</v>
      </c>
      <c r="G115" s="246"/>
      <c r="H115" s="249">
        <v>934.70000000000005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934.70000000000005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6715</v>
      </c>
      <c r="F117" s="218" t="s">
        <v>6716</v>
      </c>
      <c r="G117" s="219" t="s">
        <v>429</v>
      </c>
      <c r="H117" s="220">
        <v>6.6710000000000003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7407</v>
      </c>
      <c r="G118" s="246"/>
      <c r="H118" s="249">
        <v>6.6710000000000003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6.6710000000000003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6718</v>
      </c>
      <c r="F120" s="218" t="s">
        <v>6719</v>
      </c>
      <c r="G120" s="219" t="s">
        <v>429</v>
      </c>
      <c r="H120" s="220">
        <v>54.979999999999997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7408</v>
      </c>
      <c r="G121" s="246"/>
      <c r="H121" s="249">
        <v>54.979999999999997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54.979999999999997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6722</v>
      </c>
      <c r="F123" s="218" t="s">
        <v>6723</v>
      </c>
      <c r="G123" s="219" t="s">
        <v>429</v>
      </c>
      <c r="H123" s="220">
        <v>27.489999999999998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7409</v>
      </c>
      <c r="G124" s="246"/>
      <c r="H124" s="249">
        <v>27.489999999999998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27.489999999999998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7410</v>
      </c>
      <c r="F127" s="218" t="s">
        <v>7411</v>
      </c>
      <c r="G127" s="219" t="s">
        <v>336</v>
      </c>
      <c r="H127" s="220">
        <v>75.670000000000002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7412</v>
      </c>
      <c r="G128" s="246"/>
      <c r="H128" s="249">
        <v>75.670000000000002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75.670000000000002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7413</v>
      </c>
      <c r="F130" s="218" t="s">
        <v>7414</v>
      </c>
      <c r="G130" s="219" t="s">
        <v>336</v>
      </c>
      <c r="H130" s="220">
        <v>75.670000000000002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7412</v>
      </c>
      <c r="G131" s="246"/>
      <c r="H131" s="249">
        <v>75.670000000000002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75.670000000000002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6759</v>
      </c>
      <c r="F134" s="218" t="s">
        <v>6760</v>
      </c>
      <c r="G134" s="219" t="s">
        <v>429</v>
      </c>
      <c r="H134" s="220">
        <v>1546.5799999999999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7415</v>
      </c>
      <c r="G135" s="246"/>
      <c r="H135" s="249">
        <v>1546.5799999999999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1546.5799999999999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3547</v>
      </c>
      <c r="F137" s="218" t="s">
        <v>6782</v>
      </c>
      <c r="G137" s="219" t="s">
        <v>429</v>
      </c>
      <c r="H137" s="220">
        <v>1546.5799999999999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7415</v>
      </c>
      <c r="G138" s="246"/>
      <c r="H138" s="249">
        <v>1546.5799999999999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1546.5799999999999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1546.5799999999999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7415</v>
      </c>
      <c r="G142" s="246"/>
      <c r="H142" s="249">
        <v>1546.5799999999999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1546.5799999999999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3553</v>
      </c>
      <c r="F144" s="218" t="s">
        <v>6784</v>
      </c>
      <c r="G144" s="219" t="s">
        <v>429</v>
      </c>
      <c r="H144" s="220">
        <v>23198.700000000001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7416</v>
      </c>
      <c r="G145" s="246"/>
      <c r="H145" s="249">
        <v>23198.700000000001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23198.700000000001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SUM(P148:P154)</f>
        <v>0</v>
      </c>
      <c r="Q147" s="208"/>
      <c r="R147" s="209">
        <f>SUM(R148:R154)</f>
        <v>0</v>
      </c>
      <c r="S147" s="208"/>
      <c r="T147" s="210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SUM(BK148:BK154)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3557</v>
      </c>
      <c r="F148" s="218" t="s">
        <v>6794</v>
      </c>
      <c r="G148" s="219" t="s">
        <v>429</v>
      </c>
      <c r="H148" s="220">
        <v>23.199999999999999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7417</v>
      </c>
      <c r="G149" s="246"/>
      <c r="H149" s="249">
        <v>23.199999999999999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23.199999999999999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3559</v>
      </c>
      <c r="F151" s="218" t="s">
        <v>6798</v>
      </c>
      <c r="G151" s="219" t="s">
        <v>429</v>
      </c>
      <c r="H151" s="220">
        <v>883.32000000000005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7418</v>
      </c>
      <c r="G152" s="246"/>
      <c r="H152" s="249">
        <v>769.79999999999995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7419</v>
      </c>
      <c r="G153" s="246"/>
      <c r="H153" s="249">
        <v>113.52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883.31999999999994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549</v>
      </c>
      <c r="F155" s="214" t="s">
        <v>3563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SUM(BK156:BK158)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3564</v>
      </c>
      <c r="F156" s="218" t="s">
        <v>6811</v>
      </c>
      <c r="G156" s="219" t="s">
        <v>429</v>
      </c>
      <c r="H156" s="220">
        <v>1546.5799999999999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7415</v>
      </c>
      <c r="G157" s="246"/>
      <c r="H157" s="249">
        <v>1546.5799999999999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1546.5799999999999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546</v>
      </c>
      <c r="F159" s="214" t="s">
        <v>3566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SUM(P160:P162)</f>
        <v>0</v>
      </c>
      <c r="Q159" s="208"/>
      <c r="R159" s="209">
        <f>SUM(R160:R162)</f>
        <v>0</v>
      </c>
      <c r="S159" s="208"/>
      <c r="T159" s="21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SUM(BK160:BK162)</f>
        <v>0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3567</v>
      </c>
      <c r="F160" s="218" t="s">
        <v>6820</v>
      </c>
      <c r="G160" s="219" t="s">
        <v>429</v>
      </c>
      <c r="H160" s="220">
        <v>83.5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7420</v>
      </c>
      <c r="G161" s="246"/>
      <c r="H161" s="249">
        <v>83.5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83.5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1428</v>
      </c>
      <c r="F163" s="214" t="s">
        <v>7052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SUM(P164:P173)</f>
        <v>0</v>
      </c>
      <c r="Q163" s="208"/>
      <c r="R163" s="209">
        <f>SUM(R164:R173)</f>
        <v>0</v>
      </c>
      <c r="S163" s="208"/>
      <c r="T163" s="21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SUM(BK164:BK173)</f>
        <v>0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7278</v>
      </c>
      <c r="F164" s="218" t="s">
        <v>7279</v>
      </c>
      <c r="G164" s="219" t="s">
        <v>376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7421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7422</v>
      </c>
      <c r="F167" s="218" t="s">
        <v>7423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7424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7289</v>
      </c>
      <c r="F170" s="218" t="s">
        <v>7290</v>
      </c>
      <c r="G170" s="219" t="s">
        <v>425</v>
      </c>
      <c r="H170" s="220">
        <v>6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7424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7425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1439</v>
      </c>
      <c r="F174" s="214" t="s">
        <v>3851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SUM(P175:P184)</f>
        <v>0</v>
      </c>
      <c r="Q174" s="208"/>
      <c r="R174" s="209">
        <f>SUM(R175:R184)</f>
        <v>0</v>
      </c>
      <c r="S174" s="208"/>
      <c r="T174" s="210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SUM(BK175:BK184)</f>
        <v>0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7426</v>
      </c>
      <c r="F175" s="218" t="s">
        <v>7427</v>
      </c>
      <c r="G175" s="219" t="s">
        <v>425</v>
      </c>
      <c r="H175" s="220">
        <v>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126</v>
      </c>
      <c r="G176" s="246"/>
      <c r="H176" s="249">
        <v>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7428</v>
      </c>
      <c r="F178" s="218" t="s">
        <v>7429</v>
      </c>
      <c r="G178" s="219" t="s">
        <v>425</v>
      </c>
      <c r="H178" s="220">
        <v>4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126</v>
      </c>
      <c r="G179" s="246"/>
      <c r="H179" s="249">
        <v>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7430</v>
      </c>
      <c r="F181" s="218" t="s">
        <v>7431</v>
      </c>
      <c r="G181" s="219" t="s">
        <v>429</v>
      </c>
      <c r="H181" s="220">
        <v>306.66199999999998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2" customFormat="1" ht="16.5" customHeight="1">
      <c r="A182" s="40"/>
      <c r="B182" s="41"/>
      <c r="C182" s="216" t="s">
        <v>199</v>
      </c>
      <c r="D182" s="216" t="s">
        <v>333</v>
      </c>
      <c r="E182" s="217" t="s">
        <v>6875</v>
      </c>
      <c r="F182" s="218" t="s">
        <v>7432</v>
      </c>
      <c r="G182" s="219" t="s">
        <v>376</v>
      </c>
      <c r="H182" s="220">
        <v>96.799999999999997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1106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7433</v>
      </c>
      <c r="G183" s="246"/>
      <c r="H183" s="249">
        <v>96.799999999999997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96.799999999999997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1454</v>
      </c>
      <c r="F185" s="214" t="s">
        <v>5246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6865</v>
      </c>
      <c r="F186" s="218" t="s">
        <v>6866</v>
      </c>
      <c r="G186" s="219" t="s">
        <v>376</v>
      </c>
      <c r="H186" s="220">
        <v>28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7421</v>
      </c>
      <c r="G187" s="246"/>
      <c r="H187" s="249">
        <v>28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6912</v>
      </c>
      <c r="F189" s="214" t="s">
        <v>6913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SUM(P190:P192)</f>
        <v>0</v>
      </c>
      <c r="Q189" s="208"/>
      <c r="R189" s="209">
        <f>SUM(R190:R192)</f>
        <v>0</v>
      </c>
      <c r="S189" s="208"/>
      <c r="T189" s="210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SUM(BK190:BK192)</f>
        <v>0</v>
      </c>
    </row>
    <row r="190" s="2" customFormat="1" ht="16.5" customHeight="1">
      <c r="A190" s="40"/>
      <c r="B190" s="41"/>
      <c r="C190" s="216" t="s">
        <v>587</v>
      </c>
      <c r="D190" s="216" t="s">
        <v>333</v>
      </c>
      <c r="E190" s="217" t="s">
        <v>7434</v>
      </c>
      <c r="F190" s="218" t="s">
        <v>7435</v>
      </c>
      <c r="G190" s="219" t="s">
        <v>384</v>
      </c>
      <c r="H190" s="220">
        <v>1941.403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1132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7436</v>
      </c>
      <c r="G191" s="246"/>
      <c r="H191" s="249">
        <v>1941.403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1941.403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3865</v>
      </c>
      <c r="F193" s="214" t="s">
        <v>3866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24.15" customHeight="1">
      <c r="A194" s="40"/>
      <c r="B194" s="41"/>
      <c r="C194" s="216" t="s">
        <v>644</v>
      </c>
      <c r="D194" s="216" t="s">
        <v>333</v>
      </c>
      <c r="E194" s="217" t="s">
        <v>6917</v>
      </c>
      <c r="F194" s="218" t="s">
        <v>7437</v>
      </c>
      <c r="G194" s="219" t="s">
        <v>376</v>
      </c>
      <c r="H194" s="220">
        <v>116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7438</v>
      </c>
      <c r="G195" s="246"/>
      <c r="H195" s="249">
        <v>116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116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3873</v>
      </c>
      <c r="F197" s="214" t="s">
        <v>3874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SUM(P198:P233)</f>
        <v>0</v>
      </c>
      <c r="Q197" s="208"/>
      <c r="R197" s="209">
        <f>SUM(R198:R233)</f>
        <v>0</v>
      </c>
      <c r="S197" s="208"/>
      <c r="T197" s="210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SUM(BK198:BK233)</f>
        <v>0</v>
      </c>
    </row>
    <row r="198" s="2" customFormat="1" ht="16.5" customHeight="1">
      <c r="A198" s="40"/>
      <c r="B198" s="41"/>
      <c r="C198" s="216" t="s">
        <v>650</v>
      </c>
      <c r="D198" s="216" t="s">
        <v>333</v>
      </c>
      <c r="E198" s="217" t="s">
        <v>7439</v>
      </c>
      <c r="F198" s="218" t="s">
        <v>7440</v>
      </c>
      <c r="G198" s="219" t="s">
        <v>376</v>
      </c>
      <c r="H198" s="220">
        <v>28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1189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7421</v>
      </c>
      <c r="G199" s="246"/>
      <c r="H199" s="249">
        <v>28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28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7371</v>
      </c>
      <c r="F201" s="218" t="s">
        <v>7441</v>
      </c>
      <c r="G201" s="219" t="s">
        <v>425</v>
      </c>
      <c r="H201" s="220">
        <v>2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7424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7442</v>
      </c>
      <c r="F204" s="218" t="s">
        <v>7443</v>
      </c>
      <c r="G204" s="219" t="s">
        <v>425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7424</v>
      </c>
      <c r="G205" s="246"/>
      <c r="H205" s="249">
        <v>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7377</v>
      </c>
      <c r="F207" s="218" t="s">
        <v>7378</v>
      </c>
      <c r="G207" s="219" t="s">
        <v>425</v>
      </c>
      <c r="H207" s="220">
        <v>4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7425</v>
      </c>
      <c r="G208" s="246"/>
      <c r="H208" s="249">
        <v>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4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7444</v>
      </c>
      <c r="F210" s="218" t="s">
        <v>7445</v>
      </c>
      <c r="G210" s="219" t="s">
        <v>425</v>
      </c>
      <c r="H210" s="220">
        <v>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7446</v>
      </c>
      <c r="F213" s="218" t="s">
        <v>7447</v>
      </c>
      <c r="G213" s="219" t="s">
        <v>425</v>
      </c>
      <c r="H213" s="220">
        <v>612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7448</v>
      </c>
      <c r="G214" s="246"/>
      <c r="H214" s="249">
        <v>612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612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7449</v>
      </c>
      <c r="F216" s="218" t="s">
        <v>7450</v>
      </c>
      <c r="G216" s="219" t="s">
        <v>425</v>
      </c>
      <c r="H216" s="220">
        <v>114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7451</v>
      </c>
      <c r="G217" s="246"/>
      <c r="H217" s="249">
        <v>114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114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605</v>
      </c>
      <c r="D219" s="216" t="s">
        <v>333</v>
      </c>
      <c r="E219" s="217" t="s">
        <v>7452</v>
      </c>
      <c r="F219" s="218" t="s">
        <v>7453</v>
      </c>
      <c r="G219" s="219" t="s">
        <v>336</v>
      </c>
      <c r="H219" s="220">
        <v>987.39999999999998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7454</v>
      </c>
      <c r="G220" s="246"/>
      <c r="H220" s="249">
        <v>987.39999999999998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987.39999999999998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666</v>
      </c>
      <c r="D222" s="216" t="s">
        <v>333</v>
      </c>
      <c r="E222" s="217" t="s">
        <v>7455</v>
      </c>
      <c r="F222" s="218" t="s">
        <v>7014</v>
      </c>
      <c r="G222" s="219" t="s">
        <v>384</v>
      </c>
      <c r="H222" s="220">
        <v>38.744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1320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7456</v>
      </c>
      <c r="G223" s="246"/>
      <c r="H223" s="249">
        <v>38.744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38.744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675</v>
      </c>
      <c r="D225" s="216" t="s">
        <v>333</v>
      </c>
      <c r="E225" s="217" t="s">
        <v>7457</v>
      </c>
      <c r="F225" s="218" t="s">
        <v>7458</v>
      </c>
      <c r="G225" s="219" t="s">
        <v>384</v>
      </c>
      <c r="H225" s="220">
        <v>1702.8989999999999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1347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7459</v>
      </c>
      <c r="G226" s="246"/>
      <c r="H226" s="249">
        <v>1702.8989999999999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1702.8989999999999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683</v>
      </c>
      <c r="D228" s="216" t="s">
        <v>333</v>
      </c>
      <c r="E228" s="217" t="s">
        <v>7460</v>
      </c>
      <c r="F228" s="218" t="s">
        <v>7461</v>
      </c>
      <c r="G228" s="219" t="s">
        <v>384</v>
      </c>
      <c r="H228" s="220">
        <v>189.578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1363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7462</v>
      </c>
      <c r="G229" s="246"/>
      <c r="H229" s="249">
        <v>189.578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189.578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1044</v>
      </c>
      <c r="D231" s="216" t="s">
        <v>333</v>
      </c>
      <c r="E231" s="217" t="s">
        <v>7463</v>
      </c>
      <c r="F231" s="218" t="s">
        <v>7464</v>
      </c>
      <c r="G231" s="219" t="s">
        <v>384</v>
      </c>
      <c r="H231" s="220">
        <v>0.41799999999999998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1377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7465</v>
      </c>
      <c r="G232" s="246"/>
      <c r="H232" s="249">
        <v>0.41799999999999998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0.41799999999999998</v>
      </c>
      <c r="I233" s="261"/>
      <c r="J233" s="257"/>
      <c r="K233" s="257"/>
      <c r="L233" s="262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cDxyvTGZwW5yPnoyXVjX+/EVbsvmo+Cur/a/I4hs6unKhqtX8J6lNkCH5nugiNBuVi3WG3zuouT9U4Kd4zYPuw==" hashValue="8Aq8TLM+Sp3gWGD5GtOaprrrUso3O+CCGraNztmAf10yU8QIXtGMlvTkLIUpb/wOro9wfhs7OT/7ndD63VfwfA==" algorithmName="SHA-512" password="CC35"/>
  <autoFilter ref="C9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ROUND((SUM(BE100:BE219)),  2)</f>
        <v>0</v>
      </c>
      <c r="G35" s="40"/>
      <c r="H35" s="40"/>
      <c r="I35" s="160">
        <v>0.20999999999999999</v>
      </c>
      <c r="J35" s="159">
        <f>ROUND(((SUM(BE100:BE219))*I35),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ROUND((SUM(BF100:BF219)),  2)</f>
        <v>0</v>
      </c>
      <c r="G36" s="40"/>
      <c r="H36" s="40"/>
      <c r="I36" s="160">
        <v>0.14999999999999999</v>
      </c>
      <c r="J36" s="159">
        <f>ROUND(((SUM(BF100:BF219))*I36),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ROUND((SUM(BG100:BG219)),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ROUND((SUM(BH100:BH219)),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ROUND((SUM(BI100:BI219)),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7467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7396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5674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5222</v>
      </c>
      <c r="E71" s="186"/>
      <c r="F71" s="186"/>
      <c r="G71" s="186"/>
      <c r="H71" s="186"/>
      <c r="I71" s="186"/>
      <c r="J71" s="187">
        <f>J154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J158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J162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J166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J177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J181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J185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J189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101.23 - IO.01.23 - Odlučovač ropných látek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7468</v>
      </c>
      <c r="F101" s="203" t="s">
        <v>7469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P102+P106+P113+P126+P133+P147+P154+P158+P162+P166+P177+P181+P185+P189</f>
        <v>0</v>
      </c>
      <c r="Q101" s="208"/>
      <c r="R101" s="209">
        <f>R102+R106+R113+R126+R133+R147+R154+R158+R162+R166+R177+R181+R185+R189</f>
        <v>0</v>
      </c>
      <c r="S101" s="208"/>
      <c r="T101" s="210">
        <f>T102+T106+T113+T126+T133+T147+T154+T158+T162+T166+T177+T181+T185+T189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BK102+BK106+BK113+BK126+BK133+BK147+BK154+BK158+BK162+BK166+BK177+BK181+BK185+BK189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7470</v>
      </c>
      <c r="F103" s="218" t="s">
        <v>7401</v>
      </c>
      <c r="G103" s="219" t="s">
        <v>7402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3515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7404</v>
      </c>
      <c r="F114" s="218" t="s">
        <v>7405</v>
      </c>
      <c r="G114" s="219" t="s">
        <v>429</v>
      </c>
      <c r="H114" s="220">
        <v>150.86000000000001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7471</v>
      </c>
      <c r="G115" s="246"/>
      <c r="H115" s="249">
        <v>150.86000000000001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150.86000000000001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6715</v>
      </c>
      <c r="F117" s="218" t="s">
        <v>6716</v>
      </c>
      <c r="G117" s="219" t="s">
        <v>429</v>
      </c>
      <c r="H117" s="220">
        <v>75.430000000000007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7472</v>
      </c>
      <c r="G118" s="246"/>
      <c r="H118" s="249">
        <v>75.430000000000007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75.430000000000007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6718</v>
      </c>
      <c r="F120" s="218" t="s">
        <v>6719</v>
      </c>
      <c r="G120" s="219" t="s">
        <v>429</v>
      </c>
      <c r="H120" s="220">
        <v>7.9400000000000004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7473</v>
      </c>
      <c r="G121" s="246"/>
      <c r="H121" s="249">
        <v>7.9400000000000004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7.9400000000000004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6722</v>
      </c>
      <c r="F123" s="218" t="s">
        <v>6723</v>
      </c>
      <c r="G123" s="219" t="s">
        <v>429</v>
      </c>
      <c r="H123" s="220">
        <v>3.9700000000000002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7474</v>
      </c>
      <c r="G124" s="246"/>
      <c r="H124" s="249">
        <v>3.9700000000000002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3.9700000000000002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3530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7410</v>
      </c>
      <c r="F127" s="218" t="s">
        <v>7411</v>
      </c>
      <c r="G127" s="219" t="s">
        <v>336</v>
      </c>
      <c r="H127" s="220">
        <v>39.609999999999999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7475</v>
      </c>
      <c r="G128" s="246"/>
      <c r="H128" s="249">
        <v>39.609999999999999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39.609999999999999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7413</v>
      </c>
      <c r="F130" s="218" t="s">
        <v>7414</v>
      </c>
      <c r="G130" s="219" t="s">
        <v>336</v>
      </c>
      <c r="H130" s="220">
        <v>39.609999999999999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7475</v>
      </c>
      <c r="G131" s="246"/>
      <c r="H131" s="249">
        <v>39.609999999999999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39.609999999999999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6759</v>
      </c>
      <c r="F134" s="218" t="s">
        <v>6760</v>
      </c>
      <c r="G134" s="219" t="s">
        <v>429</v>
      </c>
      <c r="H134" s="220">
        <v>158.80000000000001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7476</v>
      </c>
      <c r="G135" s="246"/>
      <c r="H135" s="249">
        <v>158.80000000000001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158.80000000000001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3547</v>
      </c>
      <c r="F137" s="218" t="s">
        <v>6782</v>
      </c>
      <c r="G137" s="219" t="s">
        <v>429</v>
      </c>
      <c r="H137" s="220">
        <v>158.80000000000001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7476</v>
      </c>
      <c r="G138" s="246"/>
      <c r="H138" s="249">
        <v>158.80000000000001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158.80000000000001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158.80000000000001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7476</v>
      </c>
      <c r="G142" s="246"/>
      <c r="H142" s="249">
        <v>158.80000000000001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158.80000000000001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3553</v>
      </c>
      <c r="F144" s="218" t="s">
        <v>6784</v>
      </c>
      <c r="G144" s="219" t="s">
        <v>429</v>
      </c>
      <c r="H144" s="220">
        <v>2382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7477</v>
      </c>
      <c r="G145" s="246"/>
      <c r="H145" s="249">
        <v>2382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2382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SUM(P148:P153)</f>
        <v>0</v>
      </c>
      <c r="Q147" s="208"/>
      <c r="R147" s="209">
        <f>SUM(R148:R153)</f>
        <v>0</v>
      </c>
      <c r="S147" s="208"/>
      <c r="T147" s="21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SUM(BK148:BK153)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3557</v>
      </c>
      <c r="F148" s="218" t="s">
        <v>6794</v>
      </c>
      <c r="G148" s="219" t="s">
        <v>429</v>
      </c>
      <c r="H148" s="220">
        <v>23.559999999999999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7478</v>
      </c>
      <c r="G149" s="246"/>
      <c r="H149" s="249">
        <v>23.559999999999999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23.559999999999999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3559</v>
      </c>
      <c r="F151" s="218" t="s">
        <v>6798</v>
      </c>
      <c r="G151" s="219" t="s">
        <v>429</v>
      </c>
      <c r="H151" s="220">
        <v>32.299999999999997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7479</v>
      </c>
      <c r="G152" s="246"/>
      <c r="H152" s="249">
        <v>32.299999999999997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32.299999999999997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2.8" customHeight="1">
      <c r="A154" s="12"/>
      <c r="B154" s="200"/>
      <c r="C154" s="201"/>
      <c r="D154" s="202" t="s">
        <v>75</v>
      </c>
      <c r="E154" s="214" t="s">
        <v>549</v>
      </c>
      <c r="F154" s="214" t="s">
        <v>3563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SUM(P155:P157)</f>
        <v>0</v>
      </c>
      <c r="Q154" s="208"/>
      <c r="R154" s="209">
        <f>SUM(R155:R157)</f>
        <v>0</v>
      </c>
      <c r="S154" s="208"/>
      <c r="T154" s="210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83</v>
      </c>
      <c r="AY154" s="211" t="s">
        <v>331</v>
      </c>
      <c r="BK154" s="213">
        <f>SUM(BK155:BK157)</f>
        <v>0</v>
      </c>
    </row>
    <row r="155" s="2" customFormat="1" ht="16.5" customHeight="1">
      <c r="A155" s="40"/>
      <c r="B155" s="41"/>
      <c r="C155" s="216" t="s">
        <v>541</v>
      </c>
      <c r="D155" s="216" t="s">
        <v>333</v>
      </c>
      <c r="E155" s="217" t="s">
        <v>3564</v>
      </c>
      <c r="F155" s="218" t="s">
        <v>6811</v>
      </c>
      <c r="G155" s="219" t="s">
        <v>429</v>
      </c>
      <c r="H155" s="220">
        <v>158.80000000000001</v>
      </c>
      <c r="I155" s="221"/>
      <c r="J155" s="222">
        <f>ROUND(I155*H155,2)</f>
        <v>0</v>
      </c>
      <c r="K155" s="218" t="s">
        <v>3511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624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7476</v>
      </c>
      <c r="G156" s="246"/>
      <c r="H156" s="249">
        <v>158.80000000000001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158.80000000000001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85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546</v>
      </c>
      <c r="F158" s="214" t="s">
        <v>3566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SUM(BK159:BK161)</f>
        <v>0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3567</v>
      </c>
      <c r="F159" s="218" t="s">
        <v>6820</v>
      </c>
      <c r="G159" s="219" t="s">
        <v>429</v>
      </c>
      <c r="H159" s="220">
        <v>8.6999999999999993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7480</v>
      </c>
      <c r="G160" s="246"/>
      <c r="H160" s="249">
        <v>8.6999999999999993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8.6999999999999993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1428</v>
      </c>
      <c r="F162" s="214" t="s">
        <v>7052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SUM(P163:P165)</f>
        <v>0</v>
      </c>
      <c r="Q162" s="208"/>
      <c r="R162" s="209">
        <f>SUM(R163:R165)</f>
        <v>0</v>
      </c>
      <c r="S162" s="208"/>
      <c r="T162" s="21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SUM(BK163:BK165)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7286</v>
      </c>
      <c r="F163" s="218" t="s">
        <v>7287</v>
      </c>
      <c r="G163" s="219" t="s">
        <v>376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7481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1439</v>
      </c>
      <c r="F166" s="214" t="s">
        <v>3851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SUM(P167:P176)</f>
        <v>0</v>
      </c>
      <c r="Q166" s="208"/>
      <c r="R166" s="209">
        <f>SUM(R167:R176)</f>
        <v>0</v>
      </c>
      <c r="S166" s="208"/>
      <c r="T166" s="21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SUM(BK167:BK176)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7482</v>
      </c>
      <c r="F167" s="218" t="s">
        <v>7483</v>
      </c>
      <c r="G167" s="219" t="s">
        <v>425</v>
      </c>
      <c r="H167" s="220">
        <v>12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92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387</v>
      </c>
      <c r="G169" s="246"/>
      <c r="H169" s="249">
        <v>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6883</v>
      </c>
      <c r="F171" s="218" t="s">
        <v>6884</v>
      </c>
      <c r="G171" s="219" t="s">
        <v>425</v>
      </c>
      <c r="H171" s="220">
        <v>3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92</v>
      </c>
      <c r="G172" s="246"/>
      <c r="H172" s="249">
        <v>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24.15" customHeight="1">
      <c r="A174" s="40"/>
      <c r="B174" s="41"/>
      <c r="C174" s="216" t="s">
        <v>7</v>
      </c>
      <c r="D174" s="216" t="s">
        <v>333</v>
      </c>
      <c r="E174" s="217" t="s">
        <v>7484</v>
      </c>
      <c r="F174" s="218" t="s">
        <v>7485</v>
      </c>
      <c r="G174" s="219" t="s">
        <v>7486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83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1454</v>
      </c>
      <c r="F177" s="214" t="s">
        <v>5246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SUM(P178:P180)</f>
        <v>0</v>
      </c>
      <c r="Q177" s="208"/>
      <c r="R177" s="209">
        <f>SUM(R178:R180)</f>
        <v>0</v>
      </c>
      <c r="S177" s="208"/>
      <c r="T177" s="21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SUM(BK178:BK180)</f>
        <v>0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6903</v>
      </c>
      <c r="F178" s="218" t="s">
        <v>6904</v>
      </c>
      <c r="G178" s="219" t="s">
        <v>376</v>
      </c>
      <c r="H178" s="220">
        <v>11.680999999999999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7487</v>
      </c>
      <c r="G179" s="246"/>
      <c r="H179" s="249">
        <v>11.680999999999999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11.680999999999999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6912</v>
      </c>
      <c r="F181" s="214" t="s">
        <v>6913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7434</v>
      </c>
      <c r="F182" s="218" t="s">
        <v>7435</v>
      </c>
      <c r="G182" s="219" t="s">
        <v>384</v>
      </c>
      <c r="H182" s="220">
        <v>97.448999999999998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7488</v>
      </c>
      <c r="G183" s="246"/>
      <c r="H183" s="249">
        <v>97.448999999999998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97.448999999999998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3865</v>
      </c>
      <c r="F185" s="214" t="s">
        <v>3866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24.15" customHeight="1">
      <c r="A186" s="40"/>
      <c r="B186" s="41"/>
      <c r="C186" s="216" t="s">
        <v>199</v>
      </c>
      <c r="D186" s="216" t="s">
        <v>333</v>
      </c>
      <c r="E186" s="217" t="s">
        <v>7489</v>
      </c>
      <c r="F186" s="218" t="s">
        <v>7437</v>
      </c>
      <c r="G186" s="219" t="s">
        <v>376</v>
      </c>
      <c r="H186" s="220">
        <v>16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1106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7490</v>
      </c>
      <c r="G187" s="246"/>
      <c r="H187" s="249">
        <v>16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3873</v>
      </c>
      <c r="F189" s="214" t="s">
        <v>3874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SUM(P190:P219)</f>
        <v>0</v>
      </c>
      <c r="Q189" s="208"/>
      <c r="R189" s="209">
        <f>SUM(R190:R219)</f>
        <v>0</v>
      </c>
      <c r="S189" s="208"/>
      <c r="T189" s="210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SUM(BK190:BK219)</f>
        <v>0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7367</v>
      </c>
      <c r="F190" s="218" t="s">
        <v>7491</v>
      </c>
      <c r="G190" s="219" t="s">
        <v>376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587</v>
      </c>
      <c r="D193" s="216" t="s">
        <v>333</v>
      </c>
      <c r="E193" s="217" t="s">
        <v>6945</v>
      </c>
      <c r="F193" s="218" t="s">
        <v>6946</v>
      </c>
      <c r="G193" s="219" t="s">
        <v>384</v>
      </c>
      <c r="H193" s="220">
        <v>0.043999999999999997</v>
      </c>
      <c r="I193" s="221"/>
      <c r="J193" s="222">
        <f>ROUND(I193*H193,2)</f>
        <v>0</v>
      </c>
      <c r="K193" s="218" t="s">
        <v>3511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1132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7492</v>
      </c>
      <c r="G194" s="246"/>
      <c r="H194" s="249">
        <v>0.043999999999999997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0.043999999999999997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6975</v>
      </c>
      <c r="F196" s="218" t="s">
        <v>6976</v>
      </c>
      <c r="G196" s="219" t="s">
        <v>425</v>
      </c>
      <c r="H196" s="220">
        <v>3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92</v>
      </c>
      <c r="G197" s="246"/>
      <c r="H197" s="249">
        <v>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7493</v>
      </c>
      <c r="F199" s="218" t="s">
        <v>7494</v>
      </c>
      <c r="G199" s="219" t="s">
        <v>425</v>
      </c>
      <c r="H199" s="220">
        <v>3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92</v>
      </c>
      <c r="G200" s="246"/>
      <c r="H200" s="249">
        <v>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3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7495</v>
      </c>
      <c r="F202" s="218" t="s">
        <v>7496</v>
      </c>
      <c r="G202" s="219" t="s">
        <v>425</v>
      </c>
      <c r="H202" s="220">
        <v>6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366</v>
      </c>
      <c r="G203" s="246"/>
      <c r="H203" s="249">
        <v>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6987</v>
      </c>
      <c r="F205" s="218" t="s">
        <v>7497</v>
      </c>
      <c r="G205" s="219" t="s">
        <v>425</v>
      </c>
      <c r="H205" s="220">
        <v>3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92</v>
      </c>
      <c r="G206" s="246"/>
      <c r="H206" s="249">
        <v>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6995</v>
      </c>
      <c r="F208" s="218" t="s">
        <v>6996</v>
      </c>
      <c r="G208" s="219" t="s">
        <v>425</v>
      </c>
      <c r="H208" s="220">
        <v>3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92</v>
      </c>
      <c r="G209" s="246"/>
      <c r="H209" s="249">
        <v>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24.15" customHeight="1">
      <c r="A211" s="40"/>
      <c r="B211" s="41"/>
      <c r="C211" s="216" t="s">
        <v>624</v>
      </c>
      <c r="D211" s="216" t="s">
        <v>333</v>
      </c>
      <c r="E211" s="217" t="s">
        <v>7498</v>
      </c>
      <c r="F211" s="218" t="s">
        <v>7499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7455</v>
      </c>
      <c r="F214" s="218" t="s">
        <v>7014</v>
      </c>
      <c r="G214" s="219" t="s">
        <v>384</v>
      </c>
      <c r="H214" s="220">
        <v>39.344999999999999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7500</v>
      </c>
      <c r="G215" s="246"/>
      <c r="H215" s="249">
        <v>39.344999999999999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39.344999999999999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7457</v>
      </c>
      <c r="F217" s="218" t="s">
        <v>7458</v>
      </c>
      <c r="G217" s="219" t="s">
        <v>384</v>
      </c>
      <c r="H217" s="220">
        <v>53.941000000000002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7501</v>
      </c>
      <c r="G218" s="246"/>
      <c r="H218" s="249">
        <v>53.941000000000002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53.941000000000002</v>
      </c>
      <c r="I219" s="261"/>
      <c r="J219" s="257"/>
      <c r="K219" s="257"/>
      <c r="L219" s="262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RFyAmDAedmceqtRnqLfShg1m7NLW6qtdkrEuF8Rv/fVRmWTkIUxL57DCZwcUIstI2vEkCgngNHlo/SqQPrL3Zg==" hashValue="lbv1MLJvGVrzTL0lyjDXoheUZSdN5NjYfOHFqaPdR/Gd/clGJFkgGnT2JIQtyvxB3HNw2B5wL5u/LYPECc1Sww==" algorithmName="SHA-512" password="CC35"/>
  <autoFilter ref="C99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7502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7503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7504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6645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6647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6648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6650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6651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5225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6653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6654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5675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5595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10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7505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3508</v>
      </c>
      <c r="F108" s="218" t="s">
        <v>6657</v>
      </c>
      <c r="G108" s="219" t="s">
        <v>3510</v>
      </c>
      <c r="H108" s="220">
        <v>480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7403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3513</v>
      </c>
      <c r="F111" s="218" t="s">
        <v>6659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6668</v>
      </c>
      <c r="F114" s="218" t="s">
        <v>6669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7506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6670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6674</v>
      </c>
      <c r="F118" s="218" t="s">
        <v>6675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6673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6677</v>
      </c>
      <c r="F121" s="218" t="s">
        <v>6678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7507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6681</v>
      </c>
      <c r="F124" s="218" t="s">
        <v>6682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7507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7507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5226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6686</v>
      </c>
      <c r="F131" s="218" t="s">
        <v>6687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7508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6691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7509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7510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6692</v>
      </c>
      <c r="F137" s="218" t="s">
        <v>6693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7511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6695</v>
      </c>
      <c r="F141" s="218" t="s">
        <v>6696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7512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6698</v>
      </c>
      <c r="F144" s="218" t="s">
        <v>6699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7513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3522</v>
      </c>
      <c r="F147" s="218" t="s">
        <v>6701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7514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3525</v>
      </c>
      <c r="F150" s="218" t="s">
        <v>7026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3511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7515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3527</v>
      </c>
      <c r="F153" s="218" t="s">
        <v>6706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7516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3531</v>
      </c>
      <c r="F157" s="218" t="s">
        <v>6735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7517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3534</v>
      </c>
      <c r="F160" s="218" t="s">
        <v>6737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7517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3544</v>
      </c>
      <c r="F164" s="218" t="s">
        <v>6757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3511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7518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3550</v>
      </c>
      <c r="F167" s="218" t="s">
        <v>5229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6773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7518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3547</v>
      </c>
      <c r="F171" s="218" t="s">
        <v>6782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7518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3553</v>
      </c>
      <c r="F174" s="218" t="s">
        <v>6784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7519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3557</v>
      </c>
      <c r="F178" s="218" t="s">
        <v>6794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7520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3559</v>
      </c>
      <c r="F181" s="218" t="s">
        <v>6798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7521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5230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6802</v>
      </c>
      <c r="F185" s="218" t="s">
        <v>6803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7522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6805</v>
      </c>
      <c r="F188" s="218" t="s">
        <v>6806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7523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6807</v>
      </c>
      <c r="F191" s="218" t="s">
        <v>6808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7523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6809</v>
      </c>
      <c r="F194" s="218" t="s">
        <v>6810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7523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6811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7518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7524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7525</v>
      </c>
      <c r="F202" s="218" t="s">
        <v>7526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7527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3567</v>
      </c>
      <c r="F206" s="218" t="s">
        <v>6820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3511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7528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6839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6840</v>
      </c>
      <c r="F210" s="218" t="s">
        <v>6841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7529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6843</v>
      </c>
      <c r="F213" s="218" t="s">
        <v>6844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7530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6847</v>
      </c>
      <c r="F217" s="218" t="s">
        <v>6848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7531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1419</v>
      </c>
      <c r="F220" s="214" t="s">
        <v>6857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7532</v>
      </c>
      <c r="F221" s="218" t="s">
        <v>7533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7534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7535</v>
      </c>
      <c r="F222" s="218" t="s">
        <v>7536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6858</v>
      </c>
      <c r="F226" s="218" t="s">
        <v>7537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1275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7538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6861</v>
      </c>
      <c r="F229" s="218" t="s">
        <v>6862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1309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7539</v>
      </c>
      <c r="F239" s="218" t="s">
        <v>7540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1320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6863</v>
      </c>
      <c r="F242" s="218" t="s">
        <v>6864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3511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1347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7541</v>
      </c>
      <c r="F245" s="218" t="s">
        <v>7542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1363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7543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7544</v>
      </c>
      <c r="F248" s="218" t="s">
        <v>7545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1377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1511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1439</v>
      </c>
      <c r="F251" s="214" t="s">
        <v>3851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6895</v>
      </c>
      <c r="F252" s="218" t="s">
        <v>6896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7546</v>
      </c>
      <c r="F255" s="218" t="s">
        <v>7547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1400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6899</v>
      </c>
      <c r="F258" s="218" t="s">
        <v>6900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7538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6901</v>
      </c>
      <c r="F261" s="218" t="s">
        <v>6902</v>
      </c>
      <c r="G261" s="219" t="s">
        <v>6869</v>
      </c>
      <c r="H261" s="220">
        <v>5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7548</v>
      </c>
      <c r="F264" s="218" t="s">
        <v>7549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7538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7550</v>
      </c>
      <c r="F267" s="218" t="s">
        <v>7551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1447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7552</v>
      </c>
      <c r="F270" s="218" t="s">
        <v>7553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1464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7554</v>
      </c>
      <c r="F273" s="218" t="s">
        <v>7555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3511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1473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7556</v>
      </c>
      <c r="F276" s="218" t="s">
        <v>7557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3511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7558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7559</v>
      </c>
      <c r="F279" s="218" t="s">
        <v>7560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7561</v>
      </c>
      <c r="F282" s="218" t="s">
        <v>7562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1511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7563</v>
      </c>
      <c r="F285" s="218" t="s">
        <v>7564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1522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7565</v>
      </c>
      <c r="F288" s="218" t="s">
        <v>7566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1535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7567</v>
      </c>
      <c r="F291" s="218" t="s">
        <v>7568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1548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7569</v>
      </c>
      <c r="F294" s="218" t="s">
        <v>7570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1454</v>
      </c>
      <c r="F297" s="214" t="s">
        <v>5246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6903</v>
      </c>
      <c r="F298" s="218" t="s">
        <v>6904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1567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7571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7572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6906</v>
      </c>
      <c r="F302" s="218" t="s">
        <v>6907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3511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1591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7573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6912</v>
      </c>
      <c r="F305" s="214" t="s">
        <v>6913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7574</v>
      </c>
      <c r="F306" s="218" t="s">
        <v>7575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3511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1604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7576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3865</v>
      </c>
      <c r="F309" s="214" t="s">
        <v>3866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7317</v>
      </c>
      <c r="F310" s="218" t="s">
        <v>7577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1617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7578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7579</v>
      </c>
      <c r="F313" s="218" t="s">
        <v>7580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1630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7538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5683</v>
      </c>
      <c r="F316" s="214" t="s">
        <v>5684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6920</v>
      </c>
      <c r="F317" s="218" t="s">
        <v>6921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3511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7581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6925</v>
      </c>
      <c r="F320" s="218" t="s">
        <v>6926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3511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7582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6928</v>
      </c>
      <c r="F323" s="218" t="s">
        <v>6929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3511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1682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7582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6930</v>
      </c>
      <c r="F326" s="218" t="s">
        <v>6931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3511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1697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7583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6933</v>
      </c>
      <c r="F329" s="218" t="s">
        <v>6934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3511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1704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7584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5689</v>
      </c>
      <c r="F332" s="218" t="s">
        <v>5690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3511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1712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7585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3873</v>
      </c>
      <c r="F335" s="214" t="s">
        <v>3874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7586</v>
      </c>
      <c r="F336" s="218" t="s">
        <v>7587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3511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1720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1270</v>
      </c>
      <c r="D339" s="216" t="s">
        <v>333</v>
      </c>
      <c r="E339" s="217" t="s">
        <v>7588</v>
      </c>
      <c r="F339" s="218" t="s">
        <v>7589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3511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1728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1275</v>
      </c>
      <c r="D342" s="216" t="s">
        <v>333</v>
      </c>
      <c r="E342" s="217" t="s">
        <v>7590</v>
      </c>
      <c r="F342" s="218" t="s">
        <v>7591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3511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1736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7578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1288</v>
      </c>
      <c r="D345" s="216" t="s">
        <v>333</v>
      </c>
      <c r="E345" s="217" t="s">
        <v>7592</v>
      </c>
      <c r="F345" s="218" t="s">
        <v>7593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3511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1744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1309</v>
      </c>
      <c r="D348" s="216" t="s">
        <v>333</v>
      </c>
      <c r="E348" s="217" t="s">
        <v>6959</v>
      </c>
      <c r="F348" s="218" t="s">
        <v>7594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3511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1314</v>
      </c>
      <c r="D351" s="216" t="s">
        <v>333</v>
      </c>
      <c r="E351" s="217" t="s">
        <v>7595</v>
      </c>
      <c r="F351" s="218" t="s">
        <v>7596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3511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1759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1320</v>
      </c>
      <c r="D354" s="216" t="s">
        <v>333</v>
      </c>
      <c r="E354" s="217" t="s">
        <v>7597</v>
      </c>
      <c r="F354" s="218" t="s">
        <v>7598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3511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1767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1337</v>
      </c>
      <c r="D357" s="216" t="s">
        <v>333</v>
      </c>
      <c r="E357" s="217" t="s">
        <v>7599</v>
      </c>
      <c r="F357" s="218" t="s">
        <v>7600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3511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1775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1347</v>
      </c>
      <c r="D360" s="216" t="s">
        <v>333</v>
      </c>
      <c r="E360" s="217" t="s">
        <v>7601</v>
      </c>
      <c r="F360" s="218" t="s">
        <v>7602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3511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1783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1352</v>
      </c>
      <c r="D363" s="216" t="s">
        <v>333</v>
      </c>
      <c r="E363" s="217" t="s">
        <v>7603</v>
      </c>
      <c r="F363" s="218" t="s">
        <v>7604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3511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1363</v>
      </c>
      <c r="D366" s="216" t="s">
        <v>333</v>
      </c>
      <c r="E366" s="217" t="s">
        <v>7605</v>
      </c>
      <c r="F366" s="218" t="s">
        <v>7606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3511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1799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1370</v>
      </c>
      <c r="D369" s="216" t="s">
        <v>333</v>
      </c>
      <c r="E369" s="217" t="s">
        <v>6967</v>
      </c>
      <c r="F369" s="218" t="s">
        <v>6968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3511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1807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1377</v>
      </c>
      <c r="D372" s="216" t="s">
        <v>333</v>
      </c>
      <c r="E372" s="217" t="s">
        <v>7607</v>
      </c>
      <c r="F372" s="218" t="s">
        <v>7608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1817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1384</v>
      </c>
      <c r="D375" s="216" t="s">
        <v>333</v>
      </c>
      <c r="E375" s="217" t="s">
        <v>6945</v>
      </c>
      <c r="F375" s="218" t="s">
        <v>6946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3511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1830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7609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7610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1390</v>
      </c>
      <c r="D379" s="216" t="s">
        <v>333</v>
      </c>
      <c r="E379" s="217" t="s">
        <v>6971</v>
      </c>
      <c r="F379" s="218" t="s">
        <v>7611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1847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7538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1395</v>
      </c>
      <c r="D382" s="216" t="s">
        <v>333</v>
      </c>
      <c r="E382" s="217" t="s">
        <v>7612</v>
      </c>
      <c r="F382" s="218" t="s">
        <v>7613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1859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7614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1400</v>
      </c>
      <c r="D385" s="216" t="s">
        <v>333</v>
      </c>
      <c r="E385" s="217" t="s">
        <v>7615</v>
      </c>
      <c r="F385" s="218" t="s">
        <v>7616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3511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1871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1405</v>
      </c>
      <c r="D388" s="216" t="s">
        <v>333</v>
      </c>
      <c r="E388" s="217" t="s">
        <v>7617</v>
      </c>
      <c r="F388" s="218" t="s">
        <v>7618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3511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1882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1410</v>
      </c>
      <c r="D391" s="216" t="s">
        <v>333</v>
      </c>
      <c r="E391" s="217" t="s">
        <v>7619</v>
      </c>
      <c r="F391" s="218" t="s">
        <v>7620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1894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7558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1419</v>
      </c>
      <c r="D394" s="216" t="s">
        <v>333</v>
      </c>
      <c r="E394" s="217" t="s">
        <v>7621</v>
      </c>
      <c r="F394" s="218" t="s">
        <v>7622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1906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7623</v>
      </c>
      <c r="F397" s="218" t="s">
        <v>7624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1947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7558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7625</v>
      </c>
      <c r="F400" s="218" t="s">
        <v>7626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1432</v>
      </c>
      <c r="D403" s="216" t="s">
        <v>333</v>
      </c>
      <c r="E403" s="217" t="s">
        <v>7627</v>
      </c>
      <c r="F403" s="218" t="s">
        <v>7628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1439</v>
      </c>
      <c r="D406" s="216" t="s">
        <v>333</v>
      </c>
      <c r="E406" s="217" t="s">
        <v>7629</v>
      </c>
      <c r="F406" s="218" t="s">
        <v>7630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1986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1447</v>
      </c>
      <c r="D409" s="216" t="s">
        <v>333</v>
      </c>
      <c r="E409" s="217" t="s">
        <v>7631</v>
      </c>
      <c r="F409" s="218" t="s">
        <v>7632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1996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1454</v>
      </c>
      <c r="D412" s="216" t="s">
        <v>333</v>
      </c>
      <c r="E412" s="217" t="s">
        <v>7633</v>
      </c>
      <c r="F412" s="218" t="s">
        <v>7634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2006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1464</v>
      </c>
      <c r="D415" s="216" t="s">
        <v>333</v>
      </c>
      <c r="E415" s="217" t="s">
        <v>7635</v>
      </c>
      <c r="F415" s="218" t="s">
        <v>7636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2015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7637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1467</v>
      </c>
      <c r="D418" s="216" t="s">
        <v>333</v>
      </c>
      <c r="E418" s="217" t="s">
        <v>7013</v>
      </c>
      <c r="F418" s="218" t="s">
        <v>7014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2026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7638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1473</v>
      </c>
      <c r="D421" s="216" t="s">
        <v>333</v>
      </c>
      <c r="E421" s="217" t="s">
        <v>7010</v>
      </c>
      <c r="F421" s="218" t="s">
        <v>7011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3511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2036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7639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1476</v>
      </c>
      <c r="D424" s="216" t="s">
        <v>333</v>
      </c>
      <c r="E424" s="217" t="s">
        <v>7015</v>
      </c>
      <c r="F424" s="218" t="s">
        <v>7016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7640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7641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4diP002ho3xMYtPBwR+infx9L8EsjiUTlGZRwMFWwDIyA1EJ9AMpuoPxNHP92cZ32aFBpIw5LAmeX4Bcc3mJLg==" hashValue="2LZinmAGxp0tlkylXbbYW1+baOOvai43+120oBBYTh5gC9UQL1WcwzCN197+uo3TT4jCCW5lmwy1hqBSsvJQPg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7642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7643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7644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6645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7645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7019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6651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5225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6653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7646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6654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5595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10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7647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3508</v>
      </c>
      <c r="F105" s="218" t="s">
        <v>6657</v>
      </c>
      <c r="G105" s="219" t="s">
        <v>3510</v>
      </c>
      <c r="H105" s="220">
        <v>240</v>
      </c>
      <c r="I105" s="221"/>
      <c r="J105" s="222">
        <f>ROUND(I105*H105,2)</f>
        <v>0</v>
      </c>
      <c r="K105" s="218" t="s">
        <v>3511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6662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3513</v>
      </c>
      <c r="F108" s="218" t="s">
        <v>6659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7648</v>
      </c>
      <c r="F112" s="218" t="s">
        <v>7649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3511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7650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3522</v>
      </c>
      <c r="F115" s="218" t="s">
        <v>6701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3511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7651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3525</v>
      </c>
      <c r="F118" s="218" t="s">
        <v>7026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7652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3527</v>
      </c>
      <c r="F121" s="218" t="s">
        <v>6706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7653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3530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3531</v>
      </c>
      <c r="F125" s="218" t="s">
        <v>6735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7654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3534</v>
      </c>
      <c r="F128" s="218" t="s">
        <v>6737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3511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7654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3544</v>
      </c>
      <c r="F132" s="218" t="s">
        <v>6757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3511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7655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3550</v>
      </c>
      <c r="F135" s="218" t="s">
        <v>5229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3511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6773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7655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3547</v>
      </c>
      <c r="F139" s="218" t="s">
        <v>6782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7655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3553</v>
      </c>
      <c r="F142" s="218" t="s">
        <v>6784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7656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3557</v>
      </c>
      <c r="F146" s="218" t="s">
        <v>6794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7657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3559</v>
      </c>
      <c r="F149" s="218" t="s">
        <v>6798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7658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3563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3564</v>
      </c>
      <c r="F153" s="218" t="s">
        <v>6811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7655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7659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7660</v>
      </c>
      <c r="F157" s="218" t="s">
        <v>7661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7126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3567</v>
      </c>
      <c r="F161" s="218" t="s">
        <v>6820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3511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7662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3673</v>
      </c>
      <c r="F164" s="214" t="s">
        <v>3674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7663</v>
      </c>
      <c r="F165" s="218" t="s">
        <v>7664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3511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7665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7666</v>
      </c>
      <c r="F168" s="218" t="s">
        <v>7667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7665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7668</v>
      </c>
      <c r="F171" s="218" t="s">
        <v>7669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3511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7665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7670</v>
      </c>
      <c r="F174" s="218" t="s">
        <v>7671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7665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7672</v>
      </c>
      <c r="F177" s="218" t="s">
        <v>7673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7674</v>
      </c>
      <c r="F180" s="218" t="s">
        <v>7675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7676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7052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7677</v>
      </c>
      <c r="F184" s="218" t="s">
        <v>7678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7679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7680</v>
      </c>
      <c r="F187" s="218" t="s">
        <v>7681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7682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1439</v>
      </c>
      <c r="F190" s="214" t="s">
        <v>3851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6895</v>
      </c>
      <c r="F191" s="218" t="s">
        <v>6896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7683</v>
      </c>
      <c r="F194" s="218" t="s">
        <v>7684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7685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7686</v>
      </c>
      <c r="F197" s="218" t="s">
        <v>7687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7685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6901</v>
      </c>
      <c r="F200" s="218" t="s">
        <v>6902</v>
      </c>
      <c r="G200" s="219" t="s">
        <v>6869</v>
      </c>
      <c r="H200" s="220">
        <v>4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7688</v>
      </c>
      <c r="F203" s="218" t="s">
        <v>7689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7690</v>
      </c>
      <c r="F206" s="218" t="s">
        <v>7691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1454</v>
      </c>
      <c r="F209" s="214" t="s">
        <v>5246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6903</v>
      </c>
      <c r="F210" s="218" t="s">
        <v>6904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7692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6912</v>
      </c>
      <c r="F213" s="214" t="s">
        <v>6913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7434</v>
      </c>
      <c r="F214" s="218" t="s">
        <v>7435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7693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7694</v>
      </c>
      <c r="F217" s="214" t="s">
        <v>3674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7695</v>
      </c>
      <c r="F218" s="218" t="s">
        <v>7696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7697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3865</v>
      </c>
      <c r="F221" s="214" t="s">
        <v>3866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7317</v>
      </c>
      <c r="F222" s="218" t="s">
        <v>7698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1309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7685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7579</v>
      </c>
      <c r="F225" s="218" t="s">
        <v>7580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1320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7685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3873</v>
      </c>
      <c r="F228" s="214" t="s">
        <v>3874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7699</v>
      </c>
      <c r="F229" s="218" t="s">
        <v>7700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1347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7679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7701</v>
      </c>
      <c r="F232" s="218" t="s">
        <v>7702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1511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7703</v>
      </c>
      <c r="F235" s="218" t="s">
        <v>7704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3511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1377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7665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7705</v>
      </c>
      <c r="F238" s="218" t="s">
        <v>7706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1390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7665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6945</v>
      </c>
      <c r="F241" s="218" t="s">
        <v>6946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3511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1400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7707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6971</v>
      </c>
      <c r="F244" s="218" t="s">
        <v>7611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1410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7685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7708</v>
      </c>
      <c r="F247" s="218" t="s">
        <v>7709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7710</v>
      </c>
      <c r="F250" s="218" t="s">
        <v>7711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1432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7712</v>
      </c>
      <c r="F253" s="218" t="s">
        <v>7713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1447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7714</v>
      </c>
      <c r="F256" s="218" t="s">
        <v>7715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1464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7716</v>
      </c>
      <c r="F259" s="218" t="s">
        <v>7717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1473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7013</v>
      </c>
      <c r="F262" s="218" t="s">
        <v>7014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7718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7015</v>
      </c>
      <c r="F265" s="218" t="s">
        <v>7016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7719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HhGe2mg63C2y4t2sZvqgeP17ypof2d0kan384Qmqrj5+gQHVuUhyPKmSvRpECfN7yyUQyB2OOt5FqkrA2uZCqw==" hashValue="EA+t9hYbGqkA7JxQya4l9x7ATr9Q3YbvYLu/kSyGesv+bawYfZ1P4oW2zh2YVDmF/c8wt8d2VVudpf40zQmseA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7720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7721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6650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6653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6654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5595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10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7722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3508</v>
      </c>
      <c r="F101" s="218" t="s">
        <v>6657</v>
      </c>
      <c r="G101" s="219" t="s">
        <v>3510</v>
      </c>
      <c r="H101" s="220">
        <v>120</v>
      </c>
      <c r="I101" s="221"/>
      <c r="J101" s="222">
        <f>ROUND(I101*H101,2)</f>
        <v>0</v>
      </c>
      <c r="K101" s="218" t="s">
        <v>3511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3512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3513</v>
      </c>
      <c r="F104" s="218" t="s">
        <v>6659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3519</v>
      </c>
      <c r="F108" s="218" t="s">
        <v>7022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3511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7723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3522</v>
      </c>
      <c r="F111" s="218" t="s">
        <v>6701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7724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3525</v>
      </c>
      <c r="F114" s="218" t="s">
        <v>7026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3898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3527</v>
      </c>
      <c r="F117" s="218" t="s">
        <v>6706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7725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7726</v>
      </c>
      <c r="F120" s="218" t="s">
        <v>6712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7727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6715</v>
      </c>
      <c r="F123" s="218" t="s">
        <v>6716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7728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6718</v>
      </c>
      <c r="F126" s="218" t="s">
        <v>6719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7729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6722</v>
      </c>
      <c r="F129" s="218" t="s">
        <v>6723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7730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3530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3531</v>
      </c>
      <c r="F133" s="218" t="s">
        <v>6735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7731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3534</v>
      </c>
      <c r="F136" s="218" t="s">
        <v>6737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3511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7731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7732</v>
      </c>
      <c r="F139" s="218" t="s">
        <v>6738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7733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3540</v>
      </c>
      <c r="F142" s="218" t="s">
        <v>6740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3511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7733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3544</v>
      </c>
      <c r="F146" s="218" t="s">
        <v>6757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7734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6759</v>
      </c>
      <c r="F149" s="218" t="s">
        <v>6760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7735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3550</v>
      </c>
      <c r="F152" s="218" t="s">
        <v>5229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6773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7736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3894</v>
      </c>
      <c r="F156" s="218" t="s">
        <v>7039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3553</v>
      </c>
      <c r="F159" s="218" t="s">
        <v>6784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7737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3557</v>
      </c>
      <c r="F163" s="218" t="s">
        <v>6794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7738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7739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3559</v>
      </c>
      <c r="F167" s="218" t="s">
        <v>6798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3273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7740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3563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3564</v>
      </c>
      <c r="F172" s="218" t="s">
        <v>6811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3567</v>
      </c>
      <c r="F176" s="218" t="s">
        <v>6820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7741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7742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6815</v>
      </c>
      <c r="F180" s="218" t="s">
        <v>6816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7743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1419</v>
      </c>
      <c r="F183" s="214" t="s">
        <v>6857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7744</v>
      </c>
      <c r="F184" s="218" t="s">
        <v>7745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7746</v>
      </c>
      <c r="F187" s="218" t="s">
        <v>7747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7748</v>
      </c>
      <c r="F194" s="218" t="s">
        <v>7749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7750</v>
      </c>
      <c r="F197" s="218" t="s">
        <v>7751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1439</v>
      </c>
      <c r="F200" s="214" t="s">
        <v>3851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6895</v>
      </c>
      <c r="F201" s="218" t="s">
        <v>6896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7686</v>
      </c>
      <c r="F204" s="218" t="s">
        <v>7687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3511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7752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6901</v>
      </c>
      <c r="F207" s="218" t="s">
        <v>6902</v>
      </c>
      <c r="G207" s="219" t="s">
        <v>6869</v>
      </c>
      <c r="H207" s="220">
        <v>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7548</v>
      </c>
      <c r="F210" s="218" t="s">
        <v>7549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3511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7688</v>
      </c>
      <c r="F213" s="218" t="s">
        <v>7689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7753</v>
      </c>
      <c r="F216" s="218" t="s">
        <v>7754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1275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7755</v>
      </c>
      <c r="F219" s="218" t="s">
        <v>7756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1309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6912</v>
      </c>
      <c r="F222" s="214" t="s">
        <v>6913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7574</v>
      </c>
      <c r="F223" s="218" t="s">
        <v>7575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1320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7757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3865</v>
      </c>
      <c r="F226" s="214" t="s">
        <v>3866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7317</v>
      </c>
      <c r="F227" s="218" t="s">
        <v>7758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7759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7579</v>
      </c>
      <c r="F230" s="218" t="s">
        <v>7580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3873</v>
      </c>
      <c r="F233" s="214" t="s">
        <v>3874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7760</v>
      </c>
      <c r="F234" s="218" t="s">
        <v>7761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1377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7615</v>
      </c>
      <c r="F237" s="218" t="s">
        <v>7616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3511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1390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7762</v>
      </c>
      <c r="F240" s="218" t="s">
        <v>7763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7764</v>
      </c>
      <c r="F243" s="218" t="s">
        <v>7765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7766</v>
      </c>
      <c r="F246" s="218" t="s">
        <v>7767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7768</v>
      </c>
      <c r="F249" s="218" t="s">
        <v>7769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1432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7770</v>
      </c>
      <c r="F252" s="218" t="s">
        <v>7771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1447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7772</v>
      </c>
      <c r="F255" s="218" t="s">
        <v>7773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6971</v>
      </c>
      <c r="F258" s="218" t="s">
        <v>7774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1473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7752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7607</v>
      </c>
      <c r="F261" s="218" t="s">
        <v>7775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6940</v>
      </c>
      <c r="F264" s="218" t="s">
        <v>6941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7776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7007</v>
      </c>
      <c r="F267" s="218" t="s">
        <v>7777</v>
      </c>
      <c r="G267" s="219" t="s">
        <v>7009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1511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7778</v>
      </c>
      <c r="F270" s="218" t="s">
        <v>7779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7013</v>
      </c>
      <c r="F273" s="218" t="s">
        <v>7014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1535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7780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7781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7015</v>
      </c>
      <c r="F277" s="218" t="s">
        <v>7016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1548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7782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7783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ZxzNXCN3eIYHDso6+t7YJfP5P6xiOxb+1Jq/augiYw4xYXahSYxa7OTraHqFYkbqIkyhRTc9+hM+k5yudXNB0w==" hashValue="Ffp8VD2UhebfNkZy6mRVCbraBVmbbc4bW6+cujb6gdJH2/hBVXZ0TW+gxbHj7eswjs5+jmosaTyXxLQpKj66YA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7784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7785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6647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6648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7645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7019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6651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5225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6653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7646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6654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5675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5595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10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7786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3508</v>
      </c>
      <c r="F110" s="218" t="s">
        <v>6657</v>
      </c>
      <c r="G110" s="219" t="s">
        <v>3510</v>
      </c>
      <c r="H110" s="220">
        <v>96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7109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3513</v>
      </c>
      <c r="F113" s="218" t="s">
        <v>6659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6668</v>
      </c>
      <c r="F116" s="218" t="s">
        <v>6669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7110</v>
      </c>
      <c r="F119" s="218" t="s">
        <v>7111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7787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6670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7114</v>
      </c>
      <c r="F123" s="218" t="s">
        <v>7115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7787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7116</v>
      </c>
      <c r="F126" s="218" t="s">
        <v>7117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7787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7118</v>
      </c>
      <c r="F129" s="218" t="s">
        <v>7119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3511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7788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6692</v>
      </c>
      <c r="F133" s="218" t="s">
        <v>6693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7789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3519</v>
      </c>
      <c r="F137" s="218" t="s">
        <v>7022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7790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3522</v>
      </c>
      <c r="F140" s="218" t="s">
        <v>6701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7791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3525</v>
      </c>
      <c r="F143" s="218" t="s">
        <v>7026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7792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3527</v>
      </c>
      <c r="F146" s="218" t="s">
        <v>6706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7793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6695</v>
      </c>
      <c r="F149" s="218" t="s">
        <v>6696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7794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6735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7795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6737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7795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6757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7796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6773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7796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3894</v>
      </c>
      <c r="F167" s="218" t="s">
        <v>7039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7796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6784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7797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6794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7798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6798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7799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6802</v>
      </c>
      <c r="F181" s="218" t="s">
        <v>6803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6667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6805</v>
      </c>
      <c r="F184" s="218" t="s">
        <v>6806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6667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6807</v>
      </c>
      <c r="F187" s="218" t="s">
        <v>6808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7800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6809</v>
      </c>
      <c r="F190" s="218" t="s">
        <v>6810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7800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6811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7796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6820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7801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6815</v>
      </c>
      <c r="F201" s="218" t="s">
        <v>6816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3511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7802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6839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6840</v>
      </c>
      <c r="F205" s="218" t="s">
        <v>6841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7803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6843</v>
      </c>
      <c r="F208" s="218" t="s">
        <v>6844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7804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6846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6847</v>
      </c>
      <c r="F212" s="218" t="s">
        <v>6848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3511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7805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5241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7136</v>
      </c>
      <c r="F216" s="218" t="s">
        <v>7137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7788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3673</v>
      </c>
      <c r="F219" s="214" t="s">
        <v>3674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7672</v>
      </c>
      <c r="F220" s="218" t="s">
        <v>7806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7807</v>
      </c>
      <c r="F223" s="218" t="s">
        <v>7808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3511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1275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7809</v>
      </c>
      <c r="F226" s="218" t="s">
        <v>7810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3511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1309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7811</v>
      </c>
      <c r="F229" s="218" t="s">
        <v>7812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1320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7813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7052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7750</v>
      </c>
      <c r="F233" s="218" t="s">
        <v>7751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3511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7680</v>
      </c>
      <c r="F236" s="218" t="s">
        <v>7681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7814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1439</v>
      </c>
      <c r="F239" s="214" t="s">
        <v>3851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6895</v>
      </c>
      <c r="F240" s="218" t="s">
        <v>6896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7686</v>
      </c>
      <c r="F243" s="218" t="s">
        <v>7687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7814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6901</v>
      </c>
      <c r="F246" s="218" t="s">
        <v>6902</v>
      </c>
      <c r="G246" s="219" t="s">
        <v>6869</v>
      </c>
      <c r="H246" s="220">
        <v>2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7815</v>
      </c>
      <c r="F249" s="218" t="s">
        <v>7816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7814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7817</v>
      </c>
      <c r="F252" s="218" t="s">
        <v>7818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1454</v>
      </c>
      <c r="F255" s="214" t="s">
        <v>5246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6903</v>
      </c>
      <c r="F256" s="218" t="s">
        <v>6904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3511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7819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6912</v>
      </c>
      <c r="F259" s="214" t="s">
        <v>6913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7434</v>
      </c>
      <c r="F260" s="218" t="s">
        <v>7435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3511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7820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7694</v>
      </c>
      <c r="F263" s="214" t="s">
        <v>3674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7695</v>
      </c>
      <c r="F264" s="218" t="s">
        <v>7696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7821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3865</v>
      </c>
      <c r="F267" s="214" t="s">
        <v>3866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7317</v>
      </c>
      <c r="F268" s="218" t="s">
        <v>7758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1473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7822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7579</v>
      </c>
      <c r="F271" s="218" t="s">
        <v>7580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7814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5683</v>
      </c>
      <c r="F274" s="214" t="s">
        <v>5684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6920</v>
      </c>
      <c r="F275" s="218" t="s">
        <v>6921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3511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7823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7824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6925</v>
      </c>
      <c r="F279" s="218" t="s">
        <v>6926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3511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7825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6928</v>
      </c>
      <c r="F282" s="218" t="s">
        <v>6929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7825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6930</v>
      </c>
      <c r="F285" s="218" t="s">
        <v>6931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7826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6933</v>
      </c>
      <c r="F288" s="218" t="s">
        <v>6934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7827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5689</v>
      </c>
      <c r="F291" s="218" t="s">
        <v>5690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7828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3873</v>
      </c>
      <c r="F294" s="214" t="s">
        <v>3874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7701</v>
      </c>
      <c r="F295" s="218" t="s">
        <v>7702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3511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1567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7814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6971</v>
      </c>
      <c r="F298" s="218" t="s">
        <v>7774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7814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6940</v>
      </c>
      <c r="F301" s="218" t="s">
        <v>6941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7829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7830</v>
      </c>
      <c r="F304" s="218" t="s">
        <v>7831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7832</v>
      </c>
      <c r="F307" s="218" t="s">
        <v>7833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7708</v>
      </c>
      <c r="F310" s="218" t="s">
        <v>7834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6945</v>
      </c>
      <c r="F313" s="218" t="s">
        <v>6946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7835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7010</v>
      </c>
      <c r="F316" s="218" t="s">
        <v>7011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7836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7013</v>
      </c>
      <c r="F319" s="218" t="s">
        <v>7014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7837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7015</v>
      </c>
      <c r="F322" s="218" t="s">
        <v>7016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7838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Wiz3uZ08wgUWE5OmAqtXo/LKqGVr2nC9b2vrmAbQp0+xVzIIbsDVSS4X7bSudAc5OuCVw+UsyR/uYqGUKQdDrw==" hashValue="3IG90qcHS/7etQxLylRsCCuz8vlldG7iBD9gVqt3Oydl+JgDJ47mfMVdTkfmxi+JIEmxX5nx4c1ecPOUJnl02Q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7839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7840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7645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7019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6651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5225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6653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7646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6654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5595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10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7841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3508</v>
      </c>
      <c r="F104" s="218" t="s">
        <v>6657</v>
      </c>
      <c r="G104" s="219" t="s">
        <v>3510</v>
      </c>
      <c r="H104" s="220">
        <v>96</v>
      </c>
      <c r="I104" s="221"/>
      <c r="J104" s="222">
        <f>ROUND(I104*H104,2)</f>
        <v>0</v>
      </c>
      <c r="K104" s="218" t="s">
        <v>3511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7109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3513</v>
      </c>
      <c r="F107" s="218" t="s">
        <v>6659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3519</v>
      </c>
      <c r="F111" s="218" t="s">
        <v>7022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3511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7842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3522</v>
      </c>
      <c r="F114" s="218" t="s">
        <v>6701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3511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7843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3525</v>
      </c>
      <c r="F117" s="218" t="s">
        <v>7026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7844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3527</v>
      </c>
      <c r="F120" s="218" t="s">
        <v>6706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7845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3530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3531</v>
      </c>
      <c r="F124" s="218" t="s">
        <v>6735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3265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3534</v>
      </c>
      <c r="F127" s="218" t="s">
        <v>6737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3265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6757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7846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5229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6773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7846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3894</v>
      </c>
      <c r="F138" s="218" t="s">
        <v>7039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7846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3553</v>
      </c>
      <c r="F141" s="218" t="s">
        <v>6784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7847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3557</v>
      </c>
      <c r="F145" s="218" t="s">
        <v>6794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7792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3559</v>
      </c>
      <c r="F148" s="218" t="s">
        <v>6798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7848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3564</v>
      </c>
      <c r="F152" s="218" t="s">
        <v>6811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7846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3566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3567</v>
      </c>
      <c r="F156" s="218" t="s">
        <v>6820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7849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6815</v>
      </c>
      <c r="F159" s="218" t="s">
        <v>6816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3511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7802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3673</v>
      </c>
      <c r="F162" s="214" t="s">
        <v>3674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7672</v>
      </c>
      <c r="F163" s="218" t="s">
        <v>7806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7807</v>
      </c>
      <c r="F166" s="218" t="s">
        <v>7808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7809</v>
      </c>
      <c r="F169" s="218" t="s">
        <v>7810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7811</v>
      </c>
      <c r="F172" s="218" t="s">
        <v>7812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7813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7052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7750</v>
      </c>
      <c r="F176" s="218" t="s">
        <v>7751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3511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7680</v>
      </c>
      <c r="F179" s="218" t="s">
        <v>7681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3511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1439</v>
      </c>
      <c r="F182" s="214" t="s">
        <v>3851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6895</v>
      </c>
      <c r="F183" s="218" t="s">
        <v>6896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3511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7686</v>
      </c>
      <c r="F186" s="218" t="s">
        <v>7687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3511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6901</v>
      </c>
      <c r="F189" s="218" t="s">
        <v>6902</v>
      </c>
      <c r="G189" s="219" t="s">
        <v>6869</v>
      </c>
      <c r="H189" s="220">
        <v>2</v>
      </c>
      <c r="I189" s="221"/>
      <c r="J189" s="222">
        <f>ROUND(I189*H189,2)</f>
        <v>0</v>
      </c>
      <c r="K189" s="218" t="s">
        <v>3511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7815</v>
      </c>
      <c r="F192" s="218" t="s">
        <v>7816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7817</v>
      </c>
      <c r="F195" s="218" t="s">
        <v>7818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1454</v>
      </c>
      <c r="F198" s="214" t="s">
        <v>5246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6903</v>
      </c>
      <c r="F199" s="218" t="s">
        <v>6904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7819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6912</v>
      </c>
      <c r="F202" s="214" t="s">
        <v>6913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7434</v>
      </c>
      <c r="F203" s="218" t="s">
        <v>7435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3511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7850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7694</v>
      </c>
      <c r="F206" s="214" t="s">
        <v>3674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7695</v>
      </c>
      <c r="F207" s="218" t="s">
        <v>7696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3511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7821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3865</v>
      </c>
      <c r="F210" s="214" t="s">
        <v>3866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7317</v>
      </c>
      <c r="F211" s="218" t="s">
        <v>7758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7851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7579</v>
      </c>
      <c r="F214" s="218" t="s">
        <v>7580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7752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3873</v>
      </c>
      <c r="F217" s="214" t="s">
        <v>3874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7701</v>
      </c>
      <c r="F218" s="218" t="s">
        <v>7702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3511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1275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7752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6971</v>
      </c>
      <c r="F221" s="218" t="s">
        <v>7774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1309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7752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6940</v>
      </c>
      <c r="F224" s="218" t="s">
        <v>6941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1320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7829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7830</v>
      </c>
      <c r="F227" s="218" t="s">
        <v>7831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3511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1347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7832</v>
      </c>
      <c r="F230" s="218" t="s">
        <v>7833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7708</v>
      </c>
      <c r="F233" s="218" t="s">
        <v>7834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1377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6945</v>
      </c>
      <c r="F236" s="218" t="s">
        <v>6946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3511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1390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7835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7013</v>
      </c>
      <c r="F239" s="218" t="s">
        <v>7014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7852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7015</v>
      </c>
      <c r="F242" s="218" t="s">
        <v>7016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7853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zmB5uvCOmVmFctwRpzxYqQ8wbMceaMogAiynm21K02DFLOUPeirm48edo58bunodYOWYEIrFqg4GOXym3iMliA==" hashValue="Rhxk2Gcy+mydMt66ZUbsBjUe17IHhOC9/1xUWnjoGfQgR/glCaaSddCCaAWQNfoS6pZnWlB08tL4d1Z2leK6iw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7855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6651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6653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5595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10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7856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3508</v>
      </c>
      <c r="F100" s="218" t="s">
        <v>6657</v>
      </c>
      <c r="G100" s="219" t="s">
        <v>3510</v>
      </c>
      <c r="H100" s="220">
        <v>48</v>
      </c>
      <c r="I100" s="221"/>
      <c r="J100" s="222">
        <f>ROUND(I100*H100,2)</f>
        <v>0</v>
      </c>
      <c r="K100" s="218" t="s">
        <v>3511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7857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3513</v>
      </c>
      <c r="F103" s="218" t="s">
        <v>6659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6668</v>
      </c>
      <c r="F106" s="218" t="s">
        <v>6669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6670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7858</v>
      </c>
      <c r="F109" s="218" t="s">
        <v>7859</v>
      </c>
      <c r="G109" s="219" t="s">
        <v>6887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6692</v>
      </c>
      <c r="F113" s="218" t="s">
        <v>6693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7860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7861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3515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3519</v>
      </c>
      <c r="F118" s="218" t="s">
        <v>7022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3511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7862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7862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3522</v>
      </c>
      <c r="F122" s="218" t="s">
        <v>6701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7863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6695</v>
      </c>
      <c r="F125" s="218" t="s">
        <v>6696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3511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7864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7865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3531</v>
      </c>
      <c r="F130" s="218" t="s">
        <v>6735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7866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7866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3534</v>
      </c>
      <c r="F134" s="218" t="s">
        <v>6737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7867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3544</v>
      </c>
      <c r="F138" s="218" t="s">
        <v>6757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7868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5229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6773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7868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3894</v>
      </c>
      <c r="F145" s="218" t="s">
        <v>7039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7868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3553</v>
      </c>
      <c r="F148" s="218" t="s">
        <v>6784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3511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7869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3556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3559</v>
      </c>
      <c r="F152" s="218" t="s">
        <v>6798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3511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7868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7870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6802</v>
      </c>
      <c r="F157" s="218" t="s">
        <v>6803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3511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7871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6805</v>
      </c>
      <c r="F160" s="218" t="s">
        <v>6806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7872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6807</v>
      </c>
      <c r="F163" s="218" t="s">
        <v>6808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7872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6809</v>
      </c>
      <c r="F166" s="218" t="s">
        <v>6810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7872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3564</v>
      </c>
      <c r="F170" s="218" t="s">
        <v>6811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7868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1439</v>
      </c>
      <c r="F173" s="214" t="s">
        <v>3851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7546</v>
      </c>
      <c r="F174" s="218" t="s">
        <v>7873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7874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6912</v>
      </c>
      <c r="F179" s="214" t="s">
        <v>6913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7434</v>
      </c>
      <c r="F180" s="218" t="s">
        <v>7435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3511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7875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3873</v>
      </c>
      <c r="F183" s="214" t="s">
        <v>3874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7010</v>
      </c>
      <c r="F184" s="218" t="s">
        <v>7011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7876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7015</v>
      </c>
      <c r="F187" s="218" t="s">
        <v>7016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7877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4X+5sWLHqrihGbQR1pOmDsgY4XQ5g/lvW/3xYefyYuvErEoWD6zsTy1Li1aGlbOxnu+nWZluGg2Nh+JqXgGEAg==" hashValue="31oWO9QPX1Si5ChytiBO3PJ5xJu9sbSsTFHNPZK5MrCe6J8tRyN1hVM7ieNZywDbHkFaXXrZc/R8R2HzN4N5GQ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7878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7879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5219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6643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6644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5220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5593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5221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5222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6645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6647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6648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5224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5225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6653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7880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6654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5675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10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7881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120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3512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6668</v>
      </c>
      <c r="F113" s="218" t="s">
        <v>6669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7882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6670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6674</v>
      </c>
      <c r="F117" s="218" t="s">
        <v>6675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6673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6677</v>
      </c>
      <c r="F120" s="218" t="s">
        <v>6678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7883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7884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6681</v>
      </c>
      <c r="F124" s="218" t="s">
        <v>6682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7883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5676</v>
      </c>
      <c r="F127" s="218" t="s">
        <v>5677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7883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7118</v>
      </c>
      <c r="F130" s="218" t="s">
        <v>7119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7884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5226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6686</v>
      </c>
      <c r="F134" s="218" t="s">
        <v>6687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7243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6691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7510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6692</v>
      </c>
      <c r="F139" s="218" t="s">
        <v>6693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3511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7861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7648</v>
      </c>
      <c r="F143" s="218" t="s">
        <v>7649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3511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7885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3522</v>
      </c>
      <c r="F146" s="218" t="s">
        <v>6701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3511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7886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6695</v>
      </c>
      <c r="F149" s="218" t="s">
        <v>6696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7887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3530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3531</v>
      </c>
      <c r="F153" s="218" t="s">
        <v>6735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7888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3534</v>
      </c>
      <c r="F156" s="218" t="s">
        <v>6737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3511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7888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3544</v>
      </c>
      <c r="F160" s="218" t="s">
        <v>6757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3511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7885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3550</v>
      </c>
      <c r="F163" s="218" t="s">
        <v>5229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3511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6773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7885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6782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3511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7885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3553</v>
      </c>
      <c r="F170" s="218" t="s">
        <v>6784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3511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7889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3556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3557</v>
      </c>
      <c r="F174" s="218" t="s">
        <v>6794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3511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7890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3559</v>
      </c>
      <c r="F177" s="218" t="s">
        <v>6798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7891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5230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6802</v>
      </c>
      <c r="F181" s="218" t="s">
        <v>6803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7884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6805</v>
      </c>
      <c r="F184" s="218" t="s">
        <v>6806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3511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7183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6807</v>
      </c>
      <c r="F187" s="218" t="s">
        <v>6808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3511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7183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6809</v>
      </c>
      <c r="F190" s="218" t="s">
        <v>6810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3511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7183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3564</v>
      </c>
      <c r="F194" s="218" t="s">
        <v>6811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7885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3567</v>
      </c>
      <c r="F198" s="218" t="s">
        <v>6820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3511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7892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6839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6840</v>
      </c>
      <c r="F202" s="218" t="s">
        <v>6841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7893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6843</v>
      </c>
      <c r="F205" s="218" t="s">
        <v>6844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7894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6846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6847</v>
      </c>
      <c r="F209" s="218" t="s">
        <v>6848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7895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5241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7136</v>
      </c>
      <c r="F213" s="218" t="s">
        <v>7137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3511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7896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1454</v>
      </c>
      <c r="F216" s="214" t="s">
        <v>5246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6903</v>
      </c>
      <c r="F217" s="218" t="s">
        <v>6904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3511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7897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6906</v>
      </c>
      <c r="F220" s="218" t="s">
        <v>6907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3511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7898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6912</v>
      </c>
      <c r="F223" s="214" t="s">
        <v>6913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7434</v>
      </c>
      <c r="F224" s="218" t="s">
        <v>7435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3511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1275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7899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3972</v>
      </c>
      <c r="F227" s="214" t="s">
        <v>3973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7900</v>
      </c>
      <c r="F228" s="218" t="s">
        <v>3975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1309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7901</v>
      </c>
      <c r="F231" s="218" t="s">
        <v>7902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1320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3948</v>
      </c>
      <c r="F234" s="218" t="s">
        <v>7903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3511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1347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7904</v>
      </c>
      <c r="F237" s="218" t="s">
        <v>7905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1363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7906</v>
      </c>
      <c r="F240" s="218" t="s">
        <v>7907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3511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1377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7908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7909</v>
      </c>
      <c r="F243" s="218" t="s">
        <v>7910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7911</v>
      </c>
      <c r="F249" s="218" t="s">
        <v>7912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7908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7913</v>
      </c>
      <c r="F252" s="218" t="s">
        <v>7914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7915</v>
      </c>
      <c r="F255" s="218" t="s">
        <v>7916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7917</v>
      </c>
      <c r="F258" s="218" t="s">
        <v>7918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3511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7919</v>
      </c>
      <c r="F261" s="218" t="s">
        <v>7920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1447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7921</v>
      </c>
      <c r="F264" s="218" t="s">
        <v>7922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3511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1464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7923</v>
      </c>
      <c r="F267" s="218" t="s">
        <v>7924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3511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7925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3865</v>
      </c>
      <c r="F270" s="214" t="s">
        <v>3866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7317</v>
      </c>
      <c r="F271" s="218" t="s">
        <v>7926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7908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3870</v>
      </c>
      <c r="F274" s="218" t="s">
        <v>7927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3511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7908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5683</v>
      </c>
      <c r="F277" s="214" t="s">
        <v>5684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6920</v>
      </c>
      <c r="F278" s="218" t="s">
        <v>6921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3511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7928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7929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6925</v>
      </c>
      <c r="F282" s="218" t="s">
        <v>6926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3511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7930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6928</v>
      </c>
      <c r="F285" s="218" t="s">
        <v>6929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3511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1535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7930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6930</v>
      </c>
      <c r="F288" s="218" t="s">
        <v>6931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3511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1548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7931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6933</v>
      </c>
      <c r="F291" s="218" t="s">
        <v>6934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3511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7932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5689</v>
      </c>
      <c r="F294" s="218" t="s">
        <v>5690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3511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1567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7933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3873</v>
      </c>
      <c r="F297" s="214" t="s">
        <v>3874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7934</v>
      </c>
      <c r="F298" s="218" t="s">
        <v>7935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3511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7936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7937</v>
      </c>
      <c r="F301" s="218" t="s">
        <v>7938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3511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1604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7939</v>
      </c>
      <c r="F304" s="218" t="s">
        <v>7940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3511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1617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7941</v>
      </c>
      <c r="F307" s="218" t="s">
        <v>7942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3511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1630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7943</v>
      </c>
      <c r="F310" s="218" t="s">
        <v>7944</v>
      </c>
      <c r="G310" s="219" t="s">
        <v>6887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7945</v>
      </c>
      <c r="F313" s="218" t="s">
        <v>7946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3511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1671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3875</v>
      </c>
      <c r="F316" s="218" t="s">
        <v>7947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3511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1682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7908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7948</v>
      </c>
      <c r="F319" s="218" t="s">
        <v>7949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7950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1697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7951</v>
      </c>
      <c r="F322" s="218" t="s">
        <v>7952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7953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1704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6945</v>
      </c>
      <c r="F325" s="218" t="s">
        <v>6946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3511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1712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7954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7010</v>
      </c>
      <c r="F328" s="218" t="s">
        <v>7011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3511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1720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7955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1270</v>
      </c>
      <c r="D331" s="216" t="s">
        <v>333</v>
      </c>
      <c r="E331" s="217" t="s">
        <v>7013</v>
      </c>
      <c r="F331" s="218" t="s">
        <v>7014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1728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7956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1275</v>
      </c>
      <c r="D334" s="216" t="s">
        <v>333</v>
      </c>
      <c r="E334" s="217" t="s">
        <v>7015</v>
      </c>
      <c r="F334" s="218" t="s">
        <v>7016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1736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7957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UjTv8PnvxuqUyS+NEr8MNDRdE4fS1Hp7NbFIJBZRavkVuAW9w9G/yIMxeqvUIZpb4iufkQcbBoejf9jkY6aTUQ==" hashValue="RvFDlDOkTQhYulzg68MQsUq/mKCxRc0BWoTJ75I2OFHlEV9AvFdVAznJAsxxIKR8oiFLHDglKnkSAGO9T+5Kfw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6647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6648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5225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6653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5675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7959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7960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7880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6654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5595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10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3508</v>
      </c>
      <c r="F107" s="218" t="s">
        <v>6657</v>
      </c>
      <c r="G107" s="219" t="s">
        <v>3510</v>
      </c>
      <c r="H107" s="220">
        <v>24</v>
      </c>
      <c r="I107" s="221"/>
      <c r="J107" s="222">
        <f>ROUND(I107*H107,2)</f>
        <v>0</v>
      </c>
      <c r="K107" s="218" t="s">
        <v>3511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3887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3513</v>
      </c>
      <c r="F110" s="218" t="s">
        <v>6659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7110</v>
      </c>
      <c r="F113" s="218" t="s">
        <v>7111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7961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7114</v>
      </c>
      <c r="F116" s="218" t="s">
        <v>7115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3511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7961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7116</v>
      </c>
      <c r="F119" s="218" t="s">
        <v>7117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3511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7961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3515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3519</v>
      </c>
      <c r="F123" s="218" t="s">
        <v>7022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7962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3522</v>
      </c>
      <c r="F126" s="218" t="s">
        <v>6701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3511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7963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3530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3531</v>
      </c>
      <c r="F130" s="218" t="s">
        <v>6735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3511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7964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3534</v>
      </c>
      <c r="F133" s="218" t="s">
        <v>6737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3511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7964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3544</v>
      </c>
      <c r="F137" s="218" t="s">
        <v>6757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3511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7962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3550</v>
      </c>
      <c r="F140" s="218" t="s">
        <v>5229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3511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6773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7962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3547</v>
      </c>
      <c r="F144" s="218" t="s">
        <v>6782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3511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7962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3553</v>
      </c>
      <c r="F147" s="218" t="s">
        <v>6784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3511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7965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3557</v>
      </c>
      <c r="F151" s="218" t="s">
        <v>6794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3511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7966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3559</v>
      </c>
      <c r="F154" s="218" t="s">
        <v>6798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3511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7216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3564</v>
      </c>
      <c r="F158" s="218" t="s">
        <v>6811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7962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3567</v>
      </c>
      <c r="F162" s="218" t="s">
        <v>6820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7967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6839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6840</v>
      </c>
      <c r="F166" s="218" t="s">
        <v>6841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3511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7968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6843</v>
      </c>
      <c r="F169" s="218" t="s">
        <v>6844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7969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6846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6847</v>
      </c>
      <c r="F173" s="218" t="s">
        <v>6848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3511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7970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1454</v>
      </c>
      <c r="F176" s="214" t="s">
        <v>5246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6906</v>
      </c>
      <c r="F177" s="218" t="s">
        <v>6907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3511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7898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6912</v>
      </c>
      <c r="F180" s="214" t="s">
        <v>6913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7434</v>
      </c>
      <c r="F181" s="218" t="s">
        <v>7435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3511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7971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5683</v>
      </c>
      <c r="F184" s="214" t="s">
        <v>5684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6920</v>
      </c>
      <c r="F185" s="218" t="s">
        <v>6921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1275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7972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6925</v>
      </c>
      <c r="F188" s="218" t="s">
        <v>6926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3511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1309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7973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6928</v>
      </c>
      <c r="F191" s="218" t="s">
        <v>6929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3511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1320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7973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6930</v>
      </c>
      <c r="F194" s="218" t="s">
        <v>6931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3511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1347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7974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6933</v>
      </c>
      <c r="F197" s="218" t="s">
        <v>6934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3511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1363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7975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5689</v>
      </c>
      <c r="F200" s="218" t="s">
        <v>5690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3511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1377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7976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3909</v>
      </c>
      <c r="F204" s="214" t="s">
        <v>3910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7977</v>
      </c>
      <c r="F205" s="218" t="s">
        <v>7978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7979</v>
      </c>
      <c r="F208" s="214" t="s">
        <v>3910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7980</v>
      </c>
      <c r="F209" s="218" t="s">
        <v>7981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3511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7982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3972</v>
      </c>
      <c r="F212" s="214" t="s">
        <v>3973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7900</v>
      </c>
      <c r="F213" s="218" t="s">
        <v>3975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3948</v>
      </c>
      <c r="F216" s="218" t="s">
        <v>7903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3511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7983</v>
      </c>
      <c r="F219" s="218" t="s">
        <v>7984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3511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7985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7986</v>
      </c>
      <c r="F222" s="218" t="s">
        <v>7987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3511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7909</v>
      </c>
      <c r="F225" s="218" t="s">
        <v>7988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3511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7989</v>
      </c>
      <c r="F229" s="218" t="s">
        <v>7990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3511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7911</v>
      </c>
      <c r="F232" s="218" t="s">
        <v>7912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3511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7991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3865</v>
      </c>
      <c r="F235" s="214" t="s">
        <v>3866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7317</v>
      </c>
      <c r="F236" s="218" t="s">
        <v>7992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7993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3870</v>
      </c>
      <c r="F239" s="218" t="s">
        <v>7927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3511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7993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3873</v>
      </c>
      <c r="F242" s="214" t="s">
        <v>3874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7994</v>
      </c>
      <c r="F243" s="218" t="s">
        <v>7995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3511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1390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7991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7996</v>
      </c>
      <c r="F246" s="218" t="s">
        <v>7997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3511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7998</v>
      </c>
      <c r="F249" s="218" t="s">
        <v>7999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3511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1410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8000</v>
      </c>
      <c r="F252" s="218" t="s">
        <v>8001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3511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8002</v>
      </c>
      <c r="F255" s="218" t="s">
        <v>8003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3511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1432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7705</v>
      </c>
      <c r="F258" s="218" t="s">
        <v>8004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1447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3875</v>
      </c>
      <c r="F261" s="218" t="s">
        <v>7947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3511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7993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7013</v>
      </c>
      <c r="F264" s="218" t="s">
        <v>7014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8005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7015</v>
      </c>
      <c r="F267" s="218" t="s">
        <v>7016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8006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Pxwg1sJQTBE2EQTOphp+/AFzw/qfPdTEBcUz26ZFZR8CTx2BwanhE7luHTGSRTEKtz0cYgJX88shEbsCIvRPJA==" hashValue="3i1RkLXJ0madPMMC7+qiWe7ZVOpfiaWSJQdkplRoHRWBC2J2YOTuQFPxFV1exQpvvwWExTtwIjNLtddGnklqDQ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8007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5674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6643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6644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5220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5593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5222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6645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8008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7959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7960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7880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6654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5595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10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3508</v>
      </c>
      <c r="F103" s="218" t="s">
        <v>6657</v>
      </c>
      <c r="G103" s="219" t="s">
        <v>3510</v>
      </c>
      <c r="H103" s="220">
        <v>24</v>
      </c>
      <c r="I103" s="221"/>
      <c r="J103" s="222">
        <f>ROUND(I103*H103,2)</f>
        <v>0</v>
      </c>
      <c r="K103" s="218" t="s">
        <v>3511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3887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3513</v>
      </c>
      <c r="F106" s="218" t="s">
        <v>6659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3511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3519</v>
      </c>
      <c r="F110" s="218" t="s">
        <v>7022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3511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8009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3522</v>
      </c>
      <c r="F113" s="218" t="s">
        <v>6701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3511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8010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3530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3531</v>
      </c>
      <c r="F117" s="218" t="s">
        <v>6735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3511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8011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3534</v>
      </c>
      <c r="F120" s="218" t="s">
        <v>6737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3511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8011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3544</v>
      </c>
      <c r="F124" s="218" t="s">
        <v>6757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3511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8009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3550</v>
      </c>
      <c r="F127" s="218" t="s">
        <v>5229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3511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6773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8009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3547</v>
      </c>
      <c r="F131" s="218" t="s">
        <v>6782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3511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8009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3553</v>
      </c>
      <c r="F134" s="218" t="s">
        <v>6784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3511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8012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3557</v>
      </c>
      <c r="F138" s="218" t="s">
        <v>6794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3511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7964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3559</v>
      </c>
      <c r="F141" s="218" t="s">
        <v>6798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3511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8013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3564</v>
      </c>
      <c r="F145" s="218" t="s">
        <v>6811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3511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8009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3567</v>
      </c>
      <c r="F149" s="218" t="s">
        <v>6820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3511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8014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6912</v>
      </c>
      <c r="F152" s="203" t="s">
        <v>6913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7434</v>
      </c>
      <c r="F153" s="218" t="s">
        <v>7435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3511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8015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3909</v>
      </c>
      <c r="F157" s="214" t="s">
        <v>3910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7977</v>
      </c>
      <c r="F158" s="218" t="s">
        <v>7978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3511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7979</v>
      </c>
      <c r="F161" s="214" t="s">
        <v>3910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7980</v>
      </c>
      <c r="F162" s="218" t="s">
        <v>7981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3511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7982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3972</v>
      </c>
      <c r="F165" s="214" t="s">
        <v>3973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7900</v>
      </c>
      <c r="F166" s="218" t="s">
        <v>3975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3948</v>
      </c>
      <c r="F169" s="218" t="s">
        <v>7903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3511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7983</v>
      </c>
      <c r="F172" s="218" t="s">
        <v>7984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3511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8016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7986</v>
      </c>
      <c r="F175" s="218" t="s">
        <v>7987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3511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7909</v>
      </c>
      <c r="F178" s="218" t="s">
        <v>7988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3511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7989</v>
      </c>
      <c r="F182" s="218" t="s">
        <v>7990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3511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7911</v>
      </c>
      <c r="F185" s="218" t="s">
        <v>7912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3511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8017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3865</v>
      </c>
      <c r="F188" s="214" t="s">
        <v>3866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7317</v>
      </c>
      <c r="F189" s="218" t="s">
        <v>7992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7993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3870</v>
      </c>
      <c r="F192" s="218" t="s">
        <v>7927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3511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8017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3873</v>
      </c>
      <c r="F195" s="214" t="s">
        <v>3874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7994</v>
      </c>
      <c r="F196" s="218" t="s">
        <v>8018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3511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8019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7996</v>
      </c>
      <c r="F199" s="218" t="s">
        <v>7997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3511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7998</v>
      </c>
      <c r="F202" s="218" t="s">
        <v>7999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3511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8000</v>
      </c>
      <c r="F205" s="218" t="s">
        <v>8001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3511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8002</v>
      </c>
      <c r="F208" s="218" t="s">
        <v>8003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3511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7705</v>
      </c>
      <c r="F211" s="218" t="s">
        <v>8004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3875</v>
      </c>
      <c r="F214" s="218" t="s">
        <v>7947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3511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8017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7013</v>
      </c>
      <c r="F217" s="218" t="s">
        <v>7014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1275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8020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7015</v>
      </c>
      <c r="F220" s="218" t="s">
        <v>7016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1309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8021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bpktRIGbgEiE5TNLcn9zsfOP/dAkhRpcqtIfeSj9UZlBk1lZuSBFBK+k4rjEcgTMB8WkC/jK8X17I0uBtcJzhw==" hashValue="oYH8cq9wEk9P0s3TvhSJ31gLcSVKV0Uf+mY+F/Oab/c9nkSGEDSAUZQMajM2C1LQMzMEdIMwQsDYX5PI3A42NQ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8023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10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8024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8025</v>
      </c>
      <c r="F90" s="218" t="s">
        <v>8026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8027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XYMQvgIUaxITW+RShX5P3/ihOfyAHZvT9NOOj2uT8+Muzkydbb70jP/qSXhJwnF2Hpa03tL1pZvSwuTYSnG7tA==" hashValue="cyh+zC268B1glcKvozNYWO6Z4tmqi+QBRlCtm9lE6KCD6yjTYJnVg68bLmAguesT+DpEqnGeT0p1TtbmUgVxF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8028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5827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8023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10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8024</v>
      </c>
      <c r="F89" s="214" t="s">
        <v>4917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8025</v>
      </c>
      <c r="F90" s="218" t="s">
        <v>8029</v>
      </c>
      <c r="G90" s="219" t="s">
        <v>3647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8027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pDlmkpKhGPQ0GWSKIjc9S3ATRji6pCHaw3Syi74a9iaMM5XGdR9mgCKhUKkKZ0mGgg5DMAqjET07pCzCfAwpAg==" hashValue="4bpp7D08dYrMzE5+Ybrfc5hNuZM4VO4kLKCqCTbM+U0xyB8njVUQ3V6dWrtCyGEQMXk6WLgNfDhi8IY0138TqQ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ROUND((SUM(BE91:BE133)),  2)</f>
        <v>0</v>
      </c>
      <c r="G35" s="40"/>
      <c r="H35" s="40"/>
      <c r="I35" s="160">
        <v>0.20999999999999999</v>
      </c>
      <c r="J35" s="159">
        <f>ROUND(((SUM(BE91:BE133))*I35),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ROUND((SUM(BF91:BF133)),  2)</f>
        <v>0</v>
      </c>
      <c r="G36" s="40"/>
      <c r="H36" s="40"/>
      <c r="I36" s="160">
        <v>0.14999999999999999</v>
      </c>
      <c r="J36" s="159">
        <f>ROUND(((SUM(BF91:BF133))*I36),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8031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8032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8033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8034</v>
      </c>
      <c r="E67" s="181"/>
      <c r="F67" s="181"/>
      <c r="G67" s="181"/>
      <c r="H67" s="181"/>
      <c r="I67" s="181"/>
      <c r="J67" s="182">
        <f>J122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8035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8036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10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P92+P100+P118+P122+P126+P129</f>
        <v>0</v>
      </c>
      <c r="Q91" s="98"/>
      <c r="R91" s="197">
        <f>R92+R100+R118+R122+R126+R129</f>
        <v>0</v>
      </c>
      <c r="S91" s="98"/>
      <c r="T91" s="198">
        <f>T92+T100+T118+T122+T126+T129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BK92+BK100+BK118+BK122+BK126+BK129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1516</v>
      </c>
      <c r="F93" s="218" t="s">
        <v>8037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1522</v>
      </c>
      <c r="F94" s="218" t="s">
        <v>8038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1527</v>
      </c>
      <c r="F95" s="218" t="s">
        <v>8039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1535</v>
      </c>
      <c r="F96" s="218" t="s">
        <v>4699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1542</v>
      </c>
      <c r="F97" s="218" t="s">
        <v>8040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1548</v>
      </c>
      <c r="F98" s="218" t="s">
        <v>8041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4699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4474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SUM(P101:P117)</f>
        <v>0</v>
      </c>
      <c r="Q100" s="208"/>
      <c r="R100" s="209">
        <f>SUM(R101:R117)</f>
        <v>0</v>
      </c>
      <c r="S100" s="208"/>
      <c r="T100" s="210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SUM(BK101:BK117)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2111</v>
      </c>
      <c r="F101" s="218" t="s">
        <v>8042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2118</v>
      </c>
      <c r="F102" s="218" t="s">
        <v>8043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2125</v>
      </c>
      <c r="F103" s="218" t="s">
        <v>8044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2162</v>
      </c>
      <c r="F104" s="218" t="s">
        <v>8045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2169</v>
      </c>
      <c r="F105" s="218" t="s">
        <v>8046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2178</v>
      </c>
      <c r="F106" s="218" t="s">
        <v>8047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1.75" customHeight="1">
      <c r="A107" s="40"/>
      <c r="B107" s="41"/>
      <c r="C107" s="216" t="s">
        <v>529</v>
      </c>
      <c r="D107" s="216" t="s">
        <v>333</v>
      </c>
      <c r="E107" s="217" t="s">
        <v>2184</v>
      </c>
      <c r="F107" s="218" t="s">
        <v>8048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2195</v>
      </c>
      <c r="F108" s="218" t="s">
        <v>8049</v>
      </c>
      <c r="G108" s="219" t="s">
        <v>1051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2200</v>
      </c>
      <c r="F109" s="218" t="s">
        <v>8050</v>
      </c>
      <c r="G109" s="219" t="s">
        <v>1051</v>
      </c>
      <c r="H109" s="220">
        <v>7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2210</v>
      </c>
      <c r="F110" s="218" t="s">
        <v>8051</v>
      </c>
      <c r="G110" s="219" t="s">
        <v>376</v>
      </c>
      <c r="H110" s="220">
        <v>1581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2215</v>
      </c>
      <c r="F111" s="218" t="s">
        <v>8052</v>
      </c>
      <c r="G111" s="219" t="s">
        <v>376</v>
      </c>
      <c r="H111" s="220">
        <v>1335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2220</v>
      </c>
      <c r="F112" s="218" t="s">
        <v>8053</v>
      </c>
      <c r="G112" s="219" t="s">
        <v>376</v>
      </c>
      <c r="H112" s="220">
        <v>1410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2227</v>
      </c>
      <c r="F113" s="218" t="s">
        <v>8054</v>
      </c>
      <c r="G113" s="219" t="s">
        <v>376</v>
      </c>
      <c r="H113" s="220">
        <v>65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2233</v>
      </c>
      <c r="F114" s="218" t="s">
        <v>8055</v>
      </c>
      <c r="G114" s="219" t="s">
        <v>376</v>
      </c>
      <c r="H114" s="220">
        <v>91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2243</v>
      </c>
      <c r="F115" s="218" t="s">
        <v>8056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2256</v>
      </c>
      <c r="F116" s="218" t="s">
        <v>8057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2261</v>
      </c>
      <c r="F117" s="218" t="s">
        <v>4703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92</v>
      </c>
      <c r="F118" s="203" t="s">
        <v>4704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0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SUM(BK119:BK121)</f>
        <v>0</v>
      </c>
    </row>
    <row r="119" s="2" customFormat="1" ht="16.5" customHeight="1">
      <c r="A119" s="40"/>
      <c r="B119" s="41"/>
      <c r="C119" s="216" t="s">
        <v>599</v>
      </c>
      <c r="D119" s="216" t="s">
        <v>333</v>
      </c>
      <c r="E119" s="217" t="s">
        <v>2733</v>
      </c>
      <c r="F119" s="218" t="s">
        <v>4706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2737</v>
      </c>
      <c r="F120" s="218" t="s">
        <v>4708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1132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2741</v>
      </c>
      <c r="F121" s="218" t="s">
        <v>4710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1144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126</v>
      </c>
      <c r="F122" s="203" t="s">
        <v>4711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SUM(BK123:BK125)</f>
        <v>0</v>
      </c>
    </row>
    <row r="123" s="2" customFormat="1" ht="16.5" customHeight="1">
      <c r="A123" s="40"/>
      <c r="B123" s="41"/>
      <c r="C123" s="216" t="s">
        <v>650</v>
      </c>
      <c r="D123" s="216" t="s">
        <v>333</v>
      </c>
      <c r="E123" s="217" t="s">
        <v>3197</v>
      </c>
      <c r="F123" s="218" t="s">
        <v>4713</v>
      </c>
      <c r="G123" s="219" t="s">
        <v>1076</v>
      </c>
      <c r="H123" s="220">
        <v>10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3201</v>
      </c>
      <c r="F124" s="218" t="s">
        <v>4715</v>
      </c>
      <c r="G124" s="219" t="s">
        <v>1076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3205</v>
      </c>
      <c r="F125" s="218" t="s">
        <v>4717</v>
      </c>
      <c r="G125" s="219" t="s">
        <v>1076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361</v>
      </c>
      <c r="F126" s="203" t="s">
        <v>4718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618</v>
      </c>
      <c r="D127" s="216" t="s">
        <v>333</v>
      </c>
      <c r="E127" s="217" t="s">
        <v>8058</v>
      </c>
      <c r="F127" s="218" t="s">
        <v>4730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1243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8059</v>
      </c>
      <c r="F128" s="218" t="s">
        <v>8060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1253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366</v>
      </c>
      <c r="F129" s="203" t="s">
        <v>4733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8061</v>
      </c>
      <c r="F130" s="218" t="s">
        <v>4737</v>
      </c>
      <c r="G130" s="219" t="s">
        <v>1076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1266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8062</v>
      </c>
      <c r="F131" s="218" t="s">
        <v>4741</v>
      </c>
      <c r="G131" s="219" t="s">
        <v>1076</v>
      </c>
      <c r="H131" s="220">
        <v>15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1275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8063</v>
      </c>
      <c r="F132" s="218" t="s">
        <v>4743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1309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8064</v>
      </c>
      <c r="F133" s="218" t="s">
        <v>4745</v>
      </c>
      <c r="G133" s="219" t="s">
        <v>1076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1320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PzGB7jjKKrQlX6B5b9J/hyp1W1PJoTMWqlc1bqTxIJy25Gn60RdskjN65E6jKzBLCP84J4eRG0Ng8H6YvBsGEg==" hashValue="+MWchCQwqaTspJTU/nJ09euasTNacj2WCIromdEHl39dOX32JsBESDC3myQkoCuP8sxB6CdcC1FD+Ix9hL+dsQ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ROUND((SUM(BE93:BE125)),  2)</f>
        <v>0</v>
      </c>
      <c r="G35" s="40"/>
      <c r="H35" s="40"/>
      <c r="I35" s="160">
        <v>0.20999999999999999</v>
      </c>
      <c r="J35" s="159">
        <f>ROUND(((SUM(BE93:BE125))*I35),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ROUND((SUM(BF93:BF125)),  2)</f>
        <v>0</v>
      </c>
      <c r="G36" s="40"/>
      <c r="H36" s="40"/>
      <c r="I36" s="160">
        <v>0.14999999999999999</v>
      </c>
      <c r="J36" s="159">
        <f>ROUND(((SUM(BF93:BF125))*I36),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762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763</v>
      </c>
      <c r="E68" s="186"/>
      <c r="F68" s="186"/>
      <c r="G68" s="186"/>
      <c r="H68" s="186"/>
      <c r="I68" s="186"/>
      <c r="J68" s="187">
        <f>J118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5827</v>
      </c>
      <c r="E69" s="181"/>
      <c r="F69" s="181"/>
      <c r="G69" s="181"/>
      <c r="H69" s="181"/>
      <c r="I69" s="181"/>
      <c r="J69" s="182">
        <f>J121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8023</v>
      </c>
      <c r="E70" s="186"/>
      <c r="F70" s="186"/>
      <c r="G70" s="186"/>
      <c r="H70" s="186"/>
      <c r="I70" s="186"/>
      <c r="J70" s="187">
        <f>J122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8066</v>
      </c>
      <c r="E71" s="186"/>
      <c r="F71" s="186"/>
      <c r="G71" s="186"/>
      <c r="H71" s="186"/>
      <c r="I71" s="186"/>
      <c r="J71" s="187">
        <f>J124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104.21 - IO.04.21 - Provizorní rozvodna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P94+P121</f>
        <v>0</v>
      </c>
      <c r="Q93" s="98"/>
      <c r="R93" s="197">
        <f>R94+R121</f>
        <v>16.482176000000003</v>
      </c>
      <c r="S93" s="98"/>
      <c r="T93" s="198">
        <f>T94+T121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BK94+BK121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P95+P110+P114+P118</f>
        <v>0</v>
      </c>
      <c r="Q94" s="208"/>
      <c r="R94" s="209">
        <f>R95+R110+R114+R118</f>
        <v>16.482176000000003</v>
      </c>
      <c r="S94" s="208"/>
      <c r="T94" s="210">
        <f>T95+T110+T114+T118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BK95+BK110+BK114+BK118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5482</v>
      </c>
      <c r="F96" s="218" t="s">
        <v>5483</v>
      </c>
      <c r="G96" s="219" t="s">
        <v>429</v>
      </c>
      <c r="H96" s="220">
        <v>7.625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8067</v>
      </c>
    </row>
    <row r="97" s="2" customFormat="1">
      <c r="A97" s="40"/>
      <c r="B97" s="41"/>
      <c r="C97" s="42"/>
      <c r="D97" s="229" t="s">
        <v>339</v>
      </c>
      <c r="E97" s="42"/>
      <c r="F97" s="230" t="s">
        <v>5485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4" customFormat="1">
      <c r="A98" s="14"/>
      <c r="B98" s="245"/>
      <c r="C98" s="246"/>
      <c r="D98" s="236" t="s">
        <v>341</v>
      </c>
      <c r="E98" s="247" t="s">
        <v>19</v>
      </c>
      <c r="F98" s="248" t="s">
        <v>8068</v>
      </c>
      <c r="G98" s="246"/>
      <c r="H98" s="249">
        <v>7.625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341</v>
      </c>
      <c r="AU98" s="255" t="s">
        <v>85</v>
      </c>
      <c r="AV98" s="14" t="s">
        <v>85</v>
      </c>
      <c r="AW98" s="14" t="s">
        <v>35</v>
      </c>
      <c r="AX98" s="14" t="s">
        <v>83</v>
      </c>
      <c r="AY98" s="255" t="s">
        <v>331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720</v>
      </c>
      <c r="F99" s="218" t="s">
        <v>721</v>
      </c>
      <c r="G99" s="219" t="s">
        <v>429</v>
      </c>
      <c r="H99" s="220">
        <v>7.625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8069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723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2" customFormat="1" ht="37.8" customHeight="1">
      <c r="A101" s="40"/>
      <c r="B101" s="41"/>
      <c r="C101" s="216" t="s">
        <v>92</v>
      </c>
      <c r="D101" s="216" t="s">
        <v>333</v>
      </c>
      <c r="E101" s="217" t="s">
        <v>728</v>
      </c>
      <c r="F101" s="218" t="s">
        <v>729</v>
      </c>
      <c r="G101" s="219" t="s">
        <v>429</v>
      </c>
      <c r="H101" s="220">
        <v>38.125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8070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731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8071</v>
      </c>
      <c r="G103" s="246"/>
      <c r="H103" s="249">
        <v>38.125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743</v>
      </c>
      <c r="F104" s="218" t="s">
        <v>411</v>
      </c>
      <c r="G104" s="219" t="s">
        <v>384</v>
      </c>
      <c r="H104" s="220">
        <v>13.725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8072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745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8073</v>
      </c>
      <c r="G106" s="246"/>
      <c r="H106" s="249">
        <v>13.725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83</v>
      </c>
      <c r="AY106" s="255" t="s">
        <v>331</v>
      </c>
    </row>
    <row r="107" s="2" customFormat="1" ht="21.75" customHeight="1">
      <c r="A107" s="40"/>
      <c r="B107" s="41"/>
      <c r="C107" s="216" t="s">
        <v>361</v>
      </c>
      <c r="D107" s="216" t="s">
        <v>333</v>
      </c>
      <c r="E107" s="217" t="s">
        <v>5359</v>
      </c>
      <c r="F107" s="218" t="s">
        <v>5360</v>
      </c>
      <c r="G107" s="219" t="s">
        <v>336</v>
      </c>
      <c r="H107" s="220">
        <v>15.25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8074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5362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8075</v>
      </c>
      <c r="G109" s="246"/>
      <c r="H109" s="249">
        <v>15.25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83</v>
      </c>
      <c r="AY109" s="255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85</v>
      </c>
      <c r="F110" s="214" t="s">
        <v>858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16.470000000000002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SUM(BK111:BK113)</f>
        <v>0</v>
      </c>
    </row>
    <row r="111" s="2" customFormat="1" ht="21.75" customHeight="1">
      <c r="A111" s="40"/>
      <c r="B111" s="41"/>
      <c r="C111" s="216" t="s">
        <v>366</v>
      </c>
      <c r="D111" s="216" t="s">
        <v>333</v>
      </c>
      <c r="E111" s="217" t="s">
        <v>8076</v>
      </c>
      <c r="F111" s="218" t="s">
        <v>8077</v>
      </c>
      <c r="G111" s="219" t="s">
        <v>429</v>
      </c>
      <c r="H111" s="220">
        <v>7.625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2.1600000000000001</v>
      </c>
      <c r="R111" s="225">
        <f>Q111*H111</f>
        <v>16.470000000000002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8078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8079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8068</v>
      </c>
      <c r="G113" s="246"/>
      <c r="H113" s="249">
        <v>7.625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1689</v>
      </c>
      <c r="F114" s="214" t="s">
        <v>1690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0.012176000000000001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1692</v>
      </c>
      <c r="F115" s="218" t="s">
        <v>1693</v>
      </c>
      <c r="G115" s="219" t="s">
        <v>425</v>
      </c>
      <c r="H115" s="220">
        <v>1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0.000176</v>
      </c>
      <c r="R115" s="225">
        <f>Q115*H115</f>
        <v>0.000176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8080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1695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2" customFormat="1" ht="16.5" customHeight="1">
      <c r="A117" s="40"/>
      <c r="B117" s="41"/>
      <c r="C117" s="284" t="s">
        <v>381</v>
      </c>
      <c r="D117" s="284" t="s">
        <v>968</v>
      </c>
      <c r="E117" s="285" t="s">
        <v>1698</v>
      </c>
      <c r="F117" s="286" t="s">
        <v>8081</v>
      </c>
      <c r="G117" s="287" t="s">
        <v>425</v>
      </c>
      <c r="H117" s="288">
        <v>1</v>
      </c>
      <c r="I117" s="289"/>
      <c r="J117" s="290">
        <f>ROUND(I117*H117,2)</f>
        <v>0</v>
      </c>
      <c r="K117" s="286" t="s">
        <v>19</v>
      </c>
      <c r="L117" s="291"/>
      <c r="M117" s="292" t="s">
        <v>19</v>
      </c>
      <c r="N117" s="293" t="s">
        <v>47</v>
      </c>
      <c r="O117" s="86"/>
      <c r="P117" s="225">
        <f>O117*H117</f>
        <v>0</v>
      </c>
      <c r="Q117" s="225">
        <v>0.012</v>
      </c>
      <c r="R117" s="225">
        <f>Q117*H117</f>
        <v>0.012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381</v>
      </c>
      <c r="AT117" s="227" t="s">
        <v>968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8082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1828</v>
      </c>
      <c r="F118" s="214" t="s">
        <v>1829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44.25" customHeight="1">
      <c r="A119" s="40"/>
      <c r="B119" s="41"/>
      <c r="C119" s="216" t="s">
        <v>387</v>
      </c>
      <c r="D119" s="216" t="s">
        <v>333</v>
      </c>
      <c r="E119" s="217" t="s">
        <v>5521</v>
      </c>
      <c r="F119" s="218" t="s">
        <v>5522</v>
      </c>
      <c r="G119" s="219" t="s">
        <v>384</v>
      </c>
      <c r="H119" s="220">
        <v>16.481999999999999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8083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5524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968</v>
      </c>
      <c r="F121" s="203" t="s">
        <v>6062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P122+P124</f>
        <v>0</v>
      </c>
      <c r="Q121" s="208"/>
      <c r="R121" s="209">
        <f>R122+R124</f>
        <v>0</v>
      </c>
      <c r="S121" s="208"/>
      <c r="T121" s="210">
        <f>T122+T124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92</v>
      </c>
      <c r="AT121" s="212" t="s">
        <v>75</v>
      </c>
      <c r="AU121" s="212" t="s">
        <v>76</v>
      </c>
      <c r="AY121" s="211" t="s">
        <v>331</v>
      </c>
      <c r="BK121" s="213">
        <f>BK122+BK124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8024</v>
      </c>
      <c r="F122" s="214" t="s">
        <v>4917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92</v>
      </c>
      <c r="AT122" s="212" t="s">
        <v>75</v>
      </c>
      <c r="AU122" s="212" t="s">
        <v>83</v>
      </c>
      <c r="AY122" s="211" t="s">
        <v>331</v>
      </c>
      <c r="BK122" s="213">
        <f>BK123</f>
        <v>0</v>
      </c>
    </row>
    <row r="123" s="2" customFormat="1" ht="44.25" customHeight="1">
      <c r="A123" s="40"/>
      <c r="B123" s="41"/>
      <c r="C123" s="216" t="s">
        <v>393</v>
      </c>
      <c r="D123" s="216" t="s">
        <v>333</v>
      </c>
      <c r="E123" s="217" t="s">
        <v>8084</v>
      </c>
      <c r="F123" s="218" t="s">
        <v>8085</v>
      </c>
      <c r="G123" s="219" t="s">
        <v>425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1253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1253</v>
      </c>
      <c r="BM123" s="227" t="s">
        <v>8086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8087</v>
      </c>
      <c r="F124" s="214" t="s">
        <v>8088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92</v>
      </c>
      <c r="AT124" s="212" t="s">
        <v>75</v>
      </c>
      <c r="AU124" s="212" t="s">
        <v>83</v>
      </c>
      <c r="AY124" s="211" t="s">
        <v>331</v>
      </c>
      <c r="BK124" s="213">
        <f>BK125</f>
        <v>0</v>
      </c>
    </row>
    <row r="125" s="2" customFormat="1" ht="16.5" customHeight="1">
      <c r="A125" s="40"/>
      <c r="B125" s="41"/>
      <c r="C125" s="216" t="s">
        <v>182</v>
      </c>
      <c r="D125" s="216" t="s">
        <v>333</v>
      </c>
      <c r="E125" s="217" t="s">
        <v>8089</v>
      </c>
      <c r="F125" s="218" t="s">
        <v>8090</v>
      </c>
      <c r="G125" s="219" t="s">
        <v>425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96" t="s">
        <v>19</v>
      </c>
      <c r="N125" s="297" t="s">
        <v>47</v>
      </c>
      <c r="O125" s="298"/>
      <c r="P125" s="299">
        <f>O125*H125</f>
        <v>0</v>
      </c>
      <c r="Q125" s="299">
        <v>0</v>
      </c>
      <c r="R125" s="299">
        <f>Q125*H125</f>
        <v>0</v>
      </c>
      <c r="S125" s="299">
        <v>0</v>
      </c>
      <c r="T125" s="30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1253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1253</v>
      </c>
      <c r="BM125" s="227" t="s">
        <v>8091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CRru3I3PyF1yKse2JrzuyyuBIgOKKUBOF9n9KdBb9N0IgBoryPQwuZSksipEcJFu4prX2AfyiNv2pV0xTcjEQA==" hashValue="XOxAHqAIHjDepl408DqkQI0jrulSrm96/E7fUviPEJkUzE2QAjx/0oNhrQuJRmSDYwwH0qXiy+ztWTBCRmehBg==" algorithmName="SHA-512" password="CC35"/>
  <autoFilter ref="C92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2_02/122251101"/>
    <hyperlink ref="F100" r:id="rId2" display="https://podminky.urs.cz/item/CS_URS_2022_02/162751117"/>
    <hyperlink ref="F102" r:id="rId3" display="https://podminky.urs.cz/item/CS_URS_2022_02/162751119"/>
    <hyperlink ref="F105" r:id="rId4" display="https://podminky.urs.cz/item/CS_URS_2022_02/171201231"/>
    <hyperlink ref="F108" r:id="rId5" display="https://podminky.urs.cz/item/CS_URS_2022_02/181951112"/>
    <hyperlink ref="F112" r:id="rId6" display="https://podminky.urs.cz/item/CS_URS_2022_02/271532212"/>
    <hyperlink ref="F116" r:id="rId7" display="https://podminky.urs.cz/item/CS_URS_2022_02/953943211"/>
    <hyperlink ref="F120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8093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8094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8095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8096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8097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8098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8099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8100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4916</v>
      </c>
      <c r="F94" s="203" t="s">
        <v>8101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1522</v>
      </c>
      <c r="F96" s="218" t="s">
        <v>8102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1527</v>
      </c>
      <c r="F97" s="218" t="s">
        <v>8103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1535</v>
      </c>
      <c r="F98" s="218" t="s">
        <v>8104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1542</v>
      </c>
      <c r="F99" s="218" t="s">
        <v>8105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1548</v>
      </c>
      <c r="F100" s="218" t="s">
        <v>4699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8106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8107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1562</v>
      </c>
      <c r="F103" s="218" t="s">
        <v>8108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1567</v>
      </c>
      <c r="F104" s="218" t="s">
        <v>8109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1576</v>
      </c>
      <c r="F105" s="218" t="s">
        <v>8110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1596</v>
      </c>
      <c r="F106" s="218" t="s">
        <v>8102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1604</v>
      </c>
      <c r="F107" s="218" t="s">
        <v>8103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1611</v>
      </c>
      <c r="F108" s="218" t="s">
        <v>8104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1617</v>
      </c>
      <c r="F109" s="218" t="s">
        <v>8111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1623</v>
      </c>
      <c r="F110" s="218" t="s">
        <v>8112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1630</v>
      </c>
      <c r="F111" s="218" t="s">
        <v>8113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1651</v>
      </c>
      <c r="F112" s="218" t="s">
        <v>4699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8106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1665</v>
      </c>
      <c r="F114" s="218" t="s">
        <v>8107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1671</v>
      </c>
      <c r="F115" s="218" t="s">
        <v>8108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1675</v>
      </c>
      <c r="F116" s="218" t="s">
        <v>8109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8114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2118</v>
      </c>
      <c r="F118" s="218" t="s">
        <v>8115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2141</v>
      </c>
      <c r="F119" s="218" t="s">
        <v>8115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2737</v>
      </c>
      <c r="F121" s="218" t="s">
        <v>8116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2741</v>
      </c>
      <c r="F122" s="218" t="s">
        <v>8117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2746</v>
      </c>
      <c r="F123" s="218" t="s">
        <v>4449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2752</v>
      </c>
      <c r="F124" s="218" t="s">
        <v>4451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2757</v>
      </c>
      <c r="F125" s="218" t="s">
        <v>8118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2763</v>
      </c>
      <c r="F126" s="218" t="s">
        <v>8119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2768</v>
      </c>
      <c r="F127" s="218" t="s">
        <v>8052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2775</v>
      </c>
      <c r="F128" s="218" t="s">
        <v>4500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2781</v>
      </c>
      <c r="F129" s="218" t="s">
        <v>8120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1275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2786</v>
      </c>
      <c r="F130" s="218" t="s">
        <v>4524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1309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2792</v>
      </c>
      <c r="F131" s="218" t="s">
        <v>8121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1320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2797</v>
      </c>
      <c r="F132" s="218" t="s">
        <v>8122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1347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2802</v>
      </c>
      <c r="F133" s="218" t="s">
        <v>8123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1363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2810</v>
      </c>
      <c r="F134" s="218" t="s">
        <v>8124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1377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2815</v>
      </c>
      <c r="F135" s="218" t="s">
        <v>8125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1390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2829</v>
      </c>
      <c r="F136" s="218" t="s">
        <v>8116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1410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2834</v>
      </c>
      <c r="F137" s="218" t="s">
        <v>8117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2840</v>
      </c>
      <c r="F138" s="218" t="s">
        <v>4449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1432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2845</v>
      </c>
      <c r="F139" s="218" t="s">
        <v>4451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1447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2854</v>
      </c>
      <c r="F140" s="218" t="s">
        <v>8118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1464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2861</v>
      </c>
      <c r="F141" s="218" t="s">
        <v>8119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1473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2868</v>
      </c>
      <c r="F142" s="218" t="s">
        <v>4500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2873</v>
      </c>
      <c r="F143" s="218" t="s">
        <v>8126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2878</v>
      </c>
      <c r="F144" s="218" t="s">
        <v>8127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1511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2885</v>
      </c>
      <c r="F145" s="218" t="s">
        <v>4512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1522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2889</v>
      </c>
      <c r="F146" s="218" t="s">
        <v>4514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1535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2893</v>
      </c>
      <c r="F147" s="218" t="s">
        <v>8052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1548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2897</v>
      </c>
      <c r="F148" s="218" t="s">
        <v>4524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2901</v>
      </c>
      <c r="F149" s="218" t="s">
        <v>4526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1567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2905</v>
      </c>
      <c r="F150" s="218" t="s">
        <v>4488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1591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2909</v>
      </c>
      <c r="F151" s="218" t="s">
        <v>8128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1604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2913</v>
      </c>
      <c r="F152" s="218" t="s">
        <v>8120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1617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2917</v>
      </c>
      <c r="F153" s="218" t="s">
        <v>8129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1630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2921</v>
      </c>
      <c r="F154" s="218" t="s">
        <v>8123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2925</v>
      </c>
      <c r="F155" s="218" t="s">
        <v>8130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1671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2929</v>
      </c>
      <c r="F156" s="218" t="s">
        <v>8131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1682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2933</v>
      </c>
      <c r="F157" s="218" t="s">
        <v>8132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1697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8133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1704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2940</v>
      </c>
      <c r="F159" s="218" t="s">
        <v>8134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1712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2944</v>
      </c>
      <c r="F160" s="218" t="s">
        <v>8135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1720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2948</v>
      </c>
      <c r="F161" s="218" t="s">
        <v>8130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1728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2952</v>
      </c>
      <c r="F162" s="218" t="s">
        <v>8131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1736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2956</v>
      </c>
      <c r="F163" s="218" t="s">
        <v>8136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1744</v>
      </c>
    </row>
    <row r="164" s="2" customFormat="1" ht="16.5" customHeight="1">
      <c r="A164" s="40"/>
      <c r="B164" s="41"/>
      <c r="C164" s="216" t="s">
        <v>1270</v>
      </c>
      <c r="D164" s="216" t="s">
        <v>333</v>
      </c>
      <c r="E164" s="217" t="s">
        <v>2960</v>
      </c>
      <c r="F164" s="218" t="s">
        <v>8137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1275</v>
      </c>
      <c r="D165" s="216" t="s">
        <v>333</v>
      </c>
      <c r="E165" s="217" t="s">
        <v>2964</v>
      </c>
      <c r="F165" s="218" t="s">
        <v>8138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1759</v>
      </c>
    </row>
    <row r="166" s="2" customFormat="1" ht="16.5" customHeight="1">
      <c r="A166" s="40"/>
      <c r="B166" s="41"/>
      <c r="C166" s="216" t="s">
        <v>1288</v>
      </c>
      <c r="D166" s="216" t="s">
        <v>333</v>
      </c>
      <c r="E166" s="217" t="s">
        <v>2968</v>
      </c>
      <c r="F166" s="218" t="s">
        <v>8130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1767</v>
      </c>
    </row>
    <row r="167" s="2" customFormat="1" ht="16.5" customHeight="1">
      <c r="A167" s="40"/>
      <c r="B167" s="41"/>
      <c r="C167" s="216" t="s">
        <v>1309</v>
      </c>
      <c r="D167" s="216" t="s">
        <v>333</v>
      </c>
      <c r="E167" s="217" t="s">
        <v>2972</v>
      </c>
      <c r="F167" s="218" t="s">
        <v>8131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1775</v>
      </c>
    </row>
    <row r="168" s="2" customFormat="1" ht="16.5" customHeight="1">
      <c r="A168" s="40"/>
      <c r="B168" s="41"/>
      <c r="C168" s="216" t="s">
        <v>1314</v>
      </c>
      <c r="D168" s="216" t="s">
        <v>333</v>
      </c>
      <c r="E168" s="217" t="s">
        <v>2976</v>
      </c>
      <c r="F168" s="218" t="s">
        <v>8139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1783</v>
      </c>
    </row>
    <row r="169" s="2" customFormat="1" ht="16.5" customHeight="1">
      <c r="A169" s="40"/>
      <c r="B169" s="41"/>
      <c r="C169" s="216" t="s">
        <v>1320</v>
      </c>
      <c r="D169" s="216" t="s">
        <v>333</v>
      </c>
      <c r="E169" s="217" t="s">
        <v>2980</v>
      </c>
      <c r="F169" s="218" t="s">
        <v>8140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1791</v>
      </c>
    </row>
    <row r="170" s="2" customFormat="1" ht="16.5" customHeight="1">
      <c r="A170" s="40"/>
      <c r="B170" s="41"/>
      <c r="C170" s="216" t="s">
        <v>1337</v>
      </c>
      <c r="D170" s="216" t="s">
        <v>333</v>
      </c>
      <c r="E170" s="217" t="s">
        <v>2984</v>
      </c>
      <c r="F170" s="218" t="s">
        <v>8141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1799</v>
      </c>
    </row>
    <row r="171" s="2" customFormat="1" ht="16.5" customHeight="1">
      <c r="A171" s="40"/>
      <c r="B171" s="41"/>
      <c r="C171" s="216" t="s">
        <v>1347</v>
      </c>
      <c r="D171" s="216" t="s">
        <v>333</v>
      </c>
      <c r="E171" s="217" t="s">
        <v>2988</v>
      </c>
      <c r="F171" s="218" t="s">
        <v>8142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1807</v>
      </c>
    </row>
    <row r="172" s="2" customFormat="1" ht="16.5" customHeight="1">
      <c r="A172" s="40"/>
      <c r="B172" s="41"/>
      <c r="C172" s="216" t="s">
        <v>1352</v>
      </c>
      <c r="D172" s="216" t="s">
        <v>333</v>
      </c>
      <c r="E172" s="217" t="s">
        <v>2992</v>
      </c>
      <c r="F172" s="218" t="s">
        <v>8143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1817</v>
      </c>
    </row>
    <row r="173" s="2" customFormat="1" ht="16.5" customHeight="1">
      <c r="A173" s="40"/>
      <c r="B173" s="41"/>
      <c r="C173" s="216" t="s">
        <v>1363</v>
      </c>
      <c r="D173" s="216" t="s">
        <v>333</v>
      </c>
      <c r="E173" s="217" t="s">
        <v>2996</v>
      </c>
      <c r="F173" s="218" t="s">
        <v>8144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1830</v>
      </c>
    </row>
    <row r="174" s="2" customFormat="1" ht="16.5" customHeight="1">
      <c r="A174" s="40"/>
      <c r="B174" s="41"/>
      <c r="C174" s="216" t="s">
        <v>1370</v>
      </c>
      <c r="D174" s="216" t="s">
        <v>333</v>
      </c>
      <c r="E174" s="217" t="s">
        <v>3000</v>
      </c>
      <c r="F174" s="218" t="s">
        <v>8145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1847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1377</v>
      </c>
      <c r="D176" s="216" t="s">
        <v>333</v>
      </c>
      <c r="E176" s="217" t="s">
        <v>3197</v>
      </c>
      <c r="F176" s="218" t="s">
        <v>8146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1859</v>
      </c>
    </row>
    <row r="177" s="2" customFormat="1" ht="16.5" customHeight="1">
      <c r="A177" s="40"/>
      <c r="B177" s="41"/>
      <c r="C177" s="216" t="s">
        <v>1384</v>
      </c>
      <c r="D177" s="216" t="s">
        <v>333</v>
      </c>
      <c r="E177" s="217" t="s">
        <v>3201</v>
      </c>
      <c r="F177" s="218" t="s">
        <v>4708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1871</v>
      </c>
    </row>
    <row r="178" s="2" customFormat="1" ht="16.5" customHeight="1">
      <c r="A178" s="40"/>
      <c r="B178" s="41"/>
      <c r="C178" s="216" t="s">
        <v>1390</v>
      </c>
      <c r="D178" s="216" t="s">
        <v>333</v>
      </c>
      <c r="E178" s="217" t="s">
        <v>3205</v>
      </c>
      <c r="F178" s="218" t="s">
        <v>4710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1882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4711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1395</v>
      </c>
      <c r="D180" s="216" t="s">
        <v>333</v>
      </c>
      <c r="E180" s="217" t="s">
        <v>8058</v>
      </c>
      <c r="F180" s="218" t="s">
        <v>4713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1894</v>
      </c>
    </row>
    <row r="181" s="2" customFormat="1" ht="16.5" customHeight="1">
      <c r="A181" s="40"/>
      <c r="B181" s="41"/>
      <c r="C181" s="216" t="s">
        <v>1400</v>
      </c>
      <c r="D181" s="216" t="s">
        <v>333</v>
      </c>
      <c r="E181" s="217" t="s">
        <v>8059</v>
      </c>
      <c r="F181" s="218" t="s">
        <v>4715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1906</v>
      </c>
    </row>
    <row r="182" s="2" customFormat="1" ht="16.5" customHeight="1">
      <c r="A182" s="40"/>
      <c r="B182" s="41"/>
      <c r="C182" s="216" t="s">
        <v>1405</v>
      </c>
      <c r="D182" s="216" t="s">
        <v>333</v>
      </c>
      <c r="E182" s="217" t="s">
        <v>8147</v>
      </c>
      <c r="F182" s="218" t="s">
        <v>4717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1947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1410</v>
      </c>
      <c r="D184" s="216" t="s">
        <v>333</v>
      </c>
      <c r="E184" s="217" t="s">
        <v>8061</v>
      </c>
      <c r="F184" s="218" t="s">
        <v>8148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1419</v>
      </c>
      <c r="D185" s="216" t="s">
        <v>333</v>
      </c>
      <c r="E185" s="217" t="s">
        <v>8062</v>
      </c>
      <c r="F185" s="218" t="s">
        <v>8149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8063</v>
      </c>
      <c r="F186" s="218" t="s">
        <v>8150</v>
      </c>
      <c r="G186" s="219" t="s">
        <v>8151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1986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8064</v>
      </c>
      <c r="F187" s="218" t="s">
        <v>8152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1996</v>
      </c>
    </row>
    <row r="188" s="2" customFormat="1" ht="16.5" customHeight="1">
      <c r="A188" s="40"/>
      <c r="B188" s="41"/>
      <c r="C188" s="216" t="s">
        <v>1432</v>
      </c>
      <c r="D188" s="216" t="s">
        <v>333</v>
      </c>
      <c r="E188" s="217" t="s">
        <v>8153</v>
      </c>
      <c r="F188" s="218" t="s">
        <v>8154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2006</v>
      </c>
    </row>
    <row r="189" s="2" customFormat="1" ht="16.5" customHeight="1">
      <c r="A189" s="40"/>
      <c r="B189" s="41"/>
      <c r="C189" s="216" t="s">
        <v>1439</v>
      </c>
      <c r="D189" s="216" t="s">
        <v>333</v>
      </c>
      <c r="E189" s="217" t="s">
        <v>8155</v>
      </c>
      <c r="F189" s="218" t="s">
        <v>4730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2015</v>
      </c>
    </row>
    <row r="190" s="2" customFormat="1" ht="16.5" customHeight="1">
      <c r="A190" s="40"/>
      <c r="B190" s="41"/>
      <c r="C190" s="216" t="s">
        <v>1447</v>
      </c>
      <c r="D190" s="216" t="s">
        <v>333</v>
      </c>
      <c r="E190" s="217" t="s">
        <v>8156</v>
      </c>
      <c r="F190" s="218" t="s">
        <v>8157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2026</v>
      </c>
    </row>
    <row r="191" s="2" customFormat="1" ht="16.5" customHeight="1">
      <c r="A191" s="40"/>
      <c r="B191" s="41"/>
      <c r="C191" s="216" t="s">
        <v>1454</v>
      </c>
      <c r="D191" s="216" t="s">
        <v>333</v>
      </c>
      <c r="E191" s="217" t="s">
        <v>8158</v>
      </c>
      <c r="F191" s="218" t="s">
        <v>8159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2036</v>
      </c>
    </row>
    <row r="192" s="2" customFormat="1" ht="16.5" customHeight="1">
      <c r="A192" s="40"/>
      <c r="B192" s="41"/>
      <c r="C192" s="216" t="s">
        <v>1464</v>
      </c>
      <c r="D192" s="216" t="s">
        <v>333</v>
      </c>
      <c r="E192" s="217" t="s">
        <v>8160</v>
      </c>
      <c r="F192" s="218" t="s">
        <v>8161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2047</v>
      </c>
    </row>
    <row r="193" s="2" customFormat="1" ht="16.5" customHeight="1">
      <c r="A193" s="40"/>
      <c r="B193" s="41"/>
      <c r="C193" s="216" t="s">
        <v>1467</v>
      </c>
      <c r="D193" s="216" t="s">
        <v>333</v>
      </c>
      <c r="E193" s="217" t="s">
        <v>8162</v>
      </c>
      <c r="F193" s="218" t="s">
        <v>8163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2059</v>
      </c>
    </row>
    <row r="194" s="2" customFormat="1" ht="16.5" customHeight="1">
      <c r="A194" s="40"/>
      <c r="B194" s="41"/>
      <c r="C194" s="216" t="s">
        <v>1473</v>
      </c>
      <c r="D194" s="216" t="s">
        <v>333</v>
      </c>
      <c r="E194" s="217" t="s">
        <v>8164</v>
      </c>
      <c r="F194" s="218" t="s">
        <v>8165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2071</v>
      </c>
    </row>
    <row r="195" s="2" customFormat="1" ht="16.5" customHeight="1">
      <c r="A195" s="40"/>
      <c r="B195" s="41"/>
      <c r="C195" s="216" t="s">
        <v>1476</v>
      </c>
      <c r="D195" s="216" t="s">
        <v>333</v>
      </c>
      <c r="E195" s="217" t="s">
        <v>7448</v>
      </c>
      <c r="F195" s="218" t="s">
        <v>8166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2085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8167</v>
      </c>
      <c r="F196" s="218" t="s">
        <v>8168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2094</v>
      </c>
    </row>
    <row r="197" s="2" customFormat="1" ht="16.5" customHeight="1">
      <c r="A197" s="40"/>
      <c r="B197" s="41"/>
      <c r="C197" s="216" t="s">
        <v>1494</v>
      </c>
      <c r="D197" s="216" t="s">
        <v>333</v>
      </c>
      <c r="E197" s="217" t="s">
        <v>8169</v>
      </c>
      <c r="F197" s="218" t="s">
        <v>8170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2106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8171</v>
      </c>
      <c r="F198" s="218" t="s">
        <v>8172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2118</v>
      </c>
    </row>
    <row r="199" s="2" customFormat="1" ht="16.5" customHeight="1">
      <c r="A199" s="40"/>
      <c r="B199" s="41"/>
      <c r="C199" s="216" t="s">
        <v>1505</v>
      </c>
      <c r="D199" s="216" t="s">
        <v>333</v>
      </c>
      <c r="E199" s="217" t="s">
        <v>555</v>
      </c>
      <c r="F199" s="218" t="s">
        <v>8173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2141</v>
      </c>
    </row>
    <row r="200" s="2" customFormat="1" ht="16.5" customHeight="1">
      <c r="A200" s="40"/>
      <c r="B200" s="41"/>
      <c r="C200" s="216" t="s">
        <v>1511</v>
      </c>
      <c r="D200" s="216" t="s">
        <v>333</v>
      </c>
      <c r="E200" s="217" t="s">
        <v>8174</v>
      </c>
      <c r="F200" s="218" t="s">
        <v>8175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2153</v>
      </c>
    </row>
    <row r="201" s="2" customFormat="1" ht="16.5" customHeight="1">
      <c r="A201" s="40"/>
      <c r="B201" s="41"/>
      <c r="C201" s="216" t="s">
        <v>1516</v>
      </c>
      <c r="D201" s="216" t="s">
        <v>333</v>
      </c>
      <c r="E201" s="217" t="s">
        <v>8176</v>
      </c>
      <c r="F201" s="218" t="s">
        <v>8177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2162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4733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1522</v>
      </c>
      <c r="D203" s="216" t="s">
        <v>333</v>
      </c>
      <c r="E203" s="217" t="s">
        <v>8178</v>
      </c>
      <c r="F203" s="218" t="s">
        <v>4745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2174</v>
      </c>
    </row>
    <row r="204" s="2" customFormat="1" ht="16.5" customHeight="1">
      <c r="A204" s="40"/>
      <c r="B204" s="41"/>
      <c r="C204" s="216" t="s">
        <v>1527</v>
      </c>
      <c r="D204" s="216" t="s">
        <v>333</v>
      </c>
      <c r="E204" s="217" t="s">
        <v>8179</v>
      </c>
      <c r="F204" s="218" t="s">
        <v>4741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2184</v>
      </c>
    </row>
    <row r="205" s="2" customFormat="1" ht="16.5" customHeight="1">
      <c r="A205" s="40"/>
      <c r="B205" s="41"/>
      <c r="C205" s="216" t="s">
        <v>1535</v>
      </c>
      <c r="D205" s="216" t="s">
        <v>333</v>
      </c>
      <c r="E205" s="217" t="s">
        <v>8180</v>
      </c>
      <c r="F205" s="218" t="s">
        <v>8181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2195</v>
      </c>
    </row>
    <row r="206" s="2" customFormat="1" ht="16.5" customHeight="1">
      <c r="A206" s="40"/>
      <c r="B206" s="41"/>
      <c r="C206" s="216" t="s">
        <v>1542</v>
      </c>
      <c r="D206" s="216" t="s">
        <v>333</v>
      </c>
      <c r="E206" s="217" t="s">
        <v>8182</v>
      </c>
      <c r="F206" s="218" t="s">
        <v>8183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2205</v>
      </c>
    </row>
    <row r="207" s="2" customFormat="1" ht="16.5" customHeight="1">
      <c r="A207" s="40"/>
      <c r="B207" s="41"/>
      <c r="C207" s="216" t="s">
        <v>1548</v>
      </c>
      <c r="D207" s="216" t="s">
        <v>333</v>
      </c>
      <c r="E207" s="217" t="s">
        <v>8184</v>
      </c>
      <c r="F207" s="218" t="s">
        <v>8185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2215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8186</v>
      </c>
      <c r="F208" s="218" t="s">
        <v>8187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2227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nIxJN7k7pzthOcOUdLy8CaOcxyQmJVwKTHLWzkiIhq0eSmaMTFyD7Ky0to38IKiFhLtRdlwMVo0Wl7NXxepzkQ==" hashValue="V2ek7DFpWjtXW6o6/VIDvcMAkwPMpRuhqIPcbEW8MsetywJEHykNW4+MLUzjw1yyyaYdZCN7B+s39RvRz4xMJA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8189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8190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8095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8096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8191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8192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8193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8194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8195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8196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1516</v>
      </c>
      <c r="F96" s="214" t="s">
        <v>4695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1522</v>
      </c>
      <c r="F97" s="218" t="s">
        <v>8197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1527</v>
      </c>
      <c r="F98" s="218" t="s">
        <v>8198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1535</v>
      </c>
      <c r="F99" s="218" t="s">
        <v>8199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1542</v>
      </c>
      <c r="F100" s="218" t="s">
        <v>8200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1548</v>
      </c>
      <c r="F101" s="218" t="s">
        <v>8201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4699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8106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1562</v>
      </c>
      <c r="F104" s="218" t="s">
        <v>8107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1567</v>
      </c>
      <c r="F105" s="218" t="s">
        <v>8108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1576</v>
      </c>
      <c r="F106" s="218" t="s">
        <v>8109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1591</v>
      </c>
      <c r="F107" s="218" t="s">
        <v>8110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8114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2111</v>
      </c>
      <c r="F109" s="218" t="s">
        <v>8115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2733</v>
      </c>
      <c r="F111" s="218" t="s">
        <v>8116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2737</v>
      </c>
      <c r="F112" s="218" t="s">
        <v>8117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2741</v>
      </c>
      <c r="F113" s="218" t="s">
        <v>4449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2746</v>
      </c>
      <c r="F114" s="218" t="s">
        <v>4451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2752</v>
      </c>
      <c r="F115" s="218" t="s">
        <v>8118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2757</v>
      </c>
      <c r="F116" s="218" t="s">
        <v>8119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2763</v>
      </c>
      <c r="F117" s="218" t="s">
        <v>8202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2768</v>
      </c>
      <c r="F118" s="218" t="s">
        <v>4510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2775</v>
      </c>
      <c r="F119" s="218" t="s">
        <v>4500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2781</v>
      </c>
      <c r="F120" s="218" t="s">
        <v>8120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2786</v>
      </c>
      <c r="F121" s="218" t="s">
        <v>4526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2792</v>
      </c>
      <c r="F122" s="218" t="s">
        <v>4524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2797</v>
      </c>
      <c r="F123" s="218" t="s">
        <v>8203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2802</v>
      </c>
      <c r="F124" s="218" t="s">
        <v>8204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2810</v>
      </c>
      <c r="F125" s="218" t="s">
        <v>8205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2815</v>
      </c>
      <c r="F126" s="218" t="s">
        <v>8206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2824</v>
      </c>
      <c r="F127" s="218" t="s">
        <v>8207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2829</v>
      </c>
      <c r="F128" s="218" t="s">
        <v>8208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2834</v>
      </c>
      <c r="F129" s="218" t="s">
        <v>8209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2840</v>
      </c>
      <c r="F130" s="218" t="s">
        <v>8210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2845</v>
      </c>
      <c r="F131" s="218" t="s">
        <v>8211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2854</v>
      </c>
      <c r="F132" s="218" t="s">
        <v>8212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1275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2861</v>
      </c>
      <c r="F133" s="218" t="s">
        <v>8213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1309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2868</v>
      </c>
      <c r="F134" s="218" t="s">
        <v>8214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1320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2873</v>
      </c>
      <c r="F135" s="218" t="s">
        <v>8215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1347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2878</v>
      </c>
      <c r="F136" s="218" t="s">
        <v>8216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1363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2885</v>
      </c>
      <c r="F137" s="218" t="s">
        <v>8217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1377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2889</v>
      </c>
      <c r="F138" s="218" t="s">
        <v>8218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1390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2893</v>
      </c>
      <c r="F139" s="218" t="s">
        <v>8219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1400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8220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3197</v>
      </c>
      <c r="F141" s="218" t="s">
        <v>8221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1410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3201</v>
      </c>
      <c r="F142" s="218" t="s">
        <v>8222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3205</v>
      </c>
      <c r="F143" s="218" t="s">
        <v>8223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1432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3209</v>
      </c>
      <c r="F144" s="218" t="s">
        <v>8224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1447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4704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8058</v>
      </c>
      <c r="F146" s="218" t="s">
        <v>8146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1464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8059</v>
      </c>
      <c r="F147" s="218" t="s">
        <v>4708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1473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8147</v>
      </c>
      <c r="F148" s="218" t="s">
        <v>4710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4711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8061</v>
      </c>
      <c r="F150" s="218" t="s">
        <v>4713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8062</v>
      </c>
      <c r="F151" s="218" t="s">
        <v>8225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1511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8063</v>
      </c>
      <c r="F152" s="218" t="s">
        <v>4717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1522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8178</v>
      </c>
      <c r="F154" s="218" t="s">
        <v>8148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1535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8179</v>
      </c>
      <c r="F155" s="218" t="s">
        <v>8149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1548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8180</v>
      </c>
      <c r="F156" s="218" t="s">
        <v>8150</v>
      </c>
      <c r="G156" s="219" t="s">
        <v>8151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8182</v>
      </c>
      <c r="F157" s="218" t="s">
        <v>8152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1567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8184</v>
      </c>
      <c r="F158" s="218" t="s">
        <v>8154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1591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8186</v>
      </c>
      <c r="F159" s="218" t="s">
        <v>4730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1604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8226</v>
      </c>
      <c r="F160" s="218" t="s">
        <v>8157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1617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8227</v>
      </c>
      <c r="F161" s="218" t="s">
        <v>8159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1630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8228</v>
      </c>
      <c r="F162" s="218" t="s">
        <v>8161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8229</v>
      </c>
      <c r="F163" s="218" t="s">
        <v>8163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1671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1835</v>
      </c>
      <c r="F164" s="218" t="s">
        <v>8165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1682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1945</v>
      </c>
      <c r="F165" s="218" t="s">
        <v>8166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1697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2057</v>
      </c>
      <c r="F166" s="218" t="s">
        <v>8168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1704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2225</v>
      </c>
      <c r="F167" s="218" t="s">
        <v>8170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1712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8230</v>
      </c>
      <c r="F168" s="218" t="s">
        <v>8172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1720</v>
      </c>
    </row>
    <row r="169" s="2" customFormat="1" ht="16.5" customHeight="1">
      <c r="A169" s="40"/>
      <c r="B169" s="41"/>
      <c r="C169" s="216" t="s">
        <v>1270</v>
      </c>
      <c r="D169" s="216" t="s">
        <v>333</v>
      </c>
      <c r="E169" s="217" t="s">
        <v>8231</v>
      </c>
      <c r="F169" s="218" t="s">
        <v>8173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1728</v>
      </c>
    </row>
    <row r="170" s="2" customFormat="1" ht="16.5" customHeight="1">
      <c r="A170" s="40"/>
      <c r="B170" s="41"/>
      <c r="C170" s="216" t="s">
        <v>1275</v>
      </c>
      <c r="D170" s="216" t="s">
        <v>333</v>
      </c>
      <c r="E170" s="217" t="s">
        <v>8232</v>
      </c>
      <c r="F170" s="218" t="s">
        <v>8175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1736</v>
      </c>
    </row>
    <row r="171" s="2" customFormat="1" ht="16.5" customHeight="1">
      <c r="A171" s="40"/>
      <c r="B171" s="41"/>
      <c r="C171" s="216" t="s">
        <v>1288</v>
      </c>
      <c r="D171" s="216" t="s">
        <v>333</v>
      </c>
      <c r="E171" s="217" t="s">
        <v>8233</v>
      </c>
      <c r="F171" s="218" t="s">
        <v>8177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1744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4733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1309</v>
      </c>
      <c r="D173" s="216" t="s">
        <v>333</v>
      </c>
      <c r="E173" s="217" t="s">
        <v>8234</v>
      </c>
      <c r="F173" s="218" t="s">
        <v>4745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1314</v>
      </c>
      <c r="D174" s="216" t="s">
        <v>333</v>
      </c>
      <c r="E174" s="217" t="s">
        <v>8235</v>
      </c>
      <c r="F174" s="218" t="s">
        <v>4741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1759</v>
      </c>
    </row>
    <row r="175" s="2" customFormat="1" ht="16.5" customHeight="1">
      <c r="A175" s="40"/>
      <c r="B175" s="41"/>
      <c r="C175" s="216" t="s">
        <v>1320</v>
      </c>
      <c r="D175" s="216" t="s">
        <v>333</v>
      </c>
      <c r="E175" s="217" t="s">
        <v>8236</v>
      </c>
      <c r="F175" s="218" t="s">
        <v>8181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1767</v>
      </c>
    </row>
    <row r="176" s="2" customFormat="1" ht="16.5" customHeight="1">
      <c r="A176" s="40"/>
      <c r="B176" s="41"/>
      <c r="C176" s="216" t="s">
        <v>1337</v>
      </c>
      <c r="D176" s="216" t="s">
        <v>333</v>
      </c>
      <c r="E176" s="217" t="s">
        <v>8237</v>
      </c>
      <c r="F176" s="218" t="s">
        <v>8183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1775</v>
      </c>
    </row>
    <row r="177" s="2" customFormat="1" ht="16.5" customHeight="1">
      <c r="A177" s="40"/>
      <c r="B177" s="41"/>
      <c r="C177" s="216" t="s">
        <v>1347</v>
      </c>
      <c r="D177" s="216" t="s">
        <v>333</v>
      </c>
      <c r="E177" s="217" t="s">
        <v>8238</v>
      </c>
      <c r="F177" s="218" t="s">
        <v>8185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1783</v>
      </c>
    </row>
    <row r="178" s="2" customFormat="1" ht="16.5" customHeight="1">
      <c r="A178" s="40"/>
      <c r="B178" s="41"/>
      <c r="C178" s="216" t="s">
        <v>1352</v>
      </c>
      <c r="D178" s="216" t="s">
        <v>333</v>
      </c>
      <c r="E178" s="217" t="s">
        <v>8239</v>
      </c>
      <c r="F178" s="218" t="s">
        <v>8187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1791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9+vl+svhwLMcPliZKMEQXFovZYTunB08BdrRzbC/N9Qyq7F/Sm8bqJ0Zlq74SgSc6L+866Ca8yDGHLGEL0z/9A==" hashValue="Wyb4XMNBl+Dppf7LXT65/4Lc97HiHZ3pfogOB1e28j8tsjoDA6RXhtWlaQ5ZtjvmI34AOKVEpjUz/IF/xN5zpg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8240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4903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8241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8242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8243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8244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8097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8098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8099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8100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4916</v>
      </c>
      <c r="F95" s="203" t="s">
        <v>4917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8245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1516</v>
      </c>
      <c r="F97" s="218" t="s">
        <v>8246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8247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1522</v>
      </c>
      <c r="F98" s="218" t="s">
        <v>8248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1527</v>
      </c>
      <c r="F99" s="218" t="s">
        <v>8249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1535</v>
      </c>
      <c r="F100" s="218" t="s">
        <v>8250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1542</v>
      </c>
      <c r="F101" s="218" t="s">
        <v>8251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1548</v>
      </c>
      <c r="F102" s="218" t="s">
        <v>8252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8253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1516</v>
      </c>
      <c r="F103" s="214" t="s">
        <v>8254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8255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8256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1562</v>
      </c>
      <c r="F106" s="218" t="s">
        <v>8257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1567</v>
      </c>
      <c r="F107" s="218" t="s">
        <v>8258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2111</v>
      </c>
      <c r="F109" s="218" t="s">
        <v>8259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2118</v>
      </c>
      <c r="F110" s="218" t="s">
        <v>8202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2125</v>
      </c>
      <c r="F111" s="218" t="s">
        <v>8260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2141</v>
      </c>
      <c r="F112" s="218" t="s">
        <v>8261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2147</v>
      </c>
      <c r="F113" s="218" t="s">
        <v>8262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2153</v>
      </c>
      <c r="F114" s="218" t="s">
        <v>8263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2158</v>
      </c>
      <c r="F115" s="218" t="s">
        <v>8116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2162</v>
      </c>
      <c r="F116" s="218" t="s">
        <v>8117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2169</v>
      </c>
      <c r="F117" s="218" t="s">
        <v>4449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2174</v>
      </c>
      <c r="F118" s="218" t="s">
        <v>4451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2178</v>
      </c>
      <c r="F119" s="218" t="s">
        <v>8118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2184</v>
      </c>
      <c r="F120" s="218" t="s">
        <v>8264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8220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2733</v>
      </c>
      <c r="F122" s="218" t="s">
        <v>8265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3197</v>
      </c>
      <c r="F124" s="218" t="s">
        <v>4708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3201</v>
      </c>
      <c r="F125" s="218" t="s">
        <v>4710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3205</v>
      </c>
      <c r="F126" s="218" t="s">
        <v>8266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8058</v>
      </c>
      <c r="F128" s="218" t="s">
        <v>4717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8061</v>
      </c>
      <c r="F130" s="218" t="s">
        <v>8267</v>
      </c>
      <c r="G130" s="219" t="s">
        <v>8151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8062</v>
      </c>
      <c r="F131" s="218" t="s">
        <v>8268</v>
      </c>
      <c r="G131" s="219" t="s">
        <v>5164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8063</v>
      </c>
      <c r="F132" s="218" t="s">
        <v>4730</v>
      </c>
      <c r="G132" s="219" t="s">
        <v>5164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8064</v>
      </c>
      <c r="F133" s="218" t="s">
        <v>8269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4733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8178</v>
      </c>
      <c r="F135" s="218" t="s">
        <v>8270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8179</v>
      </c>
      <c r="F136" s="218" t="s">
        <v>4741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8180</v>
      </c>
      <c r="F137" s="218" t="s">
        <v>4745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8182</v>
      </c>
      <c r="F138" s="218" t="s">
        <v>4745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8184</v>
      </c>
      <c r="F139" s="218" t="s">
        <v>8270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xRt4+i1/sJNZxdylu831/kVY95QlMFkns7XlUY82G9GQWYPecjFVsKSytr/HhUv9fc3ptsOh6suecYKsS14rvA==" hashValue="z2fysblC1f+zjdFHfwytd1onHGrWUsJb62YukSctrKx81K58gDO7NZsgjVYW5vUjUGw/txxO9VQBlOFiljdArg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8272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8273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4751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10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8271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1516</v>
      </c>
      <c r="F96" s="203" t="s">
        <v>4752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8274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8275</v>
      </c>
      <c r="G98" s="219" t="s">
        <v>4764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8276</v>
      </c>
      <c r="G99" s="219" t="s">
        <v>4764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1522</v>
      </c>
      <c r="F100" s="203" t="s">
        <v>4772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8277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4775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4776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4777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1527</v>
      </c>
      <c r="F105" s="203" t="s">
        <v>8278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8279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4787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4788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8280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8281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8282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4792</v>
      </c>
      <c r="G113" s="219" t="s">
        <v>4764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4793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4794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4795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4796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4799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4765</v>
      </c>
      <c r="G119" s="219" t="s">
        <v>4764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1535</v>
      </c>
      <c r="F120" s="203" t="s">
        <v>4800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4801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4802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4804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4805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4807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4808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4809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4810</v>
      </c>
      <c r="G128" s="219" t="s">
        <v>4764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q6fHgZxK4yj2ViOD34ZNB+Q8k23hcIbzfHvWCSBO0HEqQAbDssGWufwc1U6zP0uEC+jmdv0Z96P8StnUPO7rCw==" hashValue="/DItItHVTvxWC51DCVd2y438rKhllSnK9iYaxzd3DyZMXhrgP75vfGUL8C7kOpJ/NXmvGfhRmF3HKQLvi5Smjg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4814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8273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8284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8285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4846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10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8271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1516</v>
      </c>
      <c r="F98" s="203" t="s">
        <v>4772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4819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8286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8287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8288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4775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1522</v>
      </c>
      <c r="F104" s="203" t="s">
        <v>4821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8289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8290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8291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8292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4826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1527</v>
      </c>
      <c r="F110" s="203" t="s">
        <v>8278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8293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8294</v>
      </c>
      <c r="G112" s="219" t="s">
        <v>3941</v>
      </c>
      <c r="H112" s="220">
        <v>12</v>
      </c>
      <c r="I112" s="221"/>
      <c r="J112" s="222">
        <f>ROUND(I112*H112,2)</f>
        <v>0</v>
      </c>
      <c r="K112" s="218" t="s">
        <v>8295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8296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8297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8298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8299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4799</v>
      </c>
      <c r="G117" s="219" t="s">
        <v>4764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4765</v>
      </c>
      <c r="G118" s="219" t="s">
        <v>4764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1535</v>
      </c>
      <c r="F119" s="203" t="s">
        <v>8300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8301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8302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8303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8304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8305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8306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8307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8308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8309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8310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8311</v>
      </c>
      <c r="G129" s="219" t="s">
        <v>4764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4799</v>
      </c>
      <c r="G130" s="219" t="s">
        <v>4764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4765</v>
      </c>
      <c r="G131" s="219" t="s">
        <v>4764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1542</v>
      </c>
      <c r="F132" s="203" t="s">
        <v>4833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8312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4834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1548</v>
      </c>
      <c r="F135" s="203" t="s">
        <v>4800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4835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4837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1275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4839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1309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4840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1320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4841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1347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4166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1363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1377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8313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nwTp48MycLzZLhCthZqnFYLvKimuw3jGn0jiNU42aEg53bz0GAVG/Oz/s5ZS2krDwdu9IoUP9SeQP9Tlcvgmyg==" hashValue="y/UeHeXQqxB2QYa1GEvTxkOgLkifI9VJk6MMJbnSE9D221DOdBeMmpkTMPIbaFAMfGUAQZEkB0/ff8cNXFoMvg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8314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4749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4843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4844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4817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10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8271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1516</v>
      </c>
      <c r="F97" s="203" t="s">
        <v>4752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4756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4757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4759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4762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4763</v>
      </c>
      <c r="G103" s="219" t="s">
        <v>4764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4765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4770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4771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1522</v>
      </c>
      <c r="F107" s="203" t="s">
        <v>4772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4849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4850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4851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4818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4775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1527</v>
      </c>
      <c r="F113" s="203" t="s">
        <v>4853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8315</v>
      </c>
      <c r="G114" s="219" t="s">
        <v>4764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8316</v>
      </c>
      <c r="G115" s="219" t="s">
        <v>4764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8317</v>
      </c>
      <c r="G116" s="219" t="s">
        <v>4764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4854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4855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4797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4856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4799</v>
      </c>
      <c r="G121" s="219" t="s">
        <v>4764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4827</v>
      </c>
      <c r="G122" s="219" t="s">
        <v>4764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1535</v>
      </c>
      <c r="F123" s="203" t="s">
        <v>4857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4858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4861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4862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4864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8318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4869</v>
      </c>
      <c r="G131" s="219" t="s">
        <v>4764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4799</v>
      </c>
      <c r="G132" s="219" t="s">
        <v>4764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4765</v>
      </c>
      <c r="G133" s="219" t="s">
        <v>4764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1542</v>
      </c>
      <c r="F134" s="203" t="s">
        <v>4800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4801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1275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4802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1309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4804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1320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4840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1347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4841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1363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8319</v>
      </c>
      <c r="G140" s="219" t="s">
        <v>4764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1377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4166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1390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4810</v>
      </c>
      <c r="G142" s="219" t="s">
        <v>4764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1400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4811</v>
      </c>
      <c r="G143" s="219" t="s">
        <v>4764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PDbW+irvRbGEaSLz3tsRkt+QugtSby7oqzT129ytgON9iVBdYnnXyK2+CoSj6jy2Yvft9K25BoU8dH/gQnV8cQ==" hashValue="z+LxOdK4OguHBdMHhOn7jUdCT7a3lgpklDpuMmznahQe0+5KZLqvoEMmSitbsXF4tuzNpYhESRcu835E571sIQ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8320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10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8271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8321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8322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10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8271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1516</v>
      </c>
      <c r="F95" s="203" t="s">
        <v>4752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8323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8324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8325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8326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8276</v>
      </c>
      <c r="G100" s="219" t="s">
        <v>4764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8327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8328</v>
      </c>
      <c r="G102" s="219" t="s">
        <v>4764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8329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8330</v>
      </c>
      <c r="G104" s="219" t="s">
        <v>4764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4765</v>
      </c>
      <c r="G105" s="219" t="s">
        <v>4764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8331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8332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8333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4899</v>
      </c>
      <c r="G109" s="219" t="s">
        <v>4764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1522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8334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8335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8336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8338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8339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8340</v>
      </c>
      <c r="G116" s="219" t="s">
        <v>3941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1527</v>
      </c>
      <c r="F117" s="203" t="s">
        <v>4800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4801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8341</v>
      </c>
      <c r="G119" s="219" t="s">
        <v>5164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4802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8342</v>
      </c>
      <c r="G121" s="219" t="s">
        <v>5164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8343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8344</v>
      </c>
      <c r="G123" s="219" t="s">
        <v>5164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4808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4810</v>
      </c>
      <c r="G125" s="219" t="s">
        <v>4764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4811</v>
      </c>
      <c r="G126" s="219" t="s">
        <v>4764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da/QGinS0oKH686fA1tXPC88y9fVtAYkIz2xd3736PPZY4LfsME6HltDItvw5fzTUg5qU/nGgK5OaDOYOAjQdg==" hashValue="z+V+K3ag3eDqwl4xRwvFKMqw2HyfbJhfAY1On6oKJAdwEb3fJyyh/QitNDJx/9Qkh7wc85T2rywrZY5I47ZLJA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10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8345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10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8346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8347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8348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8349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8350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10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8351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8352</v>
      </c>
      <c r="F92" s="214" t="s">
        <v>8353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8354</v>
      </c>
      <c r="F93" s="218" t="s">
        <v>8355</v>
      </c>
      <c r="G93" s="219" t="s">
        <v>8356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8357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8358</v>
      </c>
      <c r="F94" s="218" t="s">
        <v>8359</v>
      </c>
      <c r="G94" s="219" t="s">
        <v>8356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8360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8361</v>
      </c>
      <c r="F95" s="218" t="s">
        <v>8362</v>
      </c>
      <c r="G95" s="219" t="s">
        <v>8356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8363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8364</v>
      </c>
      <c r="F96" s="214" t="s">
        <v>8157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8365</v>
      </c>
      <c r="F97" s="218" t="s">
        <v>8366</v>
      </c>
      <c r="G97" s="219" t="s">
        <v>8356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8367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8368</v>
      </c>
      <c r="F98" s="218" t="s">
        <v>8369</v>
      </c>
      <c r="G98" s="219" t="s">
        <v>8356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8370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8371</v>
      </c>
      <c r="F99" s="218" t="s">
        <v>8372</v>
      </c>
      <c r="G99" s="219" t="s">
        <v>8356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8373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8374</v>
      </c>
      <c r="F100" s="218" t="s">
        <v>8375</v>
      </c>
      <c r="G100" s="219" t="s">
        <v>8356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8376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8377</v>
      </c>
      <c r="F101" s="218" t="s">
        <v>8378</v>
      </c>
      <c r="G101" s="219" t="s">
        <v>8356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8379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8380</v>
      </c>
      <c r="F102" s="218" t="s">
        <v>8381</v>
      </c>
      <c r="G102" s="219" t="s">
        <v>8356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8382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8383</v>
      </c>
      <c r="F103" s="214" t="s">
        <v>8384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8385</v>
      </c>
      <c r="F104" s="218" t="s">
        <v>8386</v>
      </c>
      <c r="G104" s="219" t="s">
        <v>8356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8387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8388</v>
      </c>
      <c r="F105" s="218" t="s">
        <v>8389</v>
      </c>
      <c r="G105" s="219" t="s">
        <v>8356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8391</v>
      </c>
      <c r="F106" s="218" t="s">
        <v>8392</v>
      </c>
      <c r="G106" s="219" t="s">
        <v>8356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8393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8394</v>
      </c>
      <c r="F107" s="218" t="s">
        <v>8395</v>
      </c>
      <c r="G107" s="219" t="s">
        <v>8356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8396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8397</v>
      </c>
      <c r="F108" s="218" t="s">
        <v>8398</v>
      </c>
      <c r="G108" s="219" t="s">
        <v>8356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8399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8400</v>
      </c>
      <c r="F109" s="214" t="s">
        <v>5079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8401</v>
      </c>
      <c r="F110" s="218" t="s">
        <v>8402</v>
      </c>
      <c r="G110" s="219" t="s">
        <v>8356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8403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8404</v>
      </c>
      <c r="F111" s="218" t="s">
        <v>8405</v>
      </c>
      <c r="G111" s="219" t="s">
        <v>8356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8406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8407</v>
      </c>
      <c r="F112" s="218" t="s">
        <v>8408</v>
      </c>
      <c r="G112" s="219" t="s">
        <v>8356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8409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8410</v>
      </c>
      <c r="F113" s="218" t="s">
        <v>8411</v>
      </c>
      <c r="G113" s="219" t="s">
        <v>8356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8412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8413</v>
      </c>
      <c r="F114" s="218" t="s">
        <v>8414</v>
      </c>
      <c r="G114" s="219" t="s">
        <v>8356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8415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8416</v>
      </c>
      <c r="F115" s="218" t="s">
        <v>8417</v>
      </c>
      <c r="G115" s="219" t="s">
        <v>8356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8418</v>
      </c>
    </row>
    <row r="116" s="2" customFormat="1" ht="24.9" customHeight="1">
      <c r="A116" s="40"/>
      <c r="B116" s="41"/>
      <c r="C116" s="216" t="s">
        <v>7</v>
      </c>
      <c r="D116" s="216" t="s">
        <v>333</v>
      </c>
      <c r="E116" s="217" t="s">
        <v>8419</v>
      </c>
      <c r="F116" s="218" t="s">
        <v>8420</v>
      </c>
      <c r="G116" s="219" t="s">
        <v>8356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8421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pcnFv7/vD33W07mPcG4UBVFcjEbZHud3g5Pe/0FWEj1FrytaclFSeowBzjpnFN51kgYdoNTZTUcBQ11v8Cw9Gg==" hashValue="5SnAQVqQ5H9zwG6u2sWoGsCmRiKd/BKDVrC+TMeBfSEvWca47tWukJhaaxOxxwtGiRF8KIrAU2Ga+dP/G/kh4g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8422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8423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8424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8425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8426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8427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8428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8429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8430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8431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8432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8433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8434</v>
      </c>
      <c r="F19" s="315" t="s">
        <v>8435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8436</v>
      </c>
      <c r="F20" s="315" t="s">
        <v>8437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8438</v>
      </c>
      <c r="F21" s="315" t="s">
        <v>8439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8440</v>
      </c>
      <c r="F22" s="315" t="s">
        <v>4800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8441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8442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8443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8444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8445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8446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8447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8448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8449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8450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8451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8452</v>
      </c>
      <c r="F37" s="315"/>
      <c r="G37" s="315" t="s">
        <v>8453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8454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8455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8456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8457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8458</v>
      </c>
      <c r="F42" s="315"/>
      <c r="G42" s="315" t="s">
        <v>8459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8460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8461</v>
      </c>
      <c r="F44" s="315"/>
      <c r="G44" s="315" t="s">
        <v>8462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8463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8464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8465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8466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8467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8468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8469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8470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8471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8472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8473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8474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8475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8476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8477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8478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8479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8480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8481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8482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8483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8484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8485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8486</v>
      </c>
      <c r="D76" s="333"/>
      <c r="E76" s="333"/>
      <c r="F76" s="333" t="s">
        <v>8487</v>
      </c>
      <c r="G76" s="334"/>
      <c r="H76" s="333" t="s">
        <v>58</v>
      </c>
      <c r="I76" s="333" t="s">
        <v>61</v>
      </c>
      <c r="J76" s="333" t="s">
        <v>8488</v>
      </c>
      <c r="K76" s="332"/>
    </row>
    <row r="77" s="1" customFormat="1" ht="17.25" customHeight="1">
      <c r="B77" s="330"/>
      <c r="C77" s="335" t="s">
        <v>8489</v>
      </c>
      <c r="D77" s="335"/>
      <c r="E77" s="335"/>
      <c r="F77" s="336" t="s">
        <v>8490</v>
      </c>
      <c r="G77" s="337"/>
      <c r="H77" s="335"/>
      <c r="I77" s="335"/>
      <c r="J77" s="335" t="s">
        <v>8491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8492</v>
      </c>
      <c r="G79" s="342"/>
      <c r="H79" s="318" t="s">
        <v>8493</v>
      </c>
      <c r="I79" s="318" t="s">
        <v>8494</v>
      </c>
      <c r="J79" s="318">
        <v>20</v>
      </c>
      <c r="K79" s="332"/>
    </row>
    <row r="80" s="1" customFormat="1" ht="15" customHeight="1">
      <c r="B80" s="330"/>
      <c r="C80" s="318" t="s">
        <v>8495</v>
      </c>
      <c r="D80" s="318"/>
      <c r="E80" s="318"/>
      <c r="F80" s="341" t="s">
        <v>8492</v>
      </c>
      <c r="G80" s="342"/>
      <c r="H80" s="318" t="s">
        <v>8496</v>
      </c>
      <c r="I80" s="318" t="s">
        <v>8494</v>
      </c>
      <c r="J80" s="318">
        <v>120</v>
      </c>
      <c r="K80" s="332"/>
    </row>
    <row r="81" s="1" customFormat="1" ht="15" customHeight="1">
      <c r="B81" s="343"/>
      <c r="C81" s="318" t="s">
        <v>8497</v>
      </c>
      <c r="D81" s="318"/>
      <c r="E81" s="318"/>
      <c r="F81" s="341" t="s">
        <v>8498</v>
      </c>
      <c r="G81" s="342"/>
      <c r="H81" s="318" t="s">
        <v>8499</v>
      </c>
      <c r="I81" s="318" t="s">
        <v>8494</v>
      </c>
      <c r="J81" s="318">
        <v>50</v>
      </c>
      <c r="K81" s="332"/>
    </row>
    <row r="82" s="1" customFormat="1" ht="15" customHeight="1">
      <c r="B82" s="343"/>
      <c r="C82" s="318" t="s">
        <v>8500</v>
      </c>
      <c r="D82" s="318"/>
      <c r="E82" s="318"/>
      <c r="F82" s="341" t="s">
        <v>8492</v>
      </c>
      <c r="G82" s="342"/>
      <c r="H82" s="318" t="s">
        <v>8501</v>
      </c>
      <c r="I82" s="318" t="s">
        <v>8502</v>
      </c>
      <c r="J82" s="318"/>
      <c r="K82" s="332"/>
    </row>
    <row r="83" s="1" customFormat="1" ht="15" customHeight="1">
      <c r="B83" s="343"/>
      <c r="C83" s="344" t="s">
        <v>8503</v>
      </c>
      <c r="D83" s="344"/>
      <c r="E83" s="344"/>
      <c r="F83" s="345" t="s">
        <v>8498</v>
      </c>
      <c r="G83" s="344"/>
      <c r="H83" s="344" t="s">
        <v>8504</v>
      </c>
      <c r="I83" s="344" t="s">
        <v>8494</v>
      </c>
      <c r="J83" s="344">
        <v>15</v>
      </c>
      <c r="K83" s="332"/>
    </row>
    <row r="84" s="1" customFormat="1" ht="15" customHeight="1">
      <c r="B84" s="343"/>
      <c r="C84" s="344" t="s">
        <v>8505</v>
      </c>
      <c r="D84" s="344"/>
      <c r="E84" s="344"/>
      <c r="F84" s="345" t="s">
        <v>8498</v>
      </c>
      <c r="G84" s="344"/>
      <c r="H84" s="344" t="s">
        <v>8506</v>
      </c>
      <c r="I84" s="344" t="s">
        <v>8494</v>
      </c>
      <c r="J84" s="344">
        <v>15</v>
      </c>
      <c r="K84" s="332"/>
    </row>
    <row r="85" s="1" customFormat="1" ht="15" customHeight="1">
      <c r="B85" s="343"/>
      <c r="C85" s="344" t="s">
        <v>8507</v>
      </c>
      <c r="D85" s="344"/>
      <c r="E85" s="344"/>
      <c r="F85" s="345" t="s">
        <v>8498</v>
      </c>
      <c r="G85" s="344"/>
      <c r="H85" s="344" t="s">
        <v>8508</v>
      </c>
      <c r="I85" s="344" t="s">
        <v>8494</v>
      </c>
      <c r="J85" s="344">
        <v>20</v>
      </c>
      <c r="K85" s="332"/>
    </row>
    <row r="86" s="1" customFormat="1" ht="15" customHeight="1">
      <c r="B86" s="343"/>
      <c r="C86" s="344" t="s">
        <v>8509</v>
      </c>
      <c r="D86" s="344"/>
      <c r="E86" s="344"/>
      <c r="F86" s="345" t="s">
        <v>8498</v>
      </c>
      <c r="G86" s="344"/>
      <c r="H86" s="344" t="s">
        <v>8510</v>
      </c>
      <c r="I86" s="344" t="s">
        <v>8494</v>
      </c>
      <c r="J86" s="344">
        <v>20</v>
      </c>
      <c r="K86" s="332"/>
    </row>
    <row r="87" s="1" customFormat="1" ht="15" customHeight="1">
      <c r="B87" s="343"/>
      <c r="C87" s="318" t="s">
        <v>8511</v>
      </c>
      <c r="D87" s="318"/>
      <c r="E87" s="318"/>
      <c r="F87" s="341" t="s">
        <v>8498</v>
      </c>
      <c r="G87" s="342"/>
      <c r="H87" s="318" t="s">
        <v>8512</v>
      </c>
      <c r="I87" s="318" t="s">
        <v>8494</v>
      </c>
      <c r="J87" s="318">
        <v>50</v>
      </c>
      <c r="K87" s="332"/>
    </row>
    <row r="88" s="1" customFormat="1" ht="15" customHeight="1">
      <c r="B88" s="343"/>
      <c r="C88" s="318" t="s">
        <v>8513</v>
      </c>
      <c r="D88" s="318"/>
      <c r="E88" s="318"/>
      <c r="F88" s="341" t="s">
        <v>8498</v>
      </c>
      <c r="G88" s="342"/>
      <c r="H88" s="318" t="s">
        <v>8514</v>
      </c>
      <c r="I88" s="318" t="s">
        <v>8494</v>
      </c>
      <c r="J88" s="318">
        <v>20</v>
      </c>
      <c r="K88" s="332"/>
    </row>
    <row r="89" s="1" customFormat="1" ht="15" customHeight="1">
      <c r="B89" s="343"/>
      <c r="C89" s="318" t="s">
        <v>8515</v>
      </c>
      <c r="D89" s="318"/>
      <c r="E89" s="318"/>
      <c r="F89" s="341" t="s">
        <v>8498</v>
      </c>
      <c r="G89" s="342"/>
      <c r="H89" s="318" t="s">
        <v>8516</v>
      </c>
      <c r="I89" s="318" t="s">
        <v>8494</v>
      </c>
      <c r="J89" s="318">
        <v>20</v>
      </c>
      <c r="K89" s="332"/>
    </row>
    <row r="90" s="1" customFormat="1" ht="15" customHeight="1">
      <c r="B90" s="343"/>
      <c r="C90" s="318" t="s">
        <v>8517</v>
      </c>
      <c r="D90" s="318"/>
      <c r="E90" s="318"/>
      <c r="F90" s="341" t="s">
        <v>8498</v>
      </c>
      <c r="G90" s="342"/>
      <c r="H90" s="318" t="s">
        <v>8518</v>
      </c>
      <c r="I90" s="318" t="s">
        <v>8494</v>
      </c>
      <c r="J90" s="318">
        <v>50</v>
      </c>
      <c r="K90" s="332"/>
    </row>
    <row r="91" s="1" customFormat="1" ht="15" customHeight="1">
      <c r="B91" s="343"/>
      <c r="C91" s="318" t="s">
        <v>8519</v>
      </c>
      <c r="D91" s="318"/>
      <c r="E91" s="318"/>
      <c r="F91" s="341" t="s">
        <v>8498</v>
      </c>
      <c r="G91" s="342"/>
      <c r="H91" s="318" t="s">
        <v>8519</v>
      </c>
      <c r="I91" s="318" t="s">
        <v>8494</v>
      </c>
      <c r="J91" s="318">
        <v>50</v>
      </c>
      <c r="K91" s="332"/>
    </row>
    <row r="92" s="1" customFormat="1" ht="15" customHeight="1">
      <c r="B92" s="343"/>
      <c r="C92" s="318" t="s">
        <v>8520</v>
      </c>
      <c r="D92" s="318"/>
      <c r="E92" s="318"/>
      <c r="F92" s="341" t="s">
        <v>8498</v>
      </c>
      <c r="G92" s="342"/>
      <c r="H92" s="318" t="s">
        <v>8521</v>
      </c>
      <c r="I92" s="318" t="s">
        <v>8494</v>
      </c>
      <c r="J92" s="318">
        <v>255</v>
      </c>
      <c r="K92" s="332"/>
    </row>
    <row r="93" s="1" customFormat="1" ht="15" customHeight="1">
      <c r="B93" s="343"/>
      <c r="C93" s="318" t="s">
        <v>8522</v>
      </c>
      <c r="D93" s="318"/>
      <c r="E93" s="318"/>
      <c r="F93" s="341" t="s">
        <v>8492</v>
      </c>
      <c r="G93" s="342"/>
      <c r="H93" s="318" t="s">
        <v>8523</v>
      </c>
      <c r="I93" s="318" t="s">
        <v>8524</v>
      </c>
      <c r="J93" s="318"/>
      <c r="K93" s="332"/>
    </row>
    <row r="94" s="1" customFormat="1" ht="15" customHeight="1">
      <c r="B94" s="343"/>
      <c r="C94" s="318" t="s">
        <v>8525</v>
      </c>
      <c r="D94" s="318"/>
      <c r="E94" s="318"/>
      <c r="F94" s="341" t="s">
        <v>8492</v>
      </c>
      <c r="G94" s="342"/>
      <c r="H94" s="318" t="s">
        <v>8526</v>
      </c>
      <c r="I94" s="318" t="s">
        <v>8527</v>
      </c>
      <c r="J94" s="318"/>
      <c r="K94" s="332"/>
    </row>
    <row r="95" s="1" customFormat="1" ht="15" customHeight="1">
      <c r="B95" s="343"/>
      <c r="C95" s="318" t="s">
        <v>8528</v>
      </c>
      <c r="D95" s="318"/>
      <c r="E95" s="318"/>
      <c r="F95" s="341" t="s">
        <v>8492</v>
      </c>
      <c r="G95" s="342"/>
      <c r="H95" s="318" t="s">
        <v>8528</v>
      </c>
      <c r="I95" s="318" t="s">
        <v>8527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8492</v>
      </c>
      <c r="G96" s="342"/>
      <c r="H96" s="318" t="s">
        <v>8529</v>
      </c>
      <c r="I96" s="318" t="s">
        <v>8527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8492</v>
      </c>
      <c r="G97" s="342"/>
      <c r="H97" s="318" t="s">
        <v>8530</v>
      </c>
      <c r="I97" s="318" t="s">
        <v>8527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8531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8486</v>
      </c>
      <c r="D103" s="333"/>
      <c r="E103" s="333"/>
      <c r="F103" s="333" t="s">
        <v>8487</v>
      </c>
      <c r="G103" s="334"/>
      <c r="H103" s="333" t="s">
        <v>58</v>
      </c>
      <c r="I103" s="333" t="s">
        <v>61</v>
      </c>
      <c r="J103" s="333" t="s">
        <v>8488</v>
      </c>
      <c r="K103" s="332"/>
    </row>
    <row r="104" s="1" customFormat="1" ht="17.25" customHeight="1">
      <c r="B104" s="330"/>
      <c r="C104" s="335" t="s">
        <v>8489</v>
      </c>
      <c r="D104" s="335"/>
      <c r="E104" s="335"/>
      <c r="F104" s="336" t="s">
        <v>8490</v>
      </c>
      <c r="G104" s="337"/>
      <c r="H104" s="335"/>
      <c r="I104" s="335"/>
      <c r="J104" s="335" t="s">
        <v>8491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8492</v>
      </c>
      <c r="G106" s="318"/>
      <c r="H106" s="318" t="s">
        <v>8532</v>
      </c>
      <c r="I106" s="318" t="s">
        <v>8494</v>
      </c>
      <c r="J106" s="318">
        <v>20</v>
      </c>
      <c r="K106" s="332"/>
    </row>
    <row r="107" s="1" customFormat="1" ht="15" customHeight="1">
      <c r="B107" s="330"/>
      <c r="C107" s="318" t="s">
        <v>8495</v>
      </c>
      <c r="D107" s="318"/>
      <c r="E107" s="318"/>
      <c r="F107" s="341" t="s">
        <v>8492</v>
      </c>
      <c r="G107" s="318"/>
      <c r="H107" s="318" t="s">
        <v>8532</v>
      </c>
      <c r="I107" s="318" t="s">
        <v>8494</v>
      </c>
      <c r="J107" s="318">
        <v>120</v>
      </c>
      <c r="K107" s="332"/>
    </row>
    <row r="108" s="1" customFormat="1" ht="15" customHeight="1">
      <c r="B108" s="343"/>
      <c r="C108" s="318" t="s">
        <v>8497</v>
      </c>
      <c r="D108" s="318"/>
      <c r="E108" s="318"/>
      <c r="F108" s="341" t="s">
        <v>8498</v>
      </c>
      <c r="G108" s="318"/>
      <c r="H108" s="318" t="s">
        <v>8532</v>
      </c>
      <c r="I108" s="318" t="s">
        <v>8494</v>
      </c>
      <c r="J108" s="318">
        <v>50</v>
      </c>
      <c r="K108" s="332"/>
    </row>
    <row r="109" s="1" customFormat="1" ht="15" customHeight="1">
      <c r="B109" s="343"/>
      <c r="C109" s="318" t="s">
        <v>8500</v>
      </c>
      <c r="D109" s="318"/>
      <c r="E109" s="318"/>
      <c r="F109" s="341" t="s">
        <v>8492</v>
      </c>
      <c r="G109" s="318"/>
      <c r="H109" s="318" t="s">
        <v>8532</v>
      </c>
      <c r="I109" s="318" t="s">
        <v>8502</v>
      </c>
      <c r="J109" s="318"/>
      <c r="K109" s="332"/>
    </row>
    <row r="110" s="1" customFormat="1" ht="15" customHeight="1">
      <c r="B110" s="343"/>
      <c r="C110" s="318" t="s">
        <v>8511</v>
      </c>
      <c r="D110" s="318"/>
      <c r="E110" s="318"/>
      <c r="F110" s="341" t="s">
        <v>8498</v>
      </c>
      <c r="G110" s="318"/>
      <c r="H110" s="318" t="s">
        <v>8532</v>
      </c>
      <c r="I110" s="318" t="s">
        <v>8494</v>
      </c>
      <c r="J110" s="318">
        <v>50</v>
      </c>
      <c r="K110" s="332"/>
    </row>
    <row r="111" s="1" customFormat="1" ht="15" customHeight="1">
      <c r="B111" s="343"/>
      <c r="C111" s="318" t="s">
        <v>8519</v>
      </c>
      <c r="D111" s="318"/>
      <c r="E111" s="318"/>
      <c r="F111" s="341" t="s">
        <v>8498</v>
      </c>
      <c r="G111" s="318"/>
      <c r="H111" s="318" t="s">
        <v>8532</v>
      </c>
      <c r="I111" s="318" t="s">
        <v>8494</v>
      </c>
      <c r="J111" s="318">
        <v>50</v>
      </c>
      <c r="K111" s="332"/>
    </row>
    <row r="112" s="1" customFormat="1" ht="15" customHeight="1">
      <c r="B112" s="343"/>
      <c r="C112" s="318" t="s">
        <v>8517</v>
      </c>
      <c r="D112" s="318"/>
      <c r="E112" s="318"/>
      <c r="F112" s="341" t="s">
        <v>8498</v>
      </c>
      <c r="G112" s="318"/>
      <c r="H112" s="318" t="s">
        <v>8532</v>
      </c>
      <c r="I112" s="318" t="s">
        <v>8494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8492</v>
      </c>
      <c r="G113" s="318"/>
      <c r="H113" s="318" t="s">
        <v>8533</v>
      </c>
      <c r="I113" s="318" t="s">
        <v>8494</v>
      </c>
      <c r="J113" s="318">
        <v>20</v>
      </c>
      <c r="K113" s="332"/>
    </row>
    <row r="114" s="1" customFormat="1" ht="15" customHeight="1">
      <c r="B114" s="343"/>
      <c r="C114" s="318" t="s">
        <v>8534</v>
      </c>
      <c r="D114" s="318"/>
      <c r="E114" s="318"/>
      <c r="F114" s="341" t="s">
        <v>8492</v>
      </c>
      <c r="G114" s="318"/>
      <c r="H114" s="318" t="s">
        <v>8535</v>
      </c>
      <c r="I114" s="318" t="s">
        <v>8494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8492</v>
      </c>
      <c r="G115" s="318"/>
      <c r="H115" s="318" t="s">
        <v>8536</v>
      </c>
      <c r="I115" s="318" t="s">
        <v>8527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8492</v>
      </c>
      <c r="G116" s="318"/>
      <c r="H116" s="318" t="s">
        <v>8537</v>
      </c>
      <c r="I116" s="318" t="s">
        <v>8527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8492</v>
      </c>
      <c r="G117" s="318"/>
      <c r="H117" s="318" t="s">
        <v>8538</v>
      </c>
      <c r="I117" s="318" t="s">
        <v>8539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8540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8486</v>
      </c>
      <c r="D123" s="333"/>
      <c r="E123" s="333"/>
      <c r="F123" s="333" t="s">
        <v>8487</v>
      </c>
      <c r="G123" s="334"/>
      <c r="H123" s="333" t="s">
        <v>58</v>
      </c>
      <c r="I123" s="333" t="s">
        <v>61</v>
      </c>
      <c r="J123" s="333" t="s">
        <v>8488</v>
      </c>
      <c r="K123" s="362"/>
    </row>
    <row r="124" s="1" customFormat="1" ht="17.25" customHeight="1">
      <c r="B124" s="361"/>
      <c r="C124" s="335" t="s">
        <v>8489</v>
      </c>
      <c r="D124" s="335"/>
      <c r="E124" s="335"/>
      <c r="F124" s="336" t="s">
        <v>8490</v>
      </c>
      <c r="G124" s="337"/>
      <c r="H124" s="335"/>
      <c r="I124" s="335"/>
      <c r="J124" s="335" t="s">
        <v>8491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8495</v>
      </c>
      <c r="D126" s="340"/>
      <c r="E126" s="340"/>
      <c r="F126" s="341" t="s">
        <v>8492</v>
      </c>
      <c r="G126" s="318"/>
      <c r="H126" s="318" t="s">
        <v>8532</v>
      </c>
      <c r="I126" s="318" t="s">
        <v>8494</v>
      </c>
      <c r="J126" s="318">
        <v>120</v>
      </c>
      <c r="K126" s="366"/>
    </row>
    <row r="127" s="1" customFormat="1" ht="15" customHeight="1">
      <c r="B127" s="363"/>
      <c r="C127" s="318" t="s">
        <v>8541</v>
      </c>
      <c r="D127" s="318"/>
      <c r="E127" s="318"/>
      <c r="F127" s="341" t="s">
        <v>8492</v>
      </c>
      <c r="G127" s="318"/>
      <c r="H127" s="318" t="s">
        <v>8542</v>
      </c>
      <c r="I127" s="318" t="s">
        <v>8494</v>
      </c>
      <c r="J127" s="318" t="s">
        <v>8543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8492</v>
      </c>
      <c r="G128" s="318"/>
      <c r="H128" s="318" t="s">
        <v>8544</v>
      </c>
      <c r="I128" s="318" t="s">
        <v>8494</v>
      </c>
      <c r="J128" s="318" t="s">
        <v>8543</v>
      </c>
      <c r="K128" s="366"/>
    </row>
    <row r="129" s="1" customFormat="1" ht="15" customHeight="1">
      <c r="B129" s="363"/>
      <c r="C129" s="318" t="s">
        <v>8503</v>
      </c>
      <c r="D129" s="318"/>
      <c r="E129" s="318"/>
      <c r="F129" s="341" t="s">
        <v>8498</v>
      </c>
      <c r="G129" s="318"/>
      <c r="H129" s="318" t="s">
        <v>8504</v>
      </c>
      <c r="I129" s="318" t="s">
        <v>8494</v>
      </c>
      <c r="J129" s="318">
        <v>15</v>
      </c>
      <c r="K129" s="366"/>
    </row>
    <row r="130" s="1" customFormat="1" ht="15" customHeight="1">
      <c r="B130" s="363"/>
      <c r="C130" s="344" t="s">
        <v>8505</v>
      </c>
      <c r="D130" s="344"/>
      <c r="E130" s="344"/>
      <c r="F130" s="345" t="s">
        <v>8498</v>
      </c>
      <c r="G130" s="344"/>
      <c r="H130" s="344" t="s">
        <v>8506</v>
      </c>
      <c r="I130" s="344" t="s">
        <v>8494</v>
      </c>
      <c r="J130" s="344">
        <v>15</v>
      </c>
      <c r="K130" s="366"/>
    </row>
    <row r="131" s="1" customFormat="1" ht="15" customHeight="1">
      <c r="B131" s="363"/>
      <c r="C131" s="344" t="s">
        <v>8507</v>
      </c>
      <c r="D131" s="344"/>
      <c r="E131" s="344"/>
      <c r="F131" s="345" t="s">
        <v>8498</v>
      </c>
      <c r="G131" s="344"/>
      <c r="H131" s="344" t="s">
        <v>8508</v>
      </c>
      <c r="I131" s="344" t="s">
        <v>8494</v>
      </c>
      <c r="J131" s="344">
        <v>20</v>
      </c>
      <c r="K131" s="366"/>
    </row>
    <row r="132" s="1" customFormat="1" ht="15" customHeight="1">
      <c r="B132" s="363"/>
      <c r="C132" s="344" t="s">
        <v>8509</v>
      </c>
      <c r="D132" s="344"/>
      <c r="E132" s="344"/>
      <c r="F132" s="345" t="s">
        <v>8498</v>
      </c>
      <c r="G132" s="344"/>
      <c r="H132" s="344" t="s">
        <v>8510</v>
      </c>
      <c r="I132" s="344" t="s">
        <v>8494</v>
      </c>
      <c r="J132" s="344">
        <v>20</v>
      </c>
      <c r="K132" s="366"/>
    </row>
    <row r="133" s="1" customFormat="1" ht="15" customHeight="1">
      <c r="B133" s="363"/>
      <c r="C133" s="318" t="s">
        <v>8497</v>
      </c>
      <c r="D133" s="318"/>
      <c r="E133" s="318"/>
      <c r="F133" s="341" t="s">
        <v>8498</v>
      </c>
      <c r="G133" s="318"/>
      <c r="H133" s="318" t="s">
        <v>8532</v>
      </c>
      <c r="I133" s="318" t="s">
        <v>8494</v>
      </c>
      <c r="J133" s="318">
        <v>50</v>
      </c>
      <c r="K133" s="366"/>
    </row>
    <row r="134" s="1" customFormat="1" ht="15" customHeight="1">
      <c r="B134" s="363"/>
      <c r="C134" s="318" t="s">
        <v>8511</v>
      </c>
      <c r="D134" s="318"/>
      <c r="E134" s="318"/>
      <c r="F134" s="341" t="s">
        <v>8498</v>
      </c>
      <c r="G134" s="318"/>
      <c r="H134" s="318" t="s">
        <v>8532</v>
      </c>
      <c r="I134" s="318" t="s">
        <v>8494</v>
      </c>
      <c r="J134" s="318">
        <v>50</v>
      </c>
      <c r="K134" s="366"/>
    </row>
    <row r="135" s="1" customFormat="1" ht="15" customHeight="1">
      <c r="B135" s="363"/>
      <c r="C135" s="318" t="s">
        <v>8517</v>
      </c>
      <c r="D135" s="318"/>
      <c r="E135" s="318"/>
      <c r="F135" s="341" t="s">
        <v>8498</v>
      </c>
      <c r="G135" s="318"/>
      <c r="H135" s="318" t="s">
        <v>8532</v>
      </c>
      <c r="I135" s="318" t="s">
        <v>8494</v>
      </c>
      <c r="J135" s="318">
        <v>50</v>
      </c>
      <c r="K135" s="366"/>
    </row>
    <row r="136" s="1" customFormat="1" ht="15" customHeight="1">
      <c r="B136" s="363"/>
      <c r="C136" s="318" t="s">
        <v>8519</v>
      </c>
      <c r="D136" s="318"/>
      <c r="E136" s="318"/>
      <c r="F136" s="341" t="s">
        <v>8498</v>
      </c>
      <c r="G136" s="318"/>
      <c r="H136" s="318" t="s">
        <v>8532</v>
      </c>
      <c r="I136" s="318" t="s">
        <v>8494</v>
      </c>
      <c r="J136" s="318">
        <v>50</v>
      </c>
      <c r="K136" s="366"/>
    </row>
    <row r="137" s="1" customFormat="1" ht="15" customHeight="1">
      <c r="B137" s="363"/>
      <c r="C137" s="318" t="s">
        <v>8520</v>
      </c>
      <c r="D137" s="318"/>
      <c r="E137" s="318"/>
      <c r="F137" s="341" t="s">
        <v>8498</v>
      </c>
      <c r="G137" s="318"/>
      <c r="H137" s="318" t="s">
        <v>8545</v>
      </c>
      <c r="I137" s="318" t="s">
        <v>8494</v>
      </c>
      <c r="J137" s="318">
        <v>255</v>
      </c>
      <c r="K137" s="366"/>
    </row>
    <row r="138" s="1" customFormat="1" ht="15" customHeight="1">
      <c r="B138" s="363"/>
      <c r="C138" s="318" t="s">
        <v>8522</v>
      </c>
      <c r="D138" s="318"/>
      <c r="E138" s="318"/>
      <c r="F138" s="341" t="s">
        <v>8492</v>
      </c>
      <c r="G138" s="318"/>
      <c r="H138" s="318" t="s">
        <v>8546</v>
      </c>
      <c r="I138" s="318" t="s">
        <v>8524</v>
      </c>
      <c r="J138" s="318"/>
      <c r="K138" s="366"/>
    </row>
    <row r="139" s="1" customFormat="1" ht="15" customHeight="1">
      <c r="B139" s="363"/>
      <c r="C139" s="318" t="s">
        <v>8525</v>
      </c>
      <c r="D139" s="318"/>
      <c r="E139" s="318"/>
      <c r="F139" s="341" t="s">
        <v>8492</v>
      </c>
      <c r="G139" s="318"/>
      <c r="H139" s="318" t="s">
        <v>8547</v>
      </c>
      <c r="I139" s="318" t="s">
        <v>8527</v>
      </c>
      <c r="J139" s="318"/>
      <c r="K139" s="366"/>
    </row>
    <row r="140" s="1" customFormat="1" ht="15" customHeight="1">
      <c r="B140" s="363"/>
      <c r="C140" s="318" t="s">
        <v>8528</v>
      </c>
      <c r="D140" s="318"/>
      <c r="E140" s="318"/>
      <c r="F140" s="341" t="s">
        <v>8492</v>
      </c>
      <c r="G140" s="318"/>
      <c r="H140" s="318" t="s">
        <v>8528</v>
      </c>
      <c r="I140" s="318" t="s">
        <v>8527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8492</v>
      </c>
      <c r="G141" s="318"/>
      <c r="H141" s="318" t="s">
        <v>8548</v>
      </c>
      <c r="I141" s="318" t="s">
        <v>8527</v>
      </c>
      <c r="J141" s="318"/>
      <c r="K141" s="366"/>
    </row>
    <row r="142" s="1" customFormat="1" ht="15" customHeight="1">
      <c r="B142" s="363"/>
      <c r="C142" s="318" t="s">
        <v>8549</v>
      </c>
      <c r="D142" s="318"/>
      <c r="E142" s="318"/>
      <c r="F142" s="341" t="s">
        <v>8492</v>
      </c>
      <c r="G142" s="318"/>
      <c r="H142" s="318" t="s">
        <v>8550</v>
      </c>
      <c r="I142" s="318" t="s">
        <v>8527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8551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8486</v>
      </c>
      <c r="D148" s="333"/>
      <c r="E148" s="333"/>
      <c r="F148" s="333" t="s">
        <v>8487</v>
      </c>
      <c r="G148" s="334"/>
      <c r="H148" s="333" t="s">
        <v>58</v>
      </c>
      <c r="I148" s="333" t="s">
        <v>61</v>
      </c>
      <c r="J148" s="333" t="s">
        <v>8488</v>
      </c>
      <c r="K148" s="332"/>
    </row>
    <row r="149" s="1" customFormat="1" ht="17.25" customHeight="1">
      <c r="B149" s="330"/>
      <c r="C149" s="335" t="s">
        <v>8489</v>
      </c>
      <c r="D149" s="335"/>
      <c r="E149" s="335"/>
      <c r="F149" s="336" t="s">
        <v>8490</v>
      </c>
      <c r="G149" s="337"/>
      <c r="H149" s="335"/>
      <c r="I149" s="335"/>
      <c r="J149" s="335" t="s">
        <v>8491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8495</v>
      </c>
      <c r="D151" s="318"/>
      <c r="E151" s="318"/>
      <c r="F151" s="371" t="s">
        <v>8492</v>
      </c>
      <c r="G151" s="318"/>
      <c r="H151" s="370" t="s">
        <v>8532</v>
      </c>
      <c r="I151" s="370" t="s">
        <v>8494</v>
      </c>
      <c r="J151" s="370">
        <v>120</v>
      </c>
      <c r="K151" s="366"/>
    </row>
    <row r="152" s="1" customFormat="1" ht="15" customHeight="1">
      <c r="B152" s="343"/>
      <c r="C152" s="370" t="s">
        <v>8541</v>
      </c>
      <c r="D152" s="318"/>
      <c r="E152" s="318"/>
      <c r="F152" s="371" t="s">
        <v>8492</v>
      </c>
      <c r="G152" s="318"/>
      <c r="H152" s="370" t="s">
        <v>8552</v>
      </c>
      <c r="I152" s="370" t="s">
        <v>8494</v>
      </c>
      <c r="J152" s="370" t="s">
        <v>8543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8492</v>
      </c>
      <c r="G153" s="318"/>
      <c r="H153" s="370" t="s">
        <v>8553</v>
      </c>
      <c r="I153" s="370" t="s">
        <v>8494</v>
      </c>
      <c r="J153" s="370" t="s">
        <v>8543</v>
      </c>
      <c r="K153" s="366"/>
    </row>
    <row r="154" s="1" customFormat="1" ht="15" customHeight="1">
      <c r="B154" s="343"/>
      <c r="C154" s="370" t="s">
        <v>8497</v>
      </c>
      <c r="D154" s="318"/>
      <c r="E154" s="318"/>
      <c r="F154" s="371" t="s">
        <v>8498</v>
      </c>
      <c r="G154" s="318"/>
      <c r="H154" s="370" t="s">
        <v>8532</v>
      </c>
      <c r="I154" s="370" t="s">
        <v>8494</v>
      </c>
      <c r="J154" s="370">
        <v>50</v>
      </c>
      <c r="K154" s="366"/>
    </row>
    <row r="155" s="1" customFormat="1" ht="15" customHeight="1">
      <c r="B155" s="343"/>
      <c r="C155" s="370" t="s">
        <v>8500</v>
      </c>
      <c r="D155" s="318"/>
      <c r="E155" s="318"/>
      <c r="F155" s="371" t="s">
        <v>8492</v>
      </c>
      <c r="G155" s="318"/>
      <c r="H155" s="370" t="s">
        <v>8532</v>
      </c>
      <c r="I155" s="370" t="s">
        <v>8502</v>
      </c>
      <c r="J155" s="370"/>
      <c r="K155" s="366"/>
    </row>
    <row r="156" s="1" customFormat="1" ht="15" customHeight="1">
      <c r="B156" s="343"/>
      <c r="C156" s="370" t="s">
        <v>8511</v>
      </c>
      <c r="D156" s="318"/>
      <c r="E156" s="318"/>
      <c r="F156" s="371" t="s">
        <v>8498</v>
      </c>
      <c r="G156" s="318"/>
      <c r="H156" s="370" t="s">
        <v>8532</v>
      </c>
      <c r="I156" s="370" t="s">
        <v>8494</v>
      </c>
      <c r="J156" s="370">
        <v>50</v>
      </c>
      <c r="K156" s="366"/>
    </row>
    <row r="157" s="1" customFormat="1" ht="15" customHeight="1">
      <c r="B157" s="343"/>
      <c r="C157" s="370" t="s">
        <v>8519</v>
      </c>
      <c r="D157" s="318"/>
      <c r="E157" s="318"/>
      <c r="F157" s="371" t="s">
        <v>8498</v>
      </c>
      <c r="G157" s="318"/>
      <c r="H157" s="370" t="s">
        <v>8532</v>
      </c>
      <c r="I157" s="370" t="s">
        <v>8494</v>
      </c>
      <c r="J157" s="370">
        <v>50</v>
      </c>
      <c r="K157" s="366"/>
    </row>
    <row r="158" s="1" customFormat="1" ht="15" customHeight="1">
      <c r="B158" s="343"/>
      <c r="C158" s="370" t="s">
        <v>8517</v>
      </c>
      <c r="D158" s="318"/>
      <c r="E158" s="318"/>
      <c r="F158" s="371" t="s">
        <v>8498</v>
      </c>
      <c r="G158" s="318"/>
      <c r="H158" s="370" t="s">
        <v>8532</v>
      </c>
      <c r="I158" s="370" t="s">
        <v>8494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8492</v>
      </c>
      <c r="G159" s="318"/>
      <c r="H159" s="370" t="s">
        <v>8554</v>
      </c>
      <c r="I159" s="370" t="s">
        <v>8494</v>
      </c>
      <c r="J159" s="370" t="s">
        <v>8555</v>
      </c>
      <c r="K159" s="366"/>
    </row>
    <row r="160" s="1" customFormat="1" ht="15" customHeight="1">
      <c r="B160" s="343"/>
      <c r="C160" s="370" t="s">
        <v>8556</v>
      </c>
      <c r="D160" s="318"/>
      <c r="E160" s="318"/>
      <c r="F160" s="371" t="s">
        <v>8492</v>
      </c>
      <c r="G160" s="318"/>
      <c r="H160" s="370" t="s">
        <v>8557</v>
      </c>
      <c r="I160" s="370" t="s">
        <v>8527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8558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8486</v>
      </c>
      <c r="D166" s="333"/>
      <c r="E166" s="333"/>
      <c r="F166" s="333" t="s">
        <v>8487</v>
      </c>
      <c r="G166" s="375"/>
      <c r="H166" s="376" t="s">
        <v>58</v>
      </c>
      <c r="I166" s="376" t="s">
        <v>61</v>
      </c>
      <c r="J166" s="333" t="s">
        <v>8488</v>
      </c>
      <c r="K166" s="310"/>
    </row>
    <row r="167" s="1" customFormat="1" ht="17.25" customHeight="1">
      <c r="B167" s="311"/>
      <c r="C167" s="335" t="s">
        <v>8489</v>
      </c>
      <c r="D167" s="335"/>
      <c r="E167" s="335"/>
      <c r="F167" s="336" t="s">
        <v>8490</v>
      </c>
      <c r="G167" s="377"/>
      <c r="H167" s="378"/>
      <c r="I167" s="378"/>
      <c r="J167" s="335" t="s">
        <v>8491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8495</v>
      </c>
      <c r="D169" s="318"/>
      <c r="E169" s="318"/>
      <c r="F169" s="341" t="s">
        <v>8492</v>
      </c>
      <c r="G169" s="318"/>
      <c r="H169" s="318" t="s">
        <v>8532</v>
      </c>
      <c r="I169" s="318" t="s">
        <v>8494</v>
      </c>
      <c r="J169" s="318">
        <v>120</v>
      </c>
      <c r="K169" s="366"/>
    </row>
    <row r="170" s="1" customFormat="1" ht="15" customHeight="1">
      <c r="B170" s="343"/>
      <c r="C170" s="318" t="s">
        <v>8541</v>
      </c>
      <c r="D170" s="318"/>
      <c r="E170" s="318"/>
      <c r="F170" s="341" t="s">
        <v>8492</v>
      </c>
      <c r="G170" s="318"/>
      <c r="H170" s="318" t="s">
        <v>8542</v>
      </c>
      <c r="I170" s="318" t="s">
        <v>8494</v>
      </c>
      <c r="J170" s="318" t="s">
        <v>8543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8492</v>
      </c>
      <c r="G171" s="318"/>
      <c r="H171" s="318" t="s">
        <v>8559</v>
      </c>
      <c r="I171" s="318" t="s">
        <v>8494</v>
      </c>
      <c r="J171" s="318" t="s">
        <v>8543</v>
      </c>
      <c r="K171" s="366"/>
    </row>
    <row r="172" s="1" customFormat="1" ht="15" customHeight="1">
      <c r="B172" s="343"/>
      <c r="C172" s="318" t="s">
        <v>8497</v>
      </c>
      <c r="D172" s="318"/>
      <c r="E172" s="318"/>
      <c r="F172" s="341" t="s">
        <v>8498</v>
      </c>
      <c r="G172" s="318"/>
      <c r="H172" s="318" t="s">
        <v>8559</v>
      </c>
      <c r="I172" s="318" t="s">
        <v>8494</v>
      </c>
      <c r="J172" s="318">
        <v>50</v>
      </c>
      <c r="K172" s="366"/>
    </row>
    <row r="173" s="1" customFormat="1" ht="15" customHeight="1">
      <c r="B173" s="343"/>
      <c r="C173" s="318" t="s">
        <v>8500</v>
      </c>
      <c r="D173" s="318"/>
      <c r="E173" s="318"/>
      <c r="F173" s="341" t="s">
        <v>8492</v>
      </c>
      <c r="G173" s="318"/>
      <c r="H173" s="318" t="s">
        <v>8559</v>
      </c>
      <c r="I173" s="318" t="s">
        <v>8502</v>
      </c>
      <c r="J173" s="318"/>
      <c r="K173" s="366"/>
    </row>
    <row r="174" s="1" customFormat="1" ht="15" customHeight="1">
      <c r="B174" s="343"/>
      <c r="C174" s="318" t="s">
        <v>8511</v>
      </c>
      <c r="D174" s="318"/>
      <c r="E174" s="318"/>
      <c r="F174" s="341" t="s">
        <v>8498</v>
      </c>
      <c r="G174" s="318"/>
      <c r="H174" s="318" t="s">
        <v>8559</v>
      </c>
      <c r="I174" s="318" t="s">
        <v>8494</v>
      </c>
      <c r="J174" s="318">
        <v>50</v>
      </c>
      <c r="K174" s="366"/>
    </row>
    <row r="175" s="1" customFormat="1" ht="15" customHeight="1">
      <c r="B175" s="343"/>
      <c r="C175" s="318" t="s">
        <v>8519</v>
      </c>
      <c r="D175" s="318"/>
      <c r="E175" s="318"/>
      <c r="F175" s="341" t="s">
        <v>8498</v>
      </c>
      <c r="G175" s="318"/>
      <c r="H175" s="318" t="s">
        <v>8559</v>
      </c>
      <c r="I175" s="318" t="s">
        <v>8494</v>
      </c>
      <c r="J175" s="318">
        <v>50</v>
      </c>
      <c r="K175" s="366"/>
    </row>
    <row r="176" s="1" customFormat="1" ht="15" customHeight="1">
      <c r="B176" s="343"/>
      <c r="C176" s="318" t="s">
        <v>8517</v>
      </c>
      <c r="D176" s="318"/>
      <c r="E176" s="318"/>
      <c r="F176" s="341" t="s">
        <v>8498</v>
      </c>
      <c r="G176" s="318"/>
      <c r="H176" s="318" t="s">
        <v>8559</v>
      </c>
      <c r="I176" s="318" t="s">
        <v>8494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8492</v>
      </c>
      <c r="G177" s="318"/>
      <c r="H177" s="318" t="s">
        <v>8560</v>
      </c>
      <c r="I177" s="318" t="s">
        <v>8561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8492</v>
      </c>
      <c r="G178" s="318"/>
      <c r="H178" s="318" t="s">
        <v>8562</v>
      </c>
      <c r="I178" s="318" t="s">
        <v>8563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8492</v>
      </c>
      <c r="G179" s="318"/>
      <c r="H179" s="318" t="s">
        <v>8564</v>
      </c>
      <c r="I179" s="318" t="s">
        <v>8494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8492</v>
      </c>
      <c r="G180" s="318"/>
      <c r="H180" s="318" t="s">
        <v>8565</v>
      </c>
      <c r="I180" s="318" t="s">
        <v>8494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8492</v>
      </c>
      <c r="G181" s="318"/>
      <c r="H181" s="318" t="s">
        <v>8456</v>
      </c>
      <c r="I181" s="318" t="s">
        <v>8494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8492</v>
      </c>
      <c r="G182" s="318"/>
      <c r="H182" s="318" t="s">
        <v>8566</v>
      </c>
      <c r="I182" s="318" t="s">
        <v>8527</v>
      </c>
      <c r="J182" s="318"/>
      <c r="K182" s="366"/>
    </row>
    <row r="183" s="1" customFormat="1" ht="15" customHeight="1">
      <c r="B183" s="343"/>
      <c r="C183" s="318" t="s">
        <v>8567</v>
      </c>
      <c r="D183" s="318"/>
      <c r="E183" s="318"/>
      <c r="F183" s="341" t="s">
        <v>8492</v>
      </c>
      <c r="G183" s="318"/>
      <c r="H183" s="318" t="s">
        <v>8568</v>
      </c>
      <c r="I183" s="318" t="s">
        <v>8527</v>
      </c>
      <c r="J183" s="318"/>
      <c r="K183" s="366"/>
    </row>
    <row r="184" s="1" customFormat="1" ht="15" customHeight="1">
      <c r="B184" s="343"/>
      <c r="C184" s="318" t="s">
        <v>8556</v>
      </c>
      <c r="D184" s="318"/>
      <c r="E184" s="318"/>
      <c r="F184" s="341" t="s">
        <v>8492</v>
      </c>
      <c r="G184" s="318"/>
      <c r="H184" s="318" t="s">
        <v>8569</v>
      </c>
      <c r="I184" s="318" t="s">
        <v>8527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8498</v>
      </c>
      <c r="G185" s="318"/>
      <c r="H185" s="318" t="s">
        <v>8570</v>
      </c>
      <c r="I185" s="318" t="s">
        <v>8494</v>
      </c>
      <c r="J185" s="318">
        <v>50</v>
      </c>
      <c r="K185" s="366"/>
    </row>
    <row r="186" s="1" customFormat="1" ht="15" customHeight="1">
      <c r="B186" s="343"/>
      <c r="C186" s="318" t="s">
        <v>8571</v>
      </c>
      <c r="D186" s="318"/>
      <c r="E186" s="318"/>
      <c r="F186" s="341" t="s">
        <v>8498</v>
      </c>
      <c r="G186" s="318"/>
      <c r="H186" s="318" t="s">
        <v>8572</v>
      </c>
      <c r="I186" s="318" t="s">
        <v>8573</v>
      </c>
      <c r="J186" s="318"/>
      <c r="K186" s="366"/>
    </row>
    <row r="187" s="1" customFormat="1" ht="15" customHeight="1">
      <c r="B187" s="343"/>
      <c r="C187" s="318" t="s">
        <v>8574</v>
      </c>
      <c r="D187" s="318"/>
      <c r="E187" s="318"/>
      <c r="F187" s="341" t="s">
        <v>8498</v>
      </c>
      <c r="G187" s="318"/>
      <c r="H187" s="318" t="s">
        <v>8575</v>
      </c>
      <c r="I187" s="318" t="s">
        <v>8573</v>
      </c>
      <c r="J187" s="318"/>
      <c r="K187" s="366"/>
    </row>
    <row r="188" s="1" customFormat="1" ht="15" customHeight="1">
      <c r="B188" s="343"/>
      <c r="C188" s="318" t="s">
        <v>8576</v>
      </c>
      <c r="D188" s="318"/>
      <c r="E188" s="318"/>
      <c r="F188" s="341" t="s">
        <v>8498</v>
      </c>
      <c r="G188" s="318"/>
      <c r="H188" s="318" t="s">
        <v>8577</v>
      </c>
      <c r="I188" s="318" t="s">
        <v>8573</v>
      </c>
      <c r="J188" s="318"/>
      <c r="K188" s="366"/>
    </row>
    <row r="189" s="1" customFormat="1" ht="15" customHeight="1">
      <c r="B189" s="343"/>
      <c r="C189" s="379" t="s">
        <v>8578</v>
      </c>
      <c r="D189" s="318"/>
      <c r="E189" s="318"/>
      <c r="F189" s="341" t="s">
        <v>8498</v>
      </c>
      <c r="G189" s="318"/>
      <c r="H189" s="318" t="s">
        <v>8579</v>
      </c>
      <c r="I189" s="318" t="s">
        <v>8580</v>
      </c>
      <c r="J189" s="380" t="s">
        <v>8581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8492</v>
      </c>
      <c r="G190" s="318"/>
      <c r="H190" s="315" t="s">
        <v>8582</v>
      </c>
      <c r="I190" s="318" t="s">
        <v>8583</v>
      </c>
      <c r="J190" s="318"/>
      <c r="K190" s="366"/>
    </row>
    <row r="191" s="1" customFormat="1" ht="15" customHeight="1">
      <c r="B191" s="343"/>
      <c r="C191" s="379" t="s">
        <v>8584</v>
      </c>
      <c r="D191" s="318"/>
      <c r="E191" s="318"/>
      <c r="F191" s="341" t="s">
        <v>8492</v>
      </c>
      <c r="G191" s="318"/>
      <c r="H191" s="318" t="s">
        <v>8585</v>
      </c>
      <c r="I191" s="318" t="s">
        <v>8527</v>
      </c>
      <c r="J191" s="318"/>
      <c r="K191" s="366"/>
    </row>
    <row r="192" s="1" customFormat="1" ht="15" customHeight="1">
      <c r="B192" s="343"/>
      <c r="C192" s="379" t="s">
        <v>8586</v>
      </c>
      <c r="D192" s="318"/>
      <c r="E192" s="318"/>
      <c r="F192" s="341" t="s">
        <v>8492</v>
      </c>
      <c r="G192" s="318"/>
      <c r="H192" s="318" t="s">
        <v>8587</v>
      </c>
      <c r="I192" s="318" t="s">
        <v>8527</v>
      </c>
      <c r="J192" s="318"/>
      <c r="K192" s="366"/>
    </row>
    <row r="193" s="1" customFormat="1" ht="15" customHeight="1">
      <c r="B193" s="343"/>
      <c r="C193" s="379" t="s">
        <v>8588</v>
      </c>
      <c r="D193" s="318"/>
      <c r="E193" s="318"/>
      <c r="F193" s="341" t="s">
        <v>8498</v>
      </c>
      <c r="G193" s="318"/>
      <c r="H193" s="318" t="s">
        <v>8589</v>
      </c>
      <c r="I193" s="318" t="s">
        <v>8527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8590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8591</v>
      </c>
      <c r="D200" s="382"/>
      <c r="E200" s="382"/>
      <c r="F200" s="382" t="s">
        <v>8592</v>
      </c>
      <c r="G200" s="383"/>
      <c r="H200" s="382" t="s">
        <v>8593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8583</v>
      </c>
      <c r="D202" s="318"/>
      <c r="E202" s="318"/>
      <c r="F202" s="341" t="s">
        <v>47</v>
      </c>
      <c r="G202" s="318"/>
      <c r="H202" s="318" t="s">
        <v>8594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8595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8596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8597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8598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8539</v>
      </c>
      <c r="D208" s="318"/>
      <c r="E208" s="318"/>
      <c r="F208" s="341" t="s">
        <v>82</v>
      </c>
      <c r="G208" s="318"/>
      <c r="H208" s="318" t="s">
        <v>8599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8436</v>
      </c>
      <c r="G209" s="318"/>
      <c r="H209" s="318" t="s">
        <v>8437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8434</v>
      </c>
      <c r="G210" s="318"/>
      <c r="H210" s="318" t="s">
        <v>8600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8438</v>
      </c>
      <c r="G211" s="379"/>
      <c r="H211" s="370" t="s">
        <v>8439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8440</v>
      </c>
      <c r="G212" s="379"/>
      <c r="H212" s="370" t="s">
        <v>5079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8563</v>
      </c>
      <c r="D214" s="318"/>
      <c r="E214" s="318"/>
      <c r="F214" s="341">
        <v>1</v>
      </c>
      <c r="G214" s="379"/>
      <c r="H214" s="370" t="s">
        <v>8601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8602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8603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8604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2022-12-08T10:59:44Z</dcterms:created>
  <dcterms:modified xsi:type="dcterms:W3CDTF">2022-12-08T11:02:08Z</dcterms:modified>
</cp:coreProperties>
</file>