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12_01_2023\"/>
    </mc:Choice>
  </mc:AlternateContent>
  <xr:revisionPtr revIDLastSave="0" documentId="8_{950A447D-8421-4B37-83B7-C082B080FFD2}"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Pol'!$A$1:$Y$1438</definedName>
    <definedName name="_xlnm.Print_Area" localSheetId="5">'SO 01-2 2 Pol'!$A$1:$Y$264</definedName>
    <definedName name="_xlnm.Print_Area" localSheetId="6">'SO 01-3 3 Pol'!$A$1:$Y$344</definedName>
    <definedName name="_xlnm.Print_Area" localSheetId="7">'SO 01-4 4 Pol'!$A$1:$Y$86</definedName>
    <definedName name="_xlnm.Print_Area" localSheetId="8">'SO 01-5 5 Pol'!$A$1:$Y$102</definedName>
    <definedName name="_xlnm.Print_Area" localSheetId="9">'SO 01-601 601 Pol'!$A$1:$Y$335</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Naklady'!$A$1:$Y$155</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I30" i="28"/>
  <c r="O30" i="28"/>
  <c r="Q30" i="28"/>
  <c r="G31" i="28"/>
  <c r="I31" i="28"/>
  <c r="K31" i="28"/>
  <c r="K30" i="28" s="1"/>
  <c r="M31" i="28"/>
  <c r="M30" i="28" s="1"/>
  <c r="O31" i="28"/>
  <c r="Q31" i="28"/>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M88" i="27" s="1"/>
  <c r="I88" i="27"/>
  <c r="K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I144" i="27" s="1"/>
  <c r="K145" i="27"/>
  <c r="K144" i="27" s="1"/>
  <c r="O145" i="27"/>
  <c r="O144" i="27" s="1"/>
  <c r="Q145" i="27"/>
  <c r="Q144" i="27" s="1"/>
  <c r="V145" i="27"/>
  <c r="V144" i="27" s="1"/>
  <c r="G147" i="27"/>
  <c r="I147" i="27"/>
  <c r="K147" i="27"/>
  <c r="M147" i="27"/>
  <c r="O147" i="27"/>
  <c r="Q147" i="27"/>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G23" i="26" s="1"/>
  <c r="I28" i="26"/>
  <c r="K28" i="26"/>
  <c r="M28" i="26"/>
  <c r="O28" i="26"/>
  <c r="O23" i="26" s="1"/>
  <c r="Q28" i="26"/>
  <c r="V28" i="26"/>
  <c r="G29" i="26"/>
  <c r="M29" i="26" s="1"/>
  <c r="I29" i="26"/>
  <c r="K29" i="26"/>
  <c r="O29" i="26"/>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4" i="25"/>
  <c r="O14" i="25"/>
  <c r="G15" i="25"/>
  <c r="I15" i="25"/>
  <c r="I14" i="25" s="1"/>
  <c r="K15" i="25"/>
  <c r="M15" i="25"/>
  <c r="O15" i="25"/>
  <c r="Q15" i="25"/>
  <c r="Q14" i="25" s="1"/>
  <c r="V15" i="25"/>
  <c r="G16" i="25"/>
  <c r="M16" i="25" s="1"/>
  <c r="I16" i="25"/>
  <c r="K16" i="25"/>
  <c r="K14" i="25" s="1"/>
  <c r="O16" i="25"/>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61" i="24"/>
  <c r="I61" i="24"/>
  <c r="I60" i="24" s="1"/>
  <c r="K61" i="24"/>
  <c r="M61" i="24"/>
  <c r="O61" i="24"/>
  <c r="Q61" i="24"/>
  <c r="Q60" i="24" s="1"/>
  <c r="V61" i="24"/>
  <c r="G62" i="24"/>
  <c r="G60" i="24" s="1"/>
  <c r="I62" i="24"/>
  <c r="K62" i="24"/>
  <c r="K60" i="24" s="1"/>
  <c r="O62" i="24"/>
  <c r="O60" i="24" s="1"/>
  <c r="Q62" i="24"/>
  <c r="V62" i="24"/>
  <c r="V60" i="24" s="1"/>
  <c r="G63" i="24"/>
  <c r="I63" i="24"/>
  <c r="K63" i="24"/>
  <c r="M63" i="24"/>
  <c r="O63" i="24"/>
  <c r="Q63" i="24"/>
  <c r="V63" i="24"/>
  <c r="G64" i="24"/>
  <c r="M64" i="24" s="1"/>
  <c r="I64" i="24"/>
  <c r="K64" i="24"/>
  <c r="O64" i="24"/>
  <c r="Q64" i="24"/>
  <c r="V64" i="24"/>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I13" i="23" s="1"/>
  <c r="K14" i="23"/>
  <c r="K13" i="23" s="1"/>
  <c r="M14" i="23"/>
  <c r="O14" i="23"/>
  <c r="Q14" i="23"/>
  <c r="Q13" i="23" s="1"/>
  <c r="V14" i="23"/>
  <c r="V13" i="23" s="1"/>
  <c r="G16" i="23"/>
  <c r="I16" i="23"/>
  <c r="K16" i="23"/>
  <c r="M16" i="23"/>
  <c r="O16" i="23"/>
  <c r="Q16" i="23"/>
  <c r="V16" i="23"/>
  <c r="G17" i="23"/>
  <c r="G13" i="23" s="1"/>
  <c r="I17" i="23"/>
  <c r="K17" i="23"/>
  <c r="O17" i="23"/>
  <c r="O13" i="23" s="1"/>
  <c r="Q17" i="23"/>
  <c r="V17" i="23"/>
  <c r="G19" i="23"/>
  <c r="M19" i="23" s="1"/>
  <c r="I19" i="23"/>
  <c r="K19" i="23"/>
  <c r="O19" i="23"/>
  <c r="Q19" i="23"/>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O42" i="23"/>
  <c r="Q42" i="23"/>
  <c r="V42" i="23"/>
  <c r="V39" i="23" s="1"/>
  <c r="G44" i="23"/>
  <c r="I44" i="23"/>
  <c r="K44" i="23"/>
  <c r="K39" i="23" s="1"/>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V8" i="22"/>
  <c r="G9" i="22"/>
  <c r="I9" i="22"/>
  <c r="I8" i="22" s="1"/>
  <c r="K9" i="22"/>
  <c r="M9" i="22"/>
  <c r="O9" i="22"/>
  <c r="Q9" i="22"/>
  <c r="Q8" i="22" s="1"/>
  <c r="V9" i="22"/>
  <c r="G11" i="22"/>
  <c r="G8" i="22" s="1"/>
  <c r="I11" i="22"/>
  <c r="K11" i="22"/>
  <c r="O11" i="22"/>
  <c r="O8" i="22" s="1"/>
  <c r="Q11" i="22"/>
  <c r="V11" i="22"/>
  <c r="G12" i="22"/>
  <c r="I12" i="22"/>
  <c r="K12" i="22"/>
  <c r="M12" i="22"/>
  <c r="O12" i="22"/>
  <c r="Q12" i="22"/>
  <c r="V12" i="22"/>
  <c r="G14" i="22"/>
  <c r="M14" i="22" s="1"/>
  <c r="I14" i="22"/>
  <c r="K14" i="22"/>
  <c r="K8" i="22" s="1"/>
  <c r="O14" i="22"/>
  <c r="Q14" i="22"/>
  <c r="V14" i="22"/>
  <c r="G16" i="22"/>
  <c r="I16" i="22"/>
  <c r="K16" i="22"/>
  <c r="M16" i="22"/>
  <c r="O16" i="22"/>
  <c r="Q16" i="22"/>
  <c r="V16" i="22"/>
  <c r="G18" i="22"/>
  <c r="M18" i="22" s="1"/>
  <c r="I18" i="22"/>
  <c r="K18" i="22"/>
  <c r="O18" i="22"/>
  <c r="Q18" i="22"/>
  <c r="V18" i="22"/>
  <c r="G20" i="22"/>
  <c r="I20" i="22"/>
  <c r="K20" i="22"/>
  <c r="M20" i="22"/>
  <c r="O20" i="22"/>
  <c r="Q20" i="22"/>
  <c r="V20" i="22"/>
  <c r="G21" i="22"/>
  <c r="M21" i="22" s="1"/>
  <c r="I21" i="22"/>
  <c r="K21" i="22"/>
  <c r="O21" i="22"/>
  <c r="Q21" i="22"/>
  <c r="V21" i="22"/>
  <c r="G22" i="22"/>
  <c r="I22" i="22"/>
  <c r="K22" i="22"/>
  <c r="M22" i="22"/>
  <c r="O22" i="22"/>
  <c r="Q22" i="22"/>
  <c r="V22" i="22"/>
  <c r="G23" i="22"/>
  <c r="M23" i="22" s="1"/>
  <c r="I23" i="22"/>
  <c r="K23" i="22"/>
  <c r="O23" i="22"/>
  <c r="Q23" i="22"/>
  <c r="V23" i="22"/>
  <c r="G24" i="22"/>
  <c r="I24" i="22"/>
  <c r="K24" i="22"/>
  <c r="M24" i="22"/>
  <c r="O24" i="22"/>
  <c r="Q24" i="22"/>
  <c r="V24" i="22"/>
  <c r="G25" i="22"/>
  <c r="M25" i="22" s="1"/>
  <c r="I25" i="22"/>
  <c r="K25" i="22"/>
  <c r="O25" i="22"/>
  <c r="Q25" i="22"/>
  <c r="V25" i="22"/>
  <c r="G27" i="22"/>
  <c r="G26" i="22" s="1"/>
  <c r="I27" i="22"/>
  <c r="K27" i="22"/>
  <c r="K26" i="22" s="1"/>
  <c r="O27" i="22"/>
  <c r="O26" i="22" s="1"/>
  <c r="Q27" i="22"/>
  <c r="V27" i="22"/>
  <c r="V26" i="22" s="1"/>
  <c r="G29" i="22"/>
  <c r="I29" i="22"/>
  <c r="I26" i="22" s="1"/>
  <c r="K29" i="22"/>
  <c r="M29" i="22"/>
  <c r="O29" i="22"/>
  <c r="Q29" i="22"/>
  <c r="Q26" i="22" s="1"/>
  <c r="V29" i="22"/>
  <c r="G30" i="22"/>
  <c r="M30" i="22" s="1"/>
  <c r="I30" i="22"/>
  <c r="K30" i="22"/>
  <c r="O30" i="22"/>
  <c r="Q30" i="22"/>
  <c r="V30" i="22"/>
  <c r="G31" i="22"/>
  <c r="I31" i="22"/>
  <c r="K31" i="22"/>
  <c r="M31" i="22"/>
  <c r="O31" i="22"/>
  <c r="Q31" i="22"/>
  <c r="V31" i="22"/>
  <c r="G32" i="22"/>
  <c r="M32" i="22" s="1"/>
  <c r="I32" i="22"/>
  <c r="K32" i="22"/>
  <c r="O32" i="22"/>
  <c r="Q32" i="22"/>
  <c r="V32" i="22"/>
  <c r="G52" i="22"/>
  <c r="I52" i="22"/>
  <c r="K52" i="22"/>
  <c r="M52" i="22"/>
  <c r="O52" i="22"/>
  <c r="Q52" i="22"/>
  <c r="V52" i="22"/>
  <c r="G54" i="22"/>
  <c r="I54" i="22"/>
  <c r="I53" i="22" s="1"/>
  <c r="K54" i="22"/>
  <c r="M54" i="22"/>
  <c r="O54" i="22"/>
  <c r="Q54" i="22"/>
  <c r="Q53" i="22" s="1"/>
  <c r="V54" i="22"/>
  <c r="G55" i="22"/>
  <c r="G53" i="22" s="1"/>
  <c r="I55" i="22"/>
  <c r="K55" i="22"/>
  <c r="O55" i="22"/>
  <c r="O53" i="22" s="1"/>
  <c r="Q55" i="22"/>
  <c r="V55" i="22"/>
  <c r="G57" i="22"/>
  <c r="I57" i="22"/>
  <c r="K57" i="22"/>
  <c r="M57" i="22"/>
  <c r="O57" i="22"/>
  <c r="Q57" i="22"/>
  <c r="V57" i="22"/>
  <c r="G58" i="22"/>
  <c r="M58" i="22" s="1"/>
  <c r="I58" i="22"/>
  <c r="K58" i="22"/>
  <c r="K53" i="22" s="1"/>
  <c r="O58" i="22"/>
  <c r="Q58" i="22"/>
  <c r="V58" i="22"/>
  <c r="V53" i="22" s="1"/>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I69" i="22"/>
  <c r="K69" i="22"/>
  <c r="M69" i="22"/>
  <c r="O69" i="22"/>
  <c r="Q69" i="22"/>
  <c r="V69" i="22"/>
  <c r="G71" i="22"/>
  <c r="I71" i="22"/>
  <c r="I70" i="22" s="1"/>
  <c r="K71" i="22"/>
  <c r="M71" i="22"/>
  <c r="O71" i="22"/>
  <c r="Q71" i="22"/>
  <c r="Q70" i="22" s="1"/>
  <c r="V71" i="22"/>
  <c r="G73" i="22"/>
  <c r="G70" i="22" s="1"/>
  <c r="I73" i="22"/>
  <c r="K73" i="22"/>
  <c r="O73" i="22"/>
  <c r="O70" i="22" s="1"/>
  <c r="Q73" i="22"/>
  <c r="V73" i="22"/>
  <c r="G75" i="22"/>
  <c r="I75" i="22"/>
  <c r="K75" i="22"/>
  <c r="M75" i="22"/>
  <c r="O75" i="22"/>
  <c r="Q75" i="22"/>
  <c r="V75" i="22"/>
  <c r="G77" i="22"/>
  <c r="M77" i="22" s="1"/>
  <c r="I77" i="22"/>
  <c r="K77" i="22"/>
  <c r="K70" i="22" s="1"/>
  <c r="O77" i="22"/>
  <c r="Q77" i="22"/>
  <c r="V77" i="22"/>
  <c r="V70" i="22" s="1"/>
  <c r="G79" i="22"/>
  <c r="I79" i="22"/>
  <c r="K79" i="22"/>
  <c r="M79" i="22"/>
  <c r="O79" i="22"/>
  <c r="Q79" i="22"/>
  <c r="V79" i="22"/>
  <c r="G81" i="22"/>
  <c r="M81" i="22" s="1"/>
  <c r="I81" i="22"/>
  <c r="K81" i="22"/>
  <c r="O81" i="22"/>
  <c r="Q81" i="22"/>
  <c r="V81" i="22"/>
  <c r="G83" i="22"/>
  <c r="I83" i="22"/>
  <c r="K83" i="22"/>
  <c r="M83" i="22"/>
  <c r="O83" i="22"/>
  <c r="Q83" i="22"/>
  <c r="V83" i="22"/>
  <c r="G84" i="22"/>
  <c r="M84" i="22" s="1"/>
  <c r="I84" i="22"/>
  <c r="K84" i="22"/>
  <c r="O84" i="22"/>
  <c r="Q84" i="22"/>
  <c r="V84" i="22"/>
  <c r="G86" i="22"/>
  <c r="I86" i="22"/>
  <c r="K86" i="22"/>
  <c r="M86" i="22"/>
  <c r="O86" i="22"/>
  <c r="Q86" i="22"/>
  <c r="V86" i="22"/>
  <c r="G88" i="22"/>
  <c r="M88" i="22" s="1"/>
  <c r="I88" i="22"/>
  <c r="K88" i="22"/>
  <c r="O88" i="22"/>
  <c r="Q88" i="22"/>
  <c r="V88" i="22"/>
  <c r="G90" i="22"/>
  <c r="I90" i="22"/>
  <c r="K90" i="22"/>
  <c r="M90" i="22"/>
  <c r="O90" i="22"/>
  <c r="Q90" i="22"/>
  <c r="V90" i="22"/>
  <c r="G92" i="22"/>
  <c r="M92" i="22" s="1"/>
  <c r="I92" i="22"/>
  <c r="K92" i="22"/>
  <c r="O92" i="22"/>
  <c r="Q92" i="22"/>
  <c r="V92" i="22"/>
  <c r="G94" i="22"/>
  <c r="G93" i="22" s="1"/>
  <c r="I94" i="22"/>
  <c r="K94" i="22"/>
  <c r="K93" i="22" s="1"/>
  <c r="O94" i="22"/>
  <c r="O93" i="22" s="1"/>
  <c r="Q94" i="22"/>
  <c r="V94" i="22"/>
  <c r="V93" i="22" s="1"/>
  <c r="G95" i="22"/>
  <c r="I95" i="22"/>
  <c r="I93" i="22" s="1"/>
  <c r="K95" i="22"/>
  <c r="M95" i="22"/>
  <c r="O95" i="22"/>
  <c r="Q95" i="22"/>
  <c r="Q93" i="22" s="1"/>
  <c r="V95" i="22"/>
  <c r="G96" i="22"/>
  <c r="M96" i="22" s="1"/>
  <c r="I96" i="22"/>
  <c r="K96" i="22"/>
  <c r="O96" i="22"/>
  <c r="Q96" i="22"/>
  <c r="V96" i="22"/>
  <c r="G97" i="22"/>
  <c r="I97" i="22"/>
  <c r="K97" i="22"/>
  <c r="M97" i="22"/>
  <c r="O97" i="22"/>
  <c r="Q97" i="22"/>
  <c r="V97" i="22"/>
  <c r="G98" i="22"/>
  <c r="M98" i="22" s="1"/>
  <c r="I98" i="22"/>
  <c r="K98" i="22"/>
  <c r="O98" i="22"/>
  <c r="Q98" i="22"/>
  <c r="V98" i="22"/>
  <c r="G99" i="22"/>
  <c r="I99" i="22"/>
  <c r="K99" i="22"/>
  <c r="M99" i="22"/>
  <c r="O99" i="22"/>
  <c r="Q99" i="22"/>
  <c r="V99" i="22"/>
  <c r="G100" i="22"/>
  <c r="M100" i="22" s="1"/>
  <c r="I100" i="22"/>
  <c r="K100" i="22"/>
  <c r="O100" i="22"/>
  <c r="Q100" i="22"/>
  <c r="V100" i="22"/>
  <c r="G101" i="22"/>
  <c r="I101" i="22"/>
  <c r="K101" i="22"/>
  <c r="M101" i="22"/>
  <c r="O101" i="22"/>
  <c r="Q101" i="22"/>
  <c r="V101" i="22"/>
  <c r="G102" i="22"/>
  <c r="M102" i="22" s="1"/>
  <c r="I102" i="22"/>
  <c r="K102" i="22"/>
  <c r="O102" i="22"/>
  <c r="Q102" i="22"/>
  <c r="V102" i="22"/>
  <c r="G103" i="22"/>
  <c r="I103" i="22"/>
  <c r="K103" i="22"/>
  <c r="M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7" i="22"/>
  <c r="I107" i="22"/>
  <c r="K107" i="22"/>
  <c r="M107" i="22"/>
  <c r="O107" i="22"/>
  <c r="Q107" i="22"/>
  <c r="V107" i="22"/>
  <c r="G108" i="22"/>
  <c r="M108" i="22" s="1"/>
  <c r="I108" i="22"/>
  <c r="K108" i="22"/>
  <c r="O108" i="22"/>
  <c r="Q108" i="22"/>
  <c r="V108" i="22"/>
  <c r="G109" i="22"/>
  <c r="I109" i="22"/>
  <c r="K109" i="22"/>
  <c r="M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M116" i="22" s="1"/>
  <c r="I116" i="22"/>
  <c r="K116" i="22"/>
  <c r="O116" i="22"/>
  <c r="Q116" i="22"/>
  <c r="V116" i="22"/>
  <c r="G117" i="22"/>
  <c r="I117" i="22"/>
  <c r="K117" i="22"/>
  <c r="M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3" i="22"/>
  <c r="I123" i="22"/>
  <c r="K123" i="22"/>
  <c r="M123" i="22"/>
  <c r="O123" i="22"/>
  <c r="Q123" i="22"/>
  <c r="V123" i="22"/>
  <c r="G124" i="22"/>
  <c r="M124" i="22" s="1"/>
  <c r="I124" i="22"/>
  <c r="K124" i="22"/>
  <c r="O124" i="22"/>
  <c r="Q124" i="22"/>
  <c r="V124" i="22"/>
  <c r="G126" i="22"/>
  <c r="I126" i="22"/>
  <c r="K126" i="22"/>
  <c r="M126" i="22"/>
  <c r="O126" i="22"/>
  <c r="Q126" i="22"/>
  <c r="V126" i="22"/>
  <c r="G128" i="22"/>
  <c r="M128" i="22" s="1"/>
  <c r="I128" i="22"/>
  <c r="K128" i="22"/>
  <c r="O128" i="22"/>
  <c r="Q128" i="22"/>
  <c r="V128" i="22"/>
  <c r="I130" i="22"/>
  <c r="Q130" i="22"/>
  <c r="G131" i="22"/>
  <c r="M131" i="22" s="1"/>
  <c r="M130" i="22" s="1"/>
  <c r="I131" i="22"/>
  <c r="K131" i="22"/>
  <c r="K130" i="22" s="1"/>
  <c r="O131" i="22"/>
  <c r="O130" i="22" s="1"/>
  <c r="Q131" i="22"/>
  <c r="V131" i="22"/>
  <c r="V130" i="22" s="1"/>
  <c r="G133" i="22"/>
  <c r="I133" i="22"/>
  <c r="K133" i="22"/>
  <c r="M133" i="22"/>
  <c r="O133" i="22"/>
  <c r="Q133" i="22"/>
  <c r="V133" i="22"/>
  <c r="G134" i="22"/>
  <c r="G135" i="22"/>
  <c r="I135" i="22"/>
  <c r="I134" i="22" s="1"/>
  <c r="K135" i="22"/>
  <c r="M135" i="22"/>
  <c r="O135" i="22"/>
  <c r="Q135" i="22"/>
  <c r="Q134" i="22" s="1"/>
  <c r="V135" i="22"/>
  <c r="G136" i="22"/>
  <c r="M136" i="22" s="1"/>
  <c r="I136" i="22"/>
  <c r="K136" i="22"/>
  <c r="K134" i="22" s="1"/>
  <c r="O136" i="22"/>
  <c r="Q136" i="22"/>
  <c r="V136" i="22"/>
  <c r="V134" i="22" s="1"/>
  <c r="G137" i="22"/>
  <c r="I137" i="22"/>
  <c r="K137" i="22"/>
  <c r="M137" i="22"/>
  <c r="O137" i="22"/>
  <c r="Q137" i="22"/>
  <c r="V137" i="22"/>
  <c r="G138" i="22"/>
  <c r="M138" i="22" s="1"/>
  <c r="I138" i="22"/>
  <c r="K138" i="22"/>
  <c r="O138" i="22"/>
  <c r="O134" i="22" s="1"/>
  <c r="Q138" i="22"/>
  <c r="V138" i="22"/>
  <c r="G140" i="22"/>
  <c r="M140" i="22" s="1"/>
  <c r="M139" i="22" s="1"/>
  <c r="I140" i="22"/>
  <c r="K140" i="22"/>
  <c r="K139" i="22" s="1"/>
  <c r="O140" i="22"/>
  <c r="O139" i="22" s="1"/>
  <c r="Q140" i="22"/>
  <c r="V140" i="22"/>
  <c r="V139" i="22" s="1"/>
  <c r="G141" i="22"/>
  <c r="I141" i="22"/>
  <c r="K141" i="22"/>
  <c r="M141" i="22"/>
  <c r="O141" i="22"/>
  <c r="Q141" i="22"/>
  <c r="V141" i="22"/>
  <c r="G142" i="22"/>
  <c r="M142" i="22" s="1"/>
  <c r="I142" i="22"/>
  <c r="K142" i="22"/>
  <c r="O142" i="22"/>
  <c r="Q142" i="22"/>
  <c r="V142" i="22"/>
  <c r="G143" i="22"/>
  <c r="I143" i="22"/>
  <c r="I139" i="22" s="1"/>
  <c r="K143" i="22"/>
  <c r="M143" i="22"/>
  <c r="O143" i="22"/>
  <c r="Q143" i="22"/>
  <c r="Q139" i="22" s="1"/>
  <c r="V143" i="22"/>
  <c r="AE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M17" i="21" s="1"/>
  <c r="I17" i="21"/>
  <c r="K17" i="21"/>
  <c r="O17" i="2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7" i="21"/>
  <c r="I27" i="21"/>
  <c r="K27" i="21"/>
  <c r="M27" i="21"/>
  <c r="O27" i="21"/>
  <c r="Q27" i="21"/>
  <c r="V27" i="21"/>
  <c r="G29" i="21"/>
  <c r="I29" i="21"/>
  <c r="K29" i="21"/>
  <c r="M29" i="21"/>
  <c r="O29" i="21"/>
  <c r="Q29" i="21"/>
  <c r="V29" i="21"/>
  <c r="G31" i="21"/>
  <c r="M31" i="21" s="1"/>
  <c r="I31" i="21"/>
  <c r="K31" i="21"/>
  <c r="O31" i="21"/>
  <c r="Q31" i="21"/>
  <c r="V31" i="21"/>
  <c r="G33" i="21"/>
  <c r="M33" i="21" s="1"/>
  <c r="I33" i="21"/>
  <c r="K33" i="21"/>
  <c r="O33" i="21"/>
  <c r="Q33" i="21"/>
  <c r="V33" i="21"/>
  <c r="G35" i="21"/>
  <c r="I35" i="21"/>
  <c r="K35" i="21"/>
  <c r="M35" i="21"/>
  <c r="O35" i="21"/>
  <c r="Q35" i="21"/>
  <c r="V35" i="21"/>
  <c r="G37" i="21"/>
  <c r="I37" i="21"/>
  <c r="K37" i="21"/>
  <c r="M37" i="21"/>
  <c r="O37" i="21"/>
  <c r="Q37" i="21"/>
  <c r="V37" i="21"/>
  <c r="G39" i="21"/>
  <c r="M39" i="21" s="1"/>
  <c r="I39" i="21"/>
  <c r="K39" i="21"/>
  <c r="O39" i="21"/>
  <c r="Q39" i="21"/>
  <c r="V39" i="21"/>
  <c r="G41" i="21"/>
  <c r="I41" i="21"/>
  <c r="K41" i="21"/>
  <c r="M41" i="21"/>
  <c r="O41" i="21"/>
  <c r="Q41" i="21"/>
  <c r="V41" i="21"/>
  <c r="G43" i="21"/>
  <c r="I43" i="21"/>
  <c r="K43" i="21"/>
  <c r="M43" i="21"/>
  <c r="O43" i="21"/>
  <c r="Q43" i="21"/>
  <c r="V43" i="21"/>
  <c r="G45" i="21"/>
  <c r="I45" i="21"/>
  <c r="K45" i="21"/>
  <c r="M45" i="21"/>
  <c r="O45" i="21"/>
  <c r="Q45" i="21"/>
  <c r="V45" i="21"/>
  <c r="G47" i="21"/>
  <c r="M47" i="21" s="1"/>
  <c r="I47" i="21"/>
  <c r="K47" i="21"/>
  <c r="O47" i="21"/>
  <c r="Q47" i="21"/>
  <c r="V47" i="21"/>
  <c r="G49" i="21"/>
  <c r="I49" i="21"/>
  <c r="K49" i="21"/>
  <c r="M49" i="21"/>
  <c r="O49" i="21"/>
  <c r="Q49" i="21"/>
  <c r="V49" i="21"/>
  <c r="G51" i="21"/>
  <c r="I51" i="21"/>
  <c r="K51" i="21"/>
  <c r="M51" i="21"/>
  <c r="O51" i="21"/>
  <c r="Q51" i="21"/>
  <c r="V51" i="21"/>
  <c r="G53" i="21"/>
  <c r="I53" i="21"/>
  <c r="K53" i="21"/>
  <c r="M53" i="21"/>
  <c r="O53" i="21"/>
  <c r="Q53" i="21"/>
  <c r="V53" i="21"/>
  <c r="G55" i="21"/>
  <c r="M55" i="21" s="1"/>
  <c r="I55" i="21"/>
  <c r="K55" i="21"/>
  <c r="O55" i="21"/>
  <c r="Q55" i="21"/>
  <c r="V55" i="21"/>
  <c r="G57" i="21"/>
  <c r="I57" i="21"/>
  <c r="K57" i="21"/>
  <c r="M57" i="21"/>
  <c r="O57" i="21"/>
  <c r="Q57" i="21"/>
  <c r="V57" i="21"/>
  <c r="G59" i="21"/>
  <c r="I59" i="21"/>
  <c r="K59" i="21"/>
  <c r="M59" i="21"/>
  <c r="O59" i="21"/>
  <c r="Q59" i="21"/>
  <c r="V59" i="21"/>
  <c r="G61" i="21"/>
  <c r="I61" i="21"/>
  <c r="K61" i="21"/>
  <c r="M61" i="21"/>
  <c r="O61" i="21"/>
  <c r="Q61" i="21"/>
  <c r="V61" i="21"/>
  <c r="G63" i="21"/>
  <c r="AF72" i="21" s="1"/>
  <c r="I63" i="21"/>
  <c r="K63" i="21"/>
  <c r="O63" i="21"/>
  <c r="Q63" i="21"/>
  <c r="V63" i="21"/>
  <c r="G65" i="21"/>
  <c r="I65" i="21"/>
  <c r="K65" i="21"/>
  <c r="M65" i="21"/>
  <c r="O65" i="21"/>
  <c r="Q65" i="21"/>
  <c r="V65" i="21"/>
  <c r="G67" i="21"/>
  <c r="I67" i="21"/>
  <c r="K67" i="21"/>
  <c r="M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M17" i="20" s="1"/>
  <c r="I17" i="20"/>
  <c r="K17" i="20"/>
  <c r="O17" i="20"/>
  <c r="Q17" i="20"/>
  <c r="V17" i="20"/>
  <c r="G19" i="20"/>
  <c r="I19" i="20"/>
  <c r="K19" i="20"/>
  <c r="M19" i="20"/>
  <c r="O19" i="20"/>
  <c r="Q19" i="20"/>
  <c r="V19" i="20"/>
  <c r="G21" i="20"/>
  <c r="I21" i="20"/>
  <c r="K21" i="20"/>
  <c r="M21" i="20"/>
  <c r="O21" i="20"/>
  <c r="Q21" i="20"/>
  <c r="V21" i="20"/>
  <c r="G23" i="20"/>
  <c r="M23" i="20" s="1"/>
  <c r="I23" i="20"/>
  <c r="K23" i="20"/>
  <c r="O23" i="20"/>
  <c r="Q23" i="20"/>
  <c r="V23" i="20"/>
  <c r="G25" i="20"/>
  <c r="M25" i="20" s="1"/>
  <c r="I25" i="20"/>
  <c r="K25" i="20"/>
  <c r="O25" i="20"/>
  <c r="Q25" i="20"/>
  <c r="V25" i="20"/>
  <c r="G27" i="20"/>
  <c r="I27" i="20"/>
  <c r="K27" i="20"/>
  <c r="M27" i="20"/>
  <c r="O27" i="20"/>
  <c r="Q27" i="20"/>
  <c r="V27" i="20"/>
  <c r="G29" i="20"/>
  <c r="I29" i="20"/>
  <c r="K29" i="20"/>
  <c r="M29" i="20"/>
  <c r="O29" i="20"/>
  <c r="Q29" i="20"/>
  <c r="V29" i="20"/>
  <c r="G31" i="20"/>
  <c r="M31" i="20" s="1"/>
  <c r="I31" i="20"/>
  <c r="K31" i="20"/>
  <c r="O31" i="20"/>
  <c r="Q31" i="20"/>
  <c r="V31" i="20"/>
  <c r="G33" i="20"/>
  <c r="M33" i="20" s="1"/>
  <c r="I33" i="20"/>
  <c r="K33" i="20"/>
  <c r="O33" i="20"/>
  <c r="Q33" i="20"/>
  <c r="V33" i="20"/>
  <c r="G35" i="20"/>
  <c r="I35" i="20"/>
  <c r="K35" i="20"/>
  <c r="M35" i="20"/>
  <c r="O35" i="20"/>
  <c r="Q35" i="20"/>
  <c r="V35" i="20"/>
  <c r="G37" i="20"/>
  <c r="I37" i="20"/>
  <c r="K37" i="20"/>
  <c r="M37" i="20"/>
  <c r="O37" i="20"/>
  <c r="Q37" i="20"/>
  <c r="V37" i="20"/>
  <c r="G39" i="20"/>
  <c r="M39" i="20" s="1"/>
  <c r="I39" i="20"/>
  <c r="K39" i="20"/>
  <c r="O39" i="20"/>
  <c r="Q39" i="20"/>
  <c r="V39" i="20"/>
  <c r="G41" i="20"/>
  <c r="M41" i="20" s="1"/>
  <c r="I41" i="20"/>
  <c r="K41" i="20"/>
  <c r="O41" i="20"/>
  <c r="Q41" i="20"/>
  <c r="V41" i="20"/>
  <c r="G43" i="20"/>
  <c r="I43" i="20"/>
  <c r="K43" i="20"/>
  <c r="M43" i="20"/>
  <c r="O43" i="20"/>
  <c r="Q43" i="20"/>
  <c r="V43" i="20"/>
  <c r="G45" i="20"/>
  <c r="I45" i="20"/>
  <c r="K45" i="20"/>
  <c r="M45" i="20"/>
  <c r="O45" i="20"/>
  <c r="Q45" i="20"/>
  <c r="V45" i="20"/>
  <c r="G47" i="20"/>
  <c r="M47" i="20" s="1"/>
  <c r="I47" i="20"/>
  <c r="K47" i="20"/>
  <c r="O47" i="20"/>
  <c r="Q47" i="20"/>
  <c r="V47" i="20"/>
  <c r="G49" i="20"/>
  <c r="M49" i="20" s="1"/>
  <c r="I49" i="20"/>
  <c r="K49" i="20"/>
  <c r="O49" i="20"/>
  <c r="Q49" i="20"/>
  <c r="V49" i="20"/>
  <c r="G51" i="20"/>
  <c r="I51" i="20"/>
  <c r="K51" i="20"/>
  <c r="M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I59" i="20"/>
  <c r="K59" i="20"/>
  <c r="M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AF100" i="20"/>
  <c r="G58"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5" i="19"/>
  <c r="G8" i="19" s="1"/>
  <c r="I15" i="19"/>
  <c r="K15" i="19"/>
  <c r="O15" i="19"/>
  <c r="O8" i="19" s="1"/>
  <c r="Q15" i="19"/>
  <c r="V15"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I51" i="19"/>
  <c r="K51" i="19"/>
  <c r="M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4" i="18"/>
  <c r="BA330" i="18"/>
  <c r="BA327" i="18"/>
  <c r="BA326" i="18"/>
  <c r="BA293" i="18"/>
  <c r="BA289"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M29" i="18" s="1"/>
  <c r="I29" i="18"/>
  <c r="K29" i="18"/>
  <c r="O29" i="18"/>
  <c r="Q29" i="18"/>
  <c r="V29" i="18"/>
  <c r="G32" i="18"/>
  <c r="I32" i="18"/>
  <c r="K32" i="18"/>
  <c r="M32" i="18"/>
  <c r="O32" i="18"/>
  <c r="Q32" i="18"/>
  <c r="V32" i="18"/>
  <c r="G35" i="18"/>
  <c r="I35" i="18"/>
  <c r="K35" i="18"/>
  <c r="M35" i="18"/>
  <c r="O35" i="18"/>
  <c r="Q35" i="18"/>
  <c r="V35" i="18"/>
  <c r="G39" i="18"/>
  <c r="M39" i="18" s="1"/>
  <c r="I39" i="18"/>
  <c r="I38" i="18" s="1"/>
  <c r="K39" i="18"/>
  <c r="K38" i="18" s="1"/>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I52" i="18"/>
  <c r="K52" i="18"/>
  <c r="K51" i="18" s="1"/>
  <c r="M52" i="18"/>
  <c r="M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I169" i="18"/>
  <c r="K169" i="18"/>
  <c r="K168" i="18" s="1"/>
  <c r="M169" i="18"/>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G181" i="18"/>
  <c r="I181" i="18"/>
  <c r="K181" i="18"/>
  <c r="O181" i="18"/>
  <c r="Q181" i="18"/>
  <c r="V181" i="18"/>
  <c r="G182" i="18"/>
  <c r="I182" i="18"/>
  <c r="K182" i="18"/>
  <c r="M182" i="18"/>
  <c r="M181" i="18" s="1"/>
  <c r="O182" i="18"/>
  <c r="Q182" i="18"/>
  <c r="V182" i="18"/>
  <c r="G184" i="18"/>
  <c r="K184" i="18"/>
  <c r="O184" i="18"/>
  <c r="V184" i="18"/>
  <c r="G185" i="18"/>
  <c r="M185" i="18" s="1"/>
  <c r="M184" i="18" s="1"/>
  <c r="I185" i="18"/>
  <c r="I184" i="18" s="1"/>
  <c r="K185" i="18"/>
  <c r="O185" i="18"/>
  <c r="Q185" i="18"/>
  <c r="Q184" i="18" s="1"/>
  <c r="V185" i="18"/>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5" i="18"/>
  <c r="G194" i="18" s="1"/>
  <c r="I205" i="18"/>
  <c r="K205" i="18"/>
  <c r="O205" i="18"/>
  <c r="O194" i="18" s="1"/>
  <c r="Q205" i="18"/>
  <c r="V205" i="18"/>
  <c r="G207" i="18"/>
  <c r="M207" i="18" s="1"/>
  <c r="I207" i="18"/>
  <c r="I194" i="18" s="1"/>
  <c r="K207" i="18"/>
  <c r="O207" i="18"/>
  <c r="Q207" i="18"/>
  <c r="Q194" i="18" s="1"/>
  <c r="V207" i="18"/>
  <c r="G209" i="18"/>
  <c r="M209" i="18" s="1"/>
  <c r="I209" i="18"/>
  <c r="K209" i="18"/>
  <c r="K194" i="18" s="1"/>
  <c r="O209" i="18"/>
  <c r="Q209" i="18"/>
  <c r="V209" i="18"/>
  <c r="V194" i="18" s="1"/>
  <c r="G212" i="18"/>
  <c r="G211" i="18" s="1"/>
  <c r="I212" i="18"/>
  <c r="K212" i="18"/>
  <c r="O212" i="18"/>
  <c r="O211" i="18" s="1"/>
  <c r="Q212" i="18"/>
  <c r="V212" i="18"/>
  <c r="G215" i="18"/>
  <c r="M215" i="18" s="1"/>
  <c r="I215" i="18"/>
  <c r="I211" i="18" s="1"/>
  <c r="K215" i="18"/>
  <c r="O215" i="18"/>
  <c r="Q215" i="18"/>
  <c r="Q211" i="18" s="1"/>
  <c r="V215" i="18"/>
  <c r="G219" i="18"/>
  <c r="M219" i="18" s="1"/>
  <c r="I219" i="18"/>
  <c r="K219" i="18"/>
  <c r="K211" i="18" s="1"/>
  <c r="O219" i="18"/>
  <c r="Q219" i="18"/>
  <c r="V219" i="18"/>
  <c r="V211" i="18" s="1"/>
  <c r="G223" i="18"/>
  <c r="I223" i="18"/>
  <c r="K223" i="18"/>
  <c r="M223" i="18"/>
  <c r="O223" i="18"/>
  <c r="Q223" i="18"/>
  <c r="V223" i="18"/>
  <c r="G227" i="18"/>
  <c r="M227" i="18" s="1"/>
  <c r="I227" i="18"/>
  <c r="K227" i="18"/>
  <c r="O227" i="18"/>
  <c r="Q227" i="18"/>
  <c r="V227" i="18"/>
  <c r="G229" i="18"/>
  <c r="M229" i="18" s="1"/>
  <c r="I229" i="18"/>
  <c r="K229" i="18"/>
  <c r="O229" i="18"/>
  <c r="Q229" i="18"/>
  <c r="V229" i="18"/>
  <c r="G231" i="18"/>
  <c r="M231" i="18" s="1"/>
  <c r="I231" i="18"/>
  <c r="K231" i="18"/>
  <c r="O231" i="18"/>
  <c r="Q231" i="18"/>
  <c r="V231" i="18"/>
  <c r="G234" i="18"/>
  <c r="I234" i="18"/>
  <c r="K234" i="18"/>
  <c r="M234" i="18"/>
  <c r="O234" i="18"/>
  <c r="Q234" i="18"/>
  <c r="V234" i="18"/>
  <c r="G239" i="18"/>
  <c r="O239" i="18"/>
  <c r="G240" i="18"/>
  <c r="M240" i="18" s="1"/>
  <c r="M239" i="18" s="1"/>
  <c r="I240" i="18"/>
  <c r="I239" i="18" s="1"/>
  <c r="K240" i="18"/>
  <c r="O240" i="18"/>
  <c r="Q240" i="18"/>
  <c r="Q239" i="18" s="1"/>
  <c r="V240" i="18"/>
  <c r="G246" i="18"/>
  <c r="M246" i="18" s="1"/>
  <c r="I246" i="18"/>
  <c r="K246" i="18"/>
  <c r="K239" i="18" s="1"/>
  <c r="O246" i="18"/>
  <c r="Q246" i="18"/>
  <c r="V246" i="18"/>
  <c r="V239" i="18" s="1"/>
  <c r="G249" i="18"/>
  <c r="I249" i="18"/>
  <c r="K249" i="18"/>
  <c r="M249" i="18"/>
  <c r="O249" i="18"/>
  <c r="Q249" i="18"/>
  <c r="V249" i="18"/>
  <c r="G253" i="18"/>
  <c r="K253" i="18"/>
  <c r="O253" i="18"/>
  <c r="V253" i="18"/>
  <c r="G254" i="18"/>
  <c r="M254" i="18" s="1"/>
  <c r="M253" i="18" s="1"/>
  <c r="I254" i="18"/>
  <c r="I253" i="18" s="1"/>
  <c r="K254" i="18"/>
  <c r="O254" i="18"/>
  <c r="Q254" i="18"/>
  <c r="Q253" i="18" s="1"/>
  <c r="V254" i="18"/>
  <c r="G257" i="18"/>
  <c r="I257" i="18"/>
  <c r="I256" i="18" s="1"/>
  <c r="K257" i="18"/>
  <c r="M257" i="18"/>
  <c r="O257" i="18"/>
  <c r="Q257" i="18"/>
  <c r="Q256" i="18" s="1"/>
  <c r="V257" i="18"/>
  <c r="G270" i="18"/>
  <c r="G256" i="18" s="1"/>
  <c r="I270" i="18"/>
  <c r="K270" i="18"/>
  <c r="O270" i="18"/>
  <c r="O256" i="18" s="1"/>
  <c r="Q270" i="18"/>
  <c r="V270" i="18"/>
  <c r="G278" i="18"/>
  <c r="I278" i="18"/>
  <c r="K278" i="18"/>
  <c r="M278" i="18"/>
  <c r="O278" i="18"/>
  <c r="Q278" i="18"/>
  <c r="V278" i="18"/>
  <c r="G280" i="18"/>
  <c r="M280" i="18" s="1"/>
  <c r="I280" i="18"/>
  <c r="K280" i="18"/>
  <c r="K256" i="18" s="1"/>
  <c r="O280" i="18"/>
  <c r="Q280" i="18"/>
  <c r="V280" i="18"/>
  <c r="V256" i="18" s="1"/>
  <c r="G283" i="18"/>
  <c r="I283" i="18"/>
  <c r="K283" i="18"/>
  <c r="M283" i="18"/>
  <c r="O283" i="18"/>
  <c r="Q283" i="18"/>
  <c r="V283" i="18"/>
  <c r="G286" i="18"/>
  <c r="O286" i="18"/>
  <c r="G287" i="18"/>
  <c r="I287" i="18"/>
  <c r="I286" i="18" s="1"/>
  <c r="K287" i="18"/>
  <c r="M287" i="18"/>
  <c r="O287" i="18"/>
  <c r="Q287" i="18"/>
  <c r="Q286" i="18" s="1"/>
  <c r="V287" i="18"/>
  <c r="G291" i="18"/>
  <c r="M291" i="18" s="1"/>
  <c r="I291" i="18"/>
  <c r="K291" i="18"/>
  <c r="K286" i="18" s="1"/>
  <c r="O291" i="18"/>
  <c r="Q291" i="18"/>
  <c r="V291" i="18"/>
  <c r="V286" i="18" s="1"/>
  <c r="G296" i="18"/>
  <c r="G295" i="18" s="1"/>
  <c r="I296" i="18"/>
  <c r="K296" i="18"/>
  <c r="K295" i="18" s="1"/>
  <c r="O296" i="18"/>
  <c r="O295" i="18" s="1"/>
  <c r="Q296" i="18"/>
  <c r="V296" i="18"/>
  <c r="V295" i="18" s="1"/>
  <c r="G301" i="18"/>
  <c r="I301" i="18"/>
  <c r="I295" i="18" s="1"/>
  <c r="K301" i="18"/>
  <c r="M301" i="18"/>
  <c r="O301" i="18"/>
  <c r="Q301" i="18"/>
  <c r="Q295" i="18" s="1"/>
  <c r="V301" i="18"/>
  <c r="G304" i="18"/>
  <c r="M304" i="18" s="1"/>
  <c r="I304" i="18"/>
  <c r="K304" i="18"/>
  <c r="O304" i="18"/>
  <c r="Q304" i="18"/>
  <c r="V304" i="18"/>
  <c r="G308" i="18"/>
  <c r="I308" i="18"/>
  <c r="K308" i="18"/>
  <c r="M308" i="18"/>
  <c r="O308" i="18"/>
  <c r="Q308" i="18"/>
  <c r="V308" i="18"/>
  <c r="G319" i="18"/>
  <c r="M319" i="18" s="1"/>
  <c r="I319" i="18"/>
  <c r="K319" i="18"/>
  <c r="O319" i="18"/>
  <c r="Q319" i="18"/>
  <c r="V319" i="18"/>
  <c r="G323" i="18"/>
  <c r="I323" i="18"/>
  <c r="K323" i="18"/>
  <c r="M323" i="18"/>
  <c r="O323" i="18"/>
  <c r="Q323" i="18"/>
  <c r="V323" i="18"/>
  <c r="G325" i="18"/>
  <c r="M325" i="18" s="1"/>
  <c r="I325" i="18"/>
  <c r="K325" i="18"/>
  <c r="O325" i="18"/>
  <c r="Q325" i="18"/>
  <c r="V325" i="18"/>
  <c r="G329" i="18"/>
  <c r="I329" i="18"/>
  <c r="K329" i="18"/>
  <c r="M329" i="18"/>
  <c r="O329" i="18"/>
  <c r="Q329" i="18"/>
  <c r="V329" i="18"/>
  <c r="AE334"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M52" i="17" s="1"/>
  <c r="I52" i="17"/>
  <c r="K52" i="17"/>
  <c r="O52" i="17"/>
  <c r="Q52" i="17"/>
  <c r="V52" i="17"/>
  <c r="G55" i="17"/>
  <c r="M55" i="17" s="1"/>
  <c r="I55" i="17"/>
  <c r="K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I80" i="17" s="1"/>
  <c r="K81" i="17"/>
  <c r="K80" i="17" s="1"/>
  <c r="O81" i="17"/>
  <c r="O80" i="17" s="1"/>
  <c r="Q81" i="17"/>
  <c r="Q80" i="17" s="1"/>
  <c r="V81" i="17"/>
  <c r="V80" i="17" s="1"/>
  <c r="G83" i="17"/>
  <c r="I83" i="17"/>
  <c r="K83" i="17"/>
  <c r="M83" i="17"/>
  <c r="O83" i="17"/>
  <c r="Q83" i="17"/>
  <c r="V83" i="17"/>
  <c r="G86" i="17"/>
  <c r="I86" i="17"/>
  <c r="K86" i="17"/>
  <c r="M86" i="17"/>
  <c r="O86" i="17"/>
  <c r="Q86" i="17"/>
  <c r="V86" i="17"/>
  <c r="G88" i="17"/>
  <c r="I88" i="17"/>
  <c r="K88" i="17"/>
  <c r="M88" i="17"/>
  <c r="O88" i="17"/>
  <c r="Q88" i="17"/>
  <c r="V88" i="17"/>
  <c r="G90" i="17"/>
  <c r="O90" i="17"/>
  <c r="G91" i="17"/>
  <c r="I91" i="17"/>
  <c r="I90" i="17" s="1"/>
  <c r="K91" i="17"/>
  <c r="K90" i="17" s="1"/>
  <c r="M91" i="17"/>
  <c r="M90" i="17" s="1"/>
  <c r="O91" i="17"/>
  <c r="Q91" i="17"/>
  <c r="Q90" i="17" s="1"/>
  <c r="V91" i="17"/>
  <c r="V90" i="17" s="1"/>
  <c r="G94" i="17"/>
  <c r="G93" i="17" s="1"/>
  <c r="I94" i="17"/>
  <c r="I93" i="17" s="1"/>
  <c r="K94" i="17"/>
  <c r="M94" i="17"/>
  <c r="O94" i="17"/>
  <c r="O93" i="17" s="1"/>
  <c r="Q94" i="17"/>
  <c r="Q93" i="17" s="1"/>
  <c r="V94" i="17"/>
  <c r="G96" i="17"/>
  <c r="AF101" i="17" s="1"/>
  <c r="I96" i="17"/>
  <c r="K96" i="17"/>
  <c r="O96" i="17"/>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O41" i="16"/>
  <c r="G42" i="16"/>
  <c r="I42" i="16"/>
  <c r="I41" i="16" s="1"/>
  <c r="K42" i="16"/>
  <c r="K41" i="16" s="1"/>
  <c r="M42" i="16"/>
  <c r="M41" i="16" s="1"/>
  <c r="O42" i="16"/>
  <c r="Q42" i="16"/>
  <c r="Q41" i="16" s="1"/>
  <c r="V42" i="16"/>
  <c r="V41" i="16" s="1"/>
  <c r="G44" i="16"/>
  <c r="I44" i="16"/>
  <c r="K44" i="16"/>
  <c r="M44" i="16"/>
  <c r="O44" i="16"/>
  <c r="Q44" i="16"/>
  <c r="V44" i="16"/>
  <c r="G47" i="16"/>
  <c r="M47" i="16" s="1"/>
  <c r="I47" i="16"/>
  <c r="I46" i="16" s="1"/>
  <c r="K47" i="16"/>
  <c r="K46" i="16" s="1"/>
  <c r="O47" i="16"/>
  <c r="O46" i="16" s="1"/>
  <c r="Q47" i="16"/>
  <c r="Q46" i="16" s="1"/>
  <c r="V47" i="16"/>
  <c r="V46" i="16" s="1"/>
  <c r="G49" i="16"/>
  <c r="I49" i="16"/>
  <c r="K49" i="16"/>
  <c r="M49" i="16"/>
  <c r="O49" i="16"/>
  <c r="Q49" i="16"/>
  <c r="V49" i="16"/>
  <c r="G51" i="16"/>
  <c r="I51" i="16"/>
  <c r="K51" i="16"/>
  <c r="M51" i="16"/>
  <c r="O51" i="16"/>
  <c r="Q51" i="16"/>
  <c r="V51" i="16"/>
  <c r="G53" i="16"/>
  <c r="I53" i="16"/>
  <c r="K53" i="16"/>
  <c r="M53" i="16"/>
  <c r="O53" i="16"/>
  <c r="Q53" i="16"/>
  <c r="V53" i="16"/>
  <c r="G55" i="16"/>
  <c r="M55" i="16" s="1"/>
  <c r="I55" i="16"/>
  <c r="K55" i="16"/>
  <c r="O55" i="16"/>
  <c r="Q55" i="16"/>
  <c r="V55" i="16"/>
  <c r="G57" i="16"/>
  <c r="I57" i="16"/>
  <c r="K57" i="16"/>
  <c r="M57" i="16"/>
  <c r="O57" i="16"/>
  <c r="Q57" i="16"/>
  <c r="V57" i="16"/>
  <c r="G59" i="16"/>
  <c r="I59" i="16"/>
  <c r="K59" i="16"/>
  <c r="M59" i="16"/>
  <c r="O59" i="16"/>
  <c r="Q59" i="16"/>
  <c r="V59" i="16"/>
  <c r="G60" i="16"/>
  <c r="I60" i="16"/>
  <c r="K60" i="16"/>
  <c r="M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I66" i="16"/>
  <c r="K66" i="16"/>
  <c r="M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I70" i="16"/>
  <c r="K70" i="16"/>
  <c r="M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I74" i="16"/>
  <c r="K74" i="16"/>
  <c r="M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I78" i="16"/>
  <c r="K78" i="16"/>
  <c r="M78" i="16"/>
  <c r="O78" i="16"/>
  <c r="Q78" i="16"/>
  <c r="V78" i="16"/>
  <c r="G79" i="16"/>
  <c r="M79" i="16" s="1"/>
  <c r="I79" i="16"/>
  <c r="K79" i="16"/>
  <c r="O79" i="16"/>
  <c r="Q79" i="16"/>
  <c r="V79" i="16"/>
  <c r="I80" i="16"/>
  <c r="Q80" i="16"/>
  <c r="G81" i="16"/>
  <c r="G80" i="16" s="1"/>
  <c r="I81" i="16"/>
  <c r="K81" i="16"/>
  <c r="K80" i="16" s="1"/>
  <c r="M81" i="16"/>
  <c r="M80" i="16" s="1"/>
  <c r="O81" i="16"/>
  <c r="O80" i="16" s="1"/>
  <c r="Q81" i="16"/>
  <c r="V81" i="16"/>
  <c r="V80" i="16" s="1"/>
  <c r="AE85" i="16"/>
  <c r="AF85" i="16"/>
  <c r="G343" i="15"/>
  <c r="BA233" i="15"/>
  <c r="BA215" i="15"/>
  <c r="BA149" i="15"/>
  <c r="BA146" i="15"/>
  <c r="BA140" i="15"/>
  <c r="BA137" i="15"/>
  <c r="BA117" i="15"/>
  <c r="BA115" i="15"/>
  <c r="BA87"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K38" i="15"/>
  <c r="K37" i="15" s="1"/>
  <c r="M38" i="15"/>
  <c r="O38" i="15"/>
  <c r="Q38" i="15"/>
  <c r="V38" i="15"/>
  <c r="V37" i="15" s="1"/>
  <c r="G41" i="15"/>
  <c r="I41" i="15"/>
  <c r="K41" i="15"/>
  <c r="M41" i="15"/>
  <c r="O41" i="15"/>
  <c r="Q41" i="15"/>
  <c r="V41" i="15"/>
  <c r="G46" i="15"/>
  <c r="G37" i="15" s="1"/>
  <c r="I46" i="15"/>
  <c r="K46" i="15"/>
  <c r="O46" i="15"/>
  <c r="O37" i="15" s="1"/>
  <c r="Q46" i="15"/>
  <c r="V46" i="15"/>
  <c r="G50" i="15"/>
  <c r="M50" i="15" s="1"/>
  <c r="I50" i="15"/>
  <c r="I37" i="15" s="1"/>
  <c r="K50" i="15"/>
  <c r="O50" i="15"/>
  <c r="Q50" i="15"/>
  <c r="Q37" i="15" s="1"/>
  <c r="V50" i="15"/>
  <c r="G54" i="15"/>
  <c r="I54" i="15"/>
  <c r="K54" i="15"/>
  <c r="M54" i="15"/>
  <c r="O54" i="15"/>
  <c r="Q54" i="15"/>
  <c r="V54" i="15"/>
  <c r="G58" i="15"/>
  <c r="G57" i="15" s="1"/>
  <c r="I58" i="15"/>
  <c r="I57" i="15" s="1"/>
  <c r="K58" i="15"/>
  <c r="O58" i="15"/>
  <c r="O57" i="15" s="1"/>
  <c r="Q58" i="15"/>
  <c r="Q57" i="15" s="1"/>
  <c r="V58" i="15"/>
  <c r="G61" i="15"/>
  <c r="M61" i="15" s="1"/>
  <c r="I61" i="15"/>
  <c r="K61" i="15"/>
  <c r="O61" i="15"/>
  <c r="Q61" i="15"/>
  <c r="V61" i="15"/>
  <c r="G64" i="15"/>
  <c r="I64" i="15"/>
  <c r="K64" i="15"/>
  <c r="K57" i="15" s="1"/>
  <c r="M64" i="15"/>
  <c r="O64" i="15"/>
  <c r="Q64" i="15"/>
  <c r="V64" i="15"/>
  <c r="V57" i="15" s="1"/>
  <c r="G67" i="15"/>
  <c r="I67" i="15"/>
  <c r="K67" i="15"/>
  <c r="M67" i="15"/>
  <c r="O67" i="15"/>
  <c r="Q67" i="15"/>
  <c r="V67" i="15"/>
  <c r="G69" i="15"/>
  <c r="M69" i="15" s="1"/>
  <c r="I69" i="15"/>
  <c r="K69" i="15"/>
  <c r="O69" i="15"/>
  <c r="Q69" i="15"/>
  <c r="V69" i="15"/>
  <c r="G70" i="15"/>
  <c r="M70" i="15" s="1"/>
  <c r="I70" i="15"/>
  <c r="K70" i="15"/>
  <c r="O70" i="15"/>
  <c r="Q70" i="15"/>
  <c r="V70" i="15"/>
  <c r="G71" i="15"/>
  <c r="I71" i="15"/>
  <c r="K71" i="15"/>
  <c r="M71" i="15"/>
  <c r="O71" i="15"/>
  <c r="Q71" i="15"/>
  <c r="V71" i="15"/>
  <c r="G73" i="15"/>
  <c r="I73" i="15"/>
  <c r="K73" i="15"/>
  <c r="M73" i="15"/>
  <c r="O73" i="15"/>
  <c r="Q73" i="15"/>
  <c r="V73" i="15"/>
  <c r="G78" i="15"/>
  <c r="M78" i="15" s="1"/>
  <c r="I78" i="15"/>
  <c r="K78" i="15"/>
  <c r="O78" i="15"/>
  <c r="Q78" i="15"/>
  <c r="V78" i="15"/>
  <c r="G80" i="15"/>
  <c r="M80" i="15" s="1"/>
  <c r="I80" i="15"/>
  <c r="K80" i="15"/>
  <c r="O80" i="15"/>
  <c r="Q80" i="15"/>
  <c r="V80" i="15"/>
  <c r="G84" i="15"/>
  <c r="I84" i="15"/>
  <c r="K84" i="15"/>
  <c r="M84" i="15"/>
  <c r="O84" i="15"/>
  <c r="Q84" i="15"/>
  <c r="V84" i="15"/>
  <c r="G91" i="15"/>
  <c r="I91" i="15"/>
  <c r="K91" i="15"/>
  <c r="M91" i="15"/>
  <c r="O91" i="15"/>
  <c r="Q91" i="15"/>
  <c r="V91" i="15"/>
  <c r="G96" i="15"/>
  <c r="M96" i="15" s="1"/>
  <c r="I96" i="15"/>
  <c r="I95" i="15" s="1"/>
  <c r="K96" i="15"/>
  <c r="K95" i="15" s="1"/>
  <c r="O96" i="15"/>
  <c r="Q96" i="15"/>
  <c r="Q95" i="15" s="1"/>
  <c r="V96" i="15"/>
  <c r="V95" i="15" s="1"/>
  <c r="G97" i="15"/>
  <c r="I97" i="15"/>
  <c r="K97" i="15"/>
  <c r="M97" i="15"/>
  <c r="O97" i="15"/>
  <c r="Q97" i="15"/>
  <c r="V97" i="15"/>
  <c r="G99" i="15"/>
  <c r="I99" i="15"/>
  <c r="K99" i="15"/>
  <c r="M99" i="15"/>
  <c r="O99" i="15"/>
  <c r="Q99" i="15"/>
  <c r="V99" i="15"/>
  <c r="G102" i="15"/>
  <c r="M102" i="15" s="1"/>
  <c r="I102" i="15"/>
  <c r="K102" i="15"/>
  <c r="O102" i="15"/>
  <c r="O95" i="15" s="1"/>
  <c r="Q102" i="15"/>
  <c r="V102" i="15"/>
  <c r="G104" i="15"/>
  <c r="M104" i="15" s="1"/>
  <c r="I104" i="15"/>
  <c r="K104" i="15"/>
  <c r="O104" i="15"/>
  <c r="Q104" i="15"/>
  <c r="V104" i="15"/>
  <c r="G106" i="15"/>
  <c r="G105" i="15" s="1"/>
  <c r="I106" i="15"/>
  <c r="K106" i="15"/>
  <c r="M106" i="15"/>
  <c r="O106" i="15"/>
  <c r="O105" i="15" s="1"/>
  <c r="Q106" i="15"/>
  <c r="V106" i="15"/>
  <c r="G108" i="15"/>
  <c r="M108" i="15" s="1"/>
  <c r="I108" i="15"/>
  <c r="K108" i="15"/>
  <c r="O108" i="15"/>
  <c r="Q108" i="15"/>
  <c r="V108" i="15"/>
  <c r="G111" i="15"/>
  <c r="M111" i="15" s="1"/>
  <c r="I111" i="15"/>
  <c r="I105" i="15" s="1"/>
  <c r="K111" i="15"/>
  <c r="O111" i="15"/>
  <c r="Q111" i="15"/>
  <c r="Q105" i="15" s="1"/>
  <c r="V111" i="15"/>
  <c r="G114" i="15"/>
  <c r="I114" i="15"/>
  <c r="K114" i="15"/>
  <c r="K105" i="15" s="1"/>
  <c r="M114" i="15"/>
  <c r="O114" i="15"/>
  <c r="Q114" i="15"/>
  <c r="V114" i="15"/>
  <c r="V105" i="15" s="1"/>
  <c r="G116" i="15"/>
  <c r="I116" i="15"/>
  <c r="K116" i="15"/>
  <c r="M116" i="15"/>
  <c r="O116" i="15"/>
  <c r="Q116" i="15"/>
  <c r="V116" i="15"/>
  <c r="G119" i="15"/>
  <c r="M119" i="15" s="1"/>
  <c r="I119" i="15"/>
  <c r="K119" i="15"/>
  <c r="O119" i="15"/>
  <c r="Q119" i="15"/>
  <c r="V119" i="15"/>
  <c r="G121" i="15"/>
  <c r="M121" i="15" s="1"/>
  <c r="I121" i="15"/>
  <c r="K121" i="15"/>
  <c r="O121" i="15"/>
  <c r="Q121" i="15"/>
  <c r="V121" i="15"/>
  <c r="G123" i="15"/>
  <c r="I123" i="15"/>
  <c r="K123" i="15"/>
  <c r="M123" i="15"/>
  <c r="O123" i="15"/>
  <c r="Q123" i="15"/>
  <c r="V123" i="15"/>
  <c r="G125" i="15"/>
  <c r="I125" i="15"/>
  <c r="K125" i="15"/>
  <c r="M125" i="15"/>
  <c r="O125" i="15"/>
  <c r="Q125" i="15"/>
  <c r="V125" i="15"/>
  <c r="G128" i="15"/>
  <c r="M128" i="15" s="1"/>
  <c r="I128" i="15"/>
  <c r="K128" i="15"/>
  <c r="O128" i="15"/>
  <c r="Q128" i="15"/>
  <c r="V128" i="15"/>
  <c r="G132" i="15"/>
  <c r="M132" i="15" s="1"/>
  <c r="I132" i="15"/>
  <c r="K132" i="15"/>
  <c r="O132" i="15"/>
  <c r="Q132" i="15"/>
  <c r="V132" i="15"/>
  <c r="G134" i="15"/>
  <c r="I134" i="15"/>
  <c r="K134" i="15"/>
  <c r="M134" i="15"/>
  <c r="O134" i="15"/>
  <c r="Q134" i="15"/>
  <c r="V134" i="15"/>
  <c r="G136" i="15"/>
  <c r="I136" i="15"/>
  <c r="K136" i="15"/>
  <c r="M136" i="15"/>
  <c r="O136" i="15"/>
  <c r="Q136" i="15"/>
  <c r="V136" i="15"/>
  <c r="G139" i="15"/>
  <c r="M139" i="15" s="1"/>
  <c r="I139" i="15"/>
  <c r="K139" i="15"/>
  <c r="O139" i="15"/>
  <c r="Q139" i="15"/>
  <c r="V139" i="15"/>
  <c r="G142" i="15"/>
  <c r="M142" i="15" s="1"/>
  <c r="I142" i="15"/>
  <c r="K142" i="15"/>
  <c r="O142" i="15"/>
  <c r="Q142" i="15"/>
  <c r="V142" i="15"/>
  <c r="G145" i="15"/>
  <c r="I145" i="15"/>
  <c r="K145" i="15"/>
  <c r="M145" i="15"/>
  <c r="O145" i="15"/>
  <c r="Q145" i="15"/>
  <c r="V145" i="15"/>
  <c r="G148" i="15"/>
  <c r="I148" i="15"/>
  <c r="K148" i="15"/>
  <c r="M148" i="15"/>
  <c r="O148" i="15"/>
  <c r="Q148" i="15"/>
  <c r="V148" i="15"/>
  <c r="G150" i="15"/>
  <c r="M150" i="15" s="1"/>
  <c r="I150" i="15"/>
  <c r="K150" i="15"/>
  <c r="O150" i="15"/>
  <c r="Q150" i="15"/>
  <c r="V150" i="15"/>
  <c r="G151" i="15"/>
  <c r="M151" i="15" s="1"/>
  <c r="I151" i="15"/>
  <c r="K151" i="15"/>
  <c r="O151" i="15"/>
  <c r="Q151" i="15"/>
  <c r="V151" i="15"/>
  <c r="G153" i="15"/>
  <c r="I153" i="15"/>
  <c r="K153" i="15"/>
  <c r="M153" i="15"/>
  <c r="O153" i="15"/>
  <c r="Q153" i="15"/>
  <c r="V153" i="15"/>
  <c r="K154" i="15"/>
  <c r="V154" i="15"/>
  <c r="G155" i="15"/>
  <c r="G154" i="15" s="1"/>
  <c r="I155" i="15"/>
  <c r="I154" i="15" s="1"/>
  <c r="K155" i="15"/>
  <c r="O155" i="15"/>
  <c r="O154" i="15" s="1"/>
  <c r="Q155" i="15"/>
  <c r="Q154" i="15" s="1"/>
  <c r="V155" i="15"/>
  <c r="G157" i="15"/>
  <c r="I157" i="15"/>
  <c r="O157" i="15"/>
  <c r="Q157" i="15"/>
  <c r="G158" i="15"/>
  <c r="I158" i="15"/>
  <c r="K158" i="15"/>
  <c r="K157" i="15" s="1"/>
  <c r="M158" i="15"/>
  <c r="M157" i="15" s="1"/>
  <c r="O158" i="15"/>
  <c r="Q158" i="15"/>
  <c r="V158" i="15"/>
  <c r="V157" i="15" s="1"/>
  <c r="G161" i="15"/>
  <c r="I161" i="15"/>
  <c r="K161" i="15"/>
  <c r="M161" i="15"/>
  <c r="O161" i="15"/>
  <c r="Q161" i="15"/>
  <c r="V161" i="15"/>
  <c r="G168" i="15"/>
  <c r="M168" i="15" s="1"/>
  <c r="I168" i="15"/>
  <c r="I167" i="15" s="1"/>
  <c r="K168" i="15"/>
  <c r="K167" i="15" s="1"/>
  <c r="O168" i="15"/>
  <c r="Q168" i="15"/>
  <c r="Q167" i="15" s="1"/>
  <c r="V168" i="15"/>
  <c r="V167" i="15" s="1"/>
  <c r="G170" i="15"/>
  <c r="I170" i="15"/>
  <c r="K170" i="15"/>
  <c r="M170" i="15"/>
  <c r="O170" i="15"/>
  <c r="Q170" i="15"/>
  <c r="V170" i="15"/>
  <c r="G172" i="15"/>
  <c r="I172" i="15"/>
  <c r="K172" i="15"/>
  <c r="M172" i="15"/>
  <c r="O172" i="15"/>
  <c r="Q172" i="15"/>
  <c r="V172" i="15"/>
  <c r="G175" i="15"/>
  <c r="M175" i="15" s="1"/>
  <c r="I175" i="15"/>
  <c r="K175" i="15"/>
  <c r="O175" i="15"/>
  <c r="O167" i="15" s="1"/>
  <c r="Q175" i="15"/>
  <c r="V175" i="15"/>
  <c r="G176" i="15"/>
  <c r="M176" i="15" s="1"/>
  <c r="I176" i="15"/>
  <c r="K176" i="15"/>
  <c r="O176" i="15"/>
  <c r="Q176" i="15"/>
  <c r="V176" i="15"/>
  <c r="G177" i="15"/>
  <c r="I177" i="15"/>
  <c r="K177" i="15"/>
  <c r="M177" i="15"/>
  <c r="O177" i="15"/>
  <c r="Q177" i="15"/>
  <c r="V177" i="15"/>
  <c r="G178" i="15"/>
  <c r="I178" i="15"/>
  <c r="K178" i="15"/>
  <c r="M178" i="15"/>
  <c r="O178" i="15"/>
  <c r="Q178" i="15"/>
  <c r="V178" i="15"/>
  <c r="G179" i="15"/>
  <c r="M179" i="15" s="1"/>
  <c r="I179" i="15"/>
  <c r="K179" i="15"/>
  <c r="O179" i="15"/>
  <c r="Q179" i="15"/>
  <c r="V179" i="15"/>
  <c r="G181" i="15"/>
  <c r="I181" i="15"/>
  <c r="K181" i="15"/>
  <c r="K180" i="15" s="1"/>
  <c r="M181" i="15"/>
  <c r="O181" i="15"/>
  <c r="Q181" i="15"/>
  <c r="V181" i="15"/>
  <c r="V180" i="15" s="1"/>
  <c r="G188" i="15"/>
  <c r="I188" i="15"/>
  <c r="K188" i="15"/>
  <c r="M188" i="15"/>
  <c r="O188" i="15"/>
  <c r="Q188" i="15"/>
  <c r="V188" i="15"/>
  <c r="G191" i="15"/>
  <c r="G180" i="15" s="1"/>
  <c r="I191" i="15"/>
  <c r="K191" i="15"/>
  <c r="O191" i="15"/>
  <c r="O180" i="15" s="1"/>
  <c r="Q191" i="15"/>
  <c r="V191" i="15"/>
  <c r="G195" i="15"/>
  <c r="M195" i="15" s="1"/>
  <c r="I195" i="15"/>
  <c r="I180" i="15" s="1"/>
  <c r="K195" i="15"/>
  <c r="O195" i="15"/>
  <c r="Q195" i="15"/>
  <c r="Q180" i="15" s="1"/>
  <c r="V195" i="15"/>
  <c r="K199" i="15"/>
  <c r="V199" i="15"/>
  <c r="G200" i="15"/>
  <c r="I200" i="15"/>
  <c r="K200" i="15"/>
  <c r="M200" i="15"/>
  <c r="O200" i="15"/>
  <c r="Q200" i="15"/>
  <c r="V200" i="15"/>
  <c r="G204" i="15"/>
  <c r="G199" i="15" s="1"/>
  <c r="I204" i="15"/>
  <c r="K204" i="15"/>
  <c r="O204" i="15"/>
  <c r="O199" i="15" s="1"/>
  <c r="Q204" i="15"/>
  <c r="V204" i="15"/>
  <c r="G207" i="15"/>
  <c r="M207" i="15" s="1"/>
  <c r="I207" i="15"/>
  <c r="I199" i="15" s="1"/>
  <c r="K207" i="15"/>
  <c r="O207" i="15"/>
  <c r="Q207" i="15"/>
  <c r="Q199" i="15" s="1"/>
  <c r="V207" i="15"/>
  <c r="K209" i="15"/>
  <c r="V209" i="15"/>
  <c r="G210" i="15"/>
  <c r="I210" i="15"/>
  <c r="K210" i="15"/>
  <c r="M210" i="15"/>
  <c r="O210" i="15"/>
  <c r="Q210" i="15"/>
  <c r="V210" i="15"/>
  <c r="G214" i="15"/>
  <c r="G209" i="15" s="1"/>
  <c r="I214" i="15"/>
  <c r="K214" i="15"/>
  <c r="O214" i="15"/>
  <c r="O209" i="15" s="1"/>
  <c r="Q214" i="15"/>
  <c r="V214" i="15"/>
  <c r="G217" i="15"/>
  <c r="M217" i="15" s="1"/>
  <c r="I217" i="15"/>
  <c r="I209" i="15" s="1"/>
  <c r="K217" i="15"/>
  <c r="O217" i="15"/>
  <c r="Q217" i="15"/>
  <c r="Q209" i="15" s="1"/>
  <c r="V217" i="15"/>
  <c r="G219" i="15"/>
  <c r="K219" i="15"/>
  <c r="O219" i="15"/>
  <c r="V219" i="15"/>
  <c r="G220" i="15"/>
  <c r="I220" i="15"/>
  <c r="I219" i="15" s="1"/>
  <c r="K220" i="15"/>
  <c r="M220" i="15"/>
  <c r="M219" i="15" s="1"/>
  <c r="O220" i="15"/>
  <c r="Q220" i="15"/>
  <c r="Q219" i="15" s="1"/>
  <c r="V220" i="15"/>
  <c r="G222" i="15"/>
  <c r="O222" i="15"/>
  <c r="G223" i="15"/>
  <c r="M223" i="15" s="1"/>
  <c r="I223" i="15"/>
  <c r="I222" i="15" s="1"/>
  <c r="K223" i="15"/>
  <c r="O223" i="15"/>
  <c r="Q223" i="15"/>
  <c r="Q222" i="15" s="1"/>
  <c r="V223" i="15"/>
  <c r="G225" i="15"/>
  <c r="M225" i="15" s="1"/>
  <c r="I225" i="15"/>
  <c r="K225" i="15"/>
  <c r="K222" i="15" s="1"/>
  <c r="O225" i="15"/>
  <c r="Q225" i="15"/>
  <c r="V225" i="15"/>
  <c r="V222" i="15" s="1"/>
  <c r="G228" i="15"/>
  <c r="G227" i="15" s="1"/>
  <c r="I228" i="15"/>
  <c r="K228" i="15"/>
  <c r="K227" i="15" s="1"/>
  <c r="O228" i="15"/>
  <c r="O227" i="15" s="1"/>
  <c r="Q228" i="15"/>
  <c r="V228" i="15"/>
  <c r="V227" i="15" s="1"/>
  <c r="G230" i="15"/>
  <c r="M230" i="15" s="1"/>
  <c r="I230" i="15"/>
  <c r="I227" i="15" s="1"/>
  <c r="K230" i="15"/>
  <c r="O230" i="15"/>
  <c r="Q230" i="15"/>
  <c r="Q227" i="15" s="1"/>
  <c r="V230" i="15"/>
  <c r="G232" i="15"/>
  <c r="M232" i="15" s="1"/>
  <c r="I232" i="15"/>
  <c r="K232" i="15"/>
  <c r="O232" i="15"/>
  <c r="Q232" i="15"/>
  <c r="V232" i="15"/>
  <c r="I234" i="15"/>
  <c r="Q234" i="15"/>
  <c r="G235" i="15"/>
  <c r="G234" i="15" s="1"/>
  <c r="I235" i="15"/>
  <c r="K235" i="15"/>
  <c r="K234" i="15" s="1"/>
  <c r="O235" i="15"/>
  <c r="O234" i="15" s="1"/>
  <c r="Q235" i="15"/>
  <c r="V235" i="15"/>
  <c r="V234" i="15" s="1"/>
  <c r="G238" i="15"/>
  <c r="M238" i="15" s="1"/>
  <c r="I238" i="15"/>
  <c r="K238" i="15"/>
  <c r="K237" i="15" s="1"/>
  <c r="O238" i="15"/>
  <c r="Q238" i="15"/>
  <c r="V238" i="15"/>
  <c r="V237" i="15" s="1"/>
  <c r="G240" i="15"/>
  <c r="I240" i="15"/>
  <c r="K240" i="15"/>
  <c r="M240" i="15"/>
  <c r="O240" i="15"/>
  <c r="Q240" i="15"/>
  <c r="V240" i="15"/>
  <c r="G242" i="15"/>
  <c r="G237" i="15" s="1"/>
  <c r="I242" i="15"/>
  <c r="K242" i="15"/>
  <c r="O242" i="15"/>
  <c r="O237" i="15" s="1"/>
  <c r="Q242" i="15"/>
  <c r="V242" i="15"/>
  <c r="G243" i="15"/>
  <c r="M243" i="15" s="1"/>
  <c r="I243" i="15"/>
  <c r="I237" i="15" s="1"/>
  <c r="K243" i="15"/>
  <c r="O243" i="15"/>
  <c r="Q243" i="15"/>
  <c r="Q237" i="15" s="1"/>
  <c r="V243" i="15"/>
  <c r="G244" i="15"/>
  <c r="M244" i="15" s="1"/>
  <c r="I244" i="15"/>
  <c r="K244" i="15"/>
  <c r="O244" i="15"/>
  <c r="Q244" i="15"/>
  <c r="V244" i="15"/>
  <c r="G246" i="15"/>
  <c r="I246" i="15"/>
  <c r="K246" i="15"/>
  <c r="M246" i="15"/>
  <c r="O246" i="15"/>
  <c r="Q246" i="15"/>
  <c r="V246" i="15"/>
  <c r="G248" i="15"/>
  <c r="M248" i="15" s="1"/>
  <c r="I248" i="15"/>
  <c r="K248" i="15"/>
  <c r="O248" i="15"/>
  <c r="Q248" i="15"/>
  <c r="V248" i="15"/>
  <c r="G250" i="15"/>
  <c r="M250" i="15" s="1"/>
  <c r="I250" i="15"/>
  <c r="K250" i="15"/>
  <c r="O250" i="15"/>
  <c r="Q250" i="15"/>
  <c r="V250" i="15"/>
  <c r="G252" i="15"/>
  <c r="M252" i="15" s="1"/>
  <c r="I252" i="15"/>
  <c r="K252" i="15"/>
  <c r="O252" i="15"/>
  <c r="Q252" i="15"/>
  <c r="V252" i="15"/>
  <c r="G253" i="15"/>
  <c r="I253" i="15"/>
  <c r="K253" i="15"/>
  <c r="M253" i="15"/>
  <c r="O253" i="15"/>
  <c r="Q253" i="15"/>
  <c r="V253" i="15"/>
  <c r="G254" i="15"/>
  <c r="M254" i="15" s="1"/>
  <c r="I254" i="15"/>
  <c r="K254" i="15"/>
  <c r="O254" i="15"/>
  <c r="Q254" i="15"/>
  <c r="V254" i="15"/>
  <c r="G255" i="15"/>
  <c r="M255" i="15" s="1"/>
  <c r="I255" i="15"/>
  <c r="K255" i="15"/>
  <c r="O255" i="15"/>
  <c r="Q255" i="15"/>
  <c r="V255" i="15"/>
  <c r="G256" i="15"/>
  <c r="M256" i="15" s="1"/>
  <c r="I256" i="15"/>
  <c r="K256" i="15"/>
  <c r="O256" i="15"/>
  <c r="Q256" i="15"/>
  <c r="V256" i="15"/>
  <c r="G258" i="15"/>
  <c r="I258" i="15"/>
  <c r="K258" i="15"/>
  <c r="M258" i="15"/>
  <c r="O258" i="15"/>
  <c r="Q258" i="15"/>
  <c r="V258" i="15"/>
  <c r="G259" i="15"/>
  <c r="M259" i="15" s="1"/>
  <c r="I259" i="15"/>
  <c r="K259" i="15"/>
  <c r="O259" i="15"/>
  <c r="Q259" i="15"/>
  <c r="V259" i="15"/>
  <c r="G260" i="15"/>
  <c r="M260" i="15" s="1"/>
  <c r="I260" i="15"/>
  <c r="K260" i="15"/>
  <c r="O260" i="15"/>
  <c r="Q260" i="15"/>
  <c r="V260" i="15"/>
  <c r="G261" i="15"/>
  <c r="M261" i="15" s="1"/>
  <c r="I261" i="15"/>
  <c r="K261" i="15"/>
  <c r="O261" i="15"/>
  <c r="Q261" i="15"/>
  <c r="V261" i="15"/>
  <c r="G263" i="15"/>
  <c r="I263" i="15"/>
  <c r="K263" i="15"/>
  <c r="M263" i="15"/>
  <c r="O263" i="15"/>
  <c r="Q263" i="15"/>
  <c r="V263" i="15"/>
  <c r="G264" i="15"/>
  <c r="M264" i="15" s="1"/>
  <c r="I264" i="15"/>
  <c r="K264" i="15"/>
  <c r="O264" i="15"/>
  <c r="Q264" i="15"/>
  <c r="V264" i="15"/>
  <c r="G266" i="15"/>
  <c r="M266" i="15" s="1"/>
  <c r="I266" i="15"/>
  <c r="K266" i="15"/>
  <c r="O266" i="15"/>
  <c r="Q266" i="15"/>
  <c r="V266" i="15"/>
  <c r="G267" i="15"/>
  <c r="M267" i="15" s="1"/>
  <c r="I267" i="15"/>
  <c r="K267" i="15"/>
  <c r="O267" i="15"/>
  <c r="Q267" i="15"/>
  <c r="V267" i="15"/>
  <c r="G272" i="15"/>
  <c r="I272" i="15"/>
  <c r="K272" i="15"/>
  <c r="M272" i="15"/>
  <c r="O272" i="15"/>
  <c r="Q272" i="15"/>
  <c r="V272" i="15"/>
  <c r="G277" i="15"/>
  <c r="O277" i="15"/>
  <c r="G278" i="15"/>
  <c r="M278" i="15" s="1"/>
  <c r="M277" i="15" s="1"/>
  <c r="I278" i="15"/>
  <c r="I277" i="15" s="1"/>
  <c r="K278" i="15"/>
  <c r="O278" i="15"/>
  <c r="Q278" i="15"/>
  <c r="Q277" i="15" s="1"/>
  <c r="V278" i="15"/>
  <c r="G285" i="15"/>
  <c r="M285" i="15" s="1"/>
  <c r="I285" i="15"/>
  <c r="K285" i="15"/>
  <c r="K277" i="15" s="1"/>
  <c r="O285" i="15"/>
  <c r="Q285" i="15"/>
  <c r="V285" i="15"/>
  <c r="V277" i="15" s="1"/>
  <c r="G289" i="15"/>
  <c r="G288" i="15" s="1"/>
  <c r="I289" i="15"/>
  <c r="K289" i="15"/>
  <c r="K288" i="15" s="1"/>
  <c r="O289" i="15"/>
  <c r="O288" i="15" s="1"/>
  <c r="Q289" i="15"/>
  <c r="V289" i="15"/>
  <c r="V288" i="15" s="1"/>
  <c r="G293" i="15"/>
  <c r="M293" i="15" s="1"/>
  <c r="I293" i="15"/>
  <c r="I288" i="15" s="1"/>
  <c r="K293" i="15"/>
  <c r="O293" i="15"/>
  <c r="Q293" i="15"/>
  <c r="Q288" i="15" s="1"/>
  <c r="V293" i="15"/>
  <c r="G296" i="15"/>
  <c r="M296" i="15" s="1"/>
  <c r="I296" i="15"/>
  <c r="K296" i="15"/>
  <c r="O296" i="15"/>
  <c r="Q296" i="15"/>
  <c r="V296" i="15"/>
  <c r="G302" i="15"/>
  <c r="I302" i="15"/>
  <c r="K302" i="15"/>
  <c r="M302" i="15"/>
  <c r="O302" i="15"/>
  <c r="Q302" i="15"/>
  <c r="V302" i="15"/>
  <c r="G306" i="15"/>
  <c r="M306" i="15" s="1"/>
  <c r="I306" i="15"/>
  <c r="K306" i="15"/>
  <c r="O306" i="15"/>
  <c r="Q306" i="15"/>
  <c r="V306" i="15"/>
  <c r="G311" i="15"/>
  <c r="I311" i="15"/>
  <c r="K311" i="15"/>
  <c r="M311" i="15"/>
  <c r="O311" i="15"/>
  <c r="Q311" i="15"/>
  <c r="V311" i="15"/>
  <c r="G317" i="15"/>
  <c r="M317" i="15" s="1"/>
  <c r="I317" i="15"/>
  <c r="K317" i="15"/>
  <c r="O317" i="15"/>
  <c r="Q317" i="15"/>
  <c r="V317" i="15"/>
  <c r="G324" i="15"/>
  <c r="I324" i="15"/>
  <c r="K324" i="15"/>
  <c r="M324" i="15"/>
  <c r="O324" i="15"/>
  <c r="Q324" i="15"/>
  <c r="V324" i="15"/>
  <c r="G325" i="15"/>
  <c r="M325" i="15" s="1"/>
  <c r="I325" i="15"/>
  <c r="K325" i="15"/>
  <c r="O325" i="15"/>
  <c r="Q325" i="15"/>
  <c r="V325" i="15"/>
  <c r="G326" i="15"/>
  <c r="I326" i="15"/>
  <c r="K326" i="15"/>
  <c r="M326" i="15"/>
  <c r="O326" i="15"/>
  <c r="Q326" i="15"/>
  <c r="V326" i="15"/>
  <c r="G327" i="15"/>
  <c r="M327" i="15" s="1"/>
  <c r="I327" i="15"/>
  <c r="K327" i="15"/>
  <c r="O327" i="15"/>
  <c r="Q327" i="15"/>
  <c r="V327" i="15"/>
  <c r="G331" i="15"/>
  <c r="G330" i="15" s="1"/>
  <c r="I331" i="15"/>
  <c r="K331" i="15"/>
  <c r="K330" i="15" s="1"/>
  <c r="O331" i="15"/>
  <c r="O330" i="15" s="1"/>
  <c r="Q331" i="15"/>
  <c r="V331" i="15"/>
  <c r="V330" i="15" s="1"/>
  <c r="G333" i="15"/>
  <c r="I333" i="15"/>
  <c r="I330" i="15" s="1"/>
  <c r="K333" i="15"/>
  <c r="M333" i="15"/>
  <c r="O333" i="15"/>
  <c r="Q333" i="15"/>
  <c r="Q330" i="15" s="1"/>
  <c r="V333" i="15"/>
  <c r="G335" i="15"/>
  <c r="M335" i="15" s="1"/>
  <c r="I335" i="15"/>
  <c r="K335" i="15"/>
  <c r="O335" i="15"/>
  <c r="Q335" i="15"/>
  <c r="V335" i="15"/>
  <c r="G336" i="15"/>
  <c r="I336" i="15"/>
  <c r="K336" i="15"/>
  <c r="M336" i="15"/>
  <c r="O336" i="15"/>
  <c r="Q336" i="15"/>
  <c r="V336" i="15"/>
  <c r="G337" i="15"/>
  <c r="M337" i="15" s="1"/>
  <c r="I337" i="15"/>
  <c r="K337" i="15"/>
  <c r="O337" i="15"/>
  <c r="Q337" i="15"/>
  <c r="V337" i="15"/>
  <c r="G338" i="15"/>
  <c r="I338" i="15"/>
  <c r="K338" i="15"/>
  <c r="M338" i="15"/>
  <c r="O338" i="15"/>
  <c r="Q338" i="15"/>
  <c r="V338" i="15"/>
  <c r="G339" i="15"/>
  <c r="M339" i="15" s="1"/>
  <c r="I339" i="15"/>
  <c r="K339" i="15"/>
  <c r="O339" i="15"/>
  <c r="Q339" i="15"/>
  <c r="V339" i="15"/>
  <c r="G340" i="15"/>
  <c r="I340" i="15"/>
  <c r="K340" i="15"/>
  <c r="M340" i="15"/>
  <c r="O340" i="15"/>
  <c r="Q340" i="15"/>
  <c r="V340" i="15"/>
  <c r="AE343" i="15"/>
  <c r="AF343" i="15"/>
  <c r="G263" i="14"/>
  <c r="BA165" i="14"/>
  <c r="BA109" i="14"/>
  <c r="BA85" i="14"/>
  <c r="BA77" i="14"/>
  <c r="BA60" i="14"/>
  <c r="BA52" i="14"/>
  <c r="BA45" i="14"/>
  <c r="BA41"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M16" i="14" s="1"/>
  <c r="I16" i="14"/>
  <c r="K16" i="14"/>
  <c r="O16" i="14"/>
  <c r="O8" i="14" s="1"/>
  <c r="Q16" i="14"/>
  <c r="V16" i="14"/>
  <c r="G18" i="14"/>
  <c r="I18" i="14"/>
  <c r="O18" i="14"/>
  <c r="Q18" i="14"/>
  <c r="G19" i="14"/>
  <c r="I19" i="14"/>
  <c r="K19" i="14"/>
  <c r="K18" i="14" s="1"/>
  <c r="M19" i="14"/>
  <c r="M18" i="14" s="1"/>
  <c r="O19" i="14"/>
  <c r="Q19" i="14"/>
  <c r="V19" i="14"/>
  <c r="V18" i="14" s="1"/>
  <c r="G25" i="14"/>
  <c r="M25" i="14" s="1"/>
  <c r="M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M34" i="14" s="1"/>
  <c r="M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M40" i="14" s="1"/>
  <c r="M39" i="14" s="1"/>
  <c r="I40" i="14"/>
  <c r="I39" i="14" s="1"/>
  <c r="K40" i="14"/>
  <c r="O40" i="14"/>
  <c r="O39" i="14" s="1"/>
  <c r="Q40" i="14"/>
  <c r="Q39" i="14" s="1"/>
  <c r="V40" i="14"/>
  <c r="G44" i="14"/>
  <c r="I44" i="14"/>
  <c r="I43" i="14" s="1"/>
  <c r="K44" i="14"/>
  <c r="K43" i="14" s="1"/>
  <c r="M44" i="14"/>
  <c r="O44" i="14"/>
  <c r="Q44" i="14"/>
  <c r="Q43" i="14" s="1"/>
  <c r="V44" i="14"/>
  <c r="V43" i="14" s="1"/>
  <c r="G51" i="14"/>
  <c r="I51" i="14"/>
  <c r="K51" i="14"/>
  <c r="M51" i="14"/>
  <c r="O51" i="14"/>
  <c r="Q51" i="14"/>
  <c r="V51" i="14"/>
  <c r="G59" i="14"/>
  <c r="I59" i="14"/>
  <c r="K59" i="14"/>
  <c r="M59" i="14"/>
  <c r="O59" i="14"/>
  <c r="Q59" i="14"/>
  <c r="V59" i="14"/>
  <c r="G76" i="14"/>
  <c r="M76" i="14" s="1"/>
  <c r="I76" i="14"/>
  <c r="K76" i="14"/>
  <c r="O76" i="14"/>
  <c r="O43" i="14" s="1"/>
  <c r="Q76" i="14"/>
  <c r="V76" i="14"/>
  <c r="G84" i="14"/>
  <c r="I84" i="14"/>
  <c r="K84" i="14"/>
  <c r="M84" i="14"/>
  <c r="O84" i="14"/>
  <c r="Q84" i="14"/>
  <c r="V84" i="14"/>
  <c r="G95" i="14"/>
  <c r="I95" i="14"/>
  <c r="K95" i="14"/>
  <c r="M95" i="14"/>
  <c r="O95" i="14"/>
  <c r="Q95" i="14"/>
  <c r="V95" i="14"/>
  <c r="G97" i="14"/>
  <c r="I97" i="14"/>
  <c r="K97" i="14"/>
  <c r="M97" i="14"/>
  <c r="O97" i="14"/>
  <c r="Q97" i="14"/>
  <c r="V97" i="14"/>
  <c r="G102" i="14"/>
  <c r="M102" i="14" s="1"/>
  <c r="I102" i="14"/>
  <c r="K102" i="14"/>
  <c r="O102" i="14"/>
  <c r="Q102" i="14"/>
  <c r="V102" i="14"/>
  <c r="G106" i="14"/>
  <c r="I106" i="14"/>
  <c r="K106" i="14"/>
  <c r="M106" i="14"/>
  <c r="O106" i="14"/>
  <c r="Q106" i="14"/>
  <c r="V106" i="14"/>
  <c r="K107" i="14"/>
  <c r="V107" i="14"/>
  <c r="G108" i="14"/>
  <c r="G107" i="14" s="1"/>
  <c r="I108" i="14"/>
  <c r="I107" i="14" s="1"/>
  <c r="K108" i="14"/>
  <c r="M108" i="14"/>
  <c r="M107" i="14" s="1"/>
  <c r="O108" i="14"/>
  <c r="O107" i="14" s="1"/>
  <c r="Q108" i="14"/>
  <c r="Q107" i="14" s="1"/>
  <c r="V108" i="14"/>
  <c r="G112" i="14"/>
  <c r="I112" i="14"/>
  <c r="I111" i="14" s="1"/>
  <c r="K112" i="14"/>
  <c r="K111" i="14" s="1"/>
  <c r="M112" i="14"/>
  <c r="O112" i="14"/>
  <c r="Q112" i="14"/>
  <c r="Q111" i="14" s="1"/>
  <c r="V112" i="14"/>
  <c r="V111" i="14" s="1"/>
  <c r="G122" i="14"/>
  <c r="I122" i="14"/>
  <c r="K122" i="14"/>
  <c r="M122" i="14"/>
  <c r="O122" i="14"/>
  <c r="Q122" i="14"/>
  <c r="V122" i="14"/>
  <c r="G125" i="14"/>
  <c r="I125" i="14"/>
  <c r="K125" i="14"/>
  <c r="M125" i="14"/>
  <c r="O125" i="14"/>
  <c r="Q125" i="14"/>
  <c r="V125" i="14"/>
  <c r="G126" i="14"/>
  <c r="M126" i="14" s="1"/>
  <c r="I126" i="14"/>
  <c r="K126" i="14"/>
  <c r="O126" i="14"/>
  <c r="O111" i="14" s="1"/>
  <c r="Q126" i="14"/>
  <c r="V126" i="14"/>
  <c r="I128" i="14"/>
  <c r="Q128" i="14"/>
  <c r="G129" i="14"/>
  <c r="G128" i="14" s="1"/>
  <c r="I129" i="14"/>
  <c r="K129" i="14"/>
  <c r="K128" i="14" s="1"/>
  <c r="M129" i="14"/>
  <c r="M128" i="14" s="1"/>
  <c r="O129" i="14"/>
  <c r="O128" i="14" s="1"/>
  <c r="Q129" i="14"/>
  <c r="V129" i="14"/>
  <c r="V128" i="14" s="1"/>
  <c r="G131" i="14"/>
  <c r="I131" i="14"/>
  <c r="K131" i="14"/>
  <c r="M131" i="14"/>
  <c r="O131" i="14"/>
  <c r="Q131" i="14"/>
  <c r="V131" i="14"/>
  <c r="G134" i="14"/>
  <c r="I134" i="14"/>
  <c r="I133" i="14" s="1"/>
  <c r="K134" i="14"/>
  <c r="K133" i="14" s="1"/>
  <c r="M134" i="14"/>
  <c r="O134" i="14"/>
  <c r="Q134" i="14"/>
  <c r="Q133" i="14" s="1"/>
  <c r="V134" i="14"/>
  <c r="V133" i="14" s="1"/>
  <c r="G136" i="14"/>
  <c r="M136" i="14" s="1"/>
  <c r="I136" i="14"/>
  <c r="K136" i="14"/>
  <c r="O136" i="14"/>
  <c r="Q136" i="14"/>
  <c r="V136" i="14"/>
  <c r="G139" i="14"/>
  <c r="I139" i="14"/>
  <c r="K139" i="14"/>
  <c r="M139" i="14"/>
  <c r="O139" i="14"/>
  <c r="Q139" i="14"/>
  <c r="V139" i="14"/>
  <c r="G151" i="14"/>
  <c r="M151" i="14" s="1"/>
  <c r="I151" i="14"/>
  <c r="K151" i="14"/>
  <c r="O151" i="14"/>
  <c r="O133" i="14" s="1"/>
  <c r="Q151" i="14"/>
  <c r="V151" i="14"/>
  <c r="I153" i="14"/>
  <c r="Q153" i="14"/>
  <c r="G154" i="14"/>
  <c r="G153" i="14" s="1"/>
  <c r="I154" i="14"/>
  <c r="K154" i="14"/>
  <c r="K153" i="14" s="1"/>
  <c r="O154" i="14"/>
  <c r="O153" i="14" s="1"/>
  <c r="Q154" i="14"/>
  <c r="V154" i="14"/>
  <c r="V153" i="14" s="1"/>
  <c r="G157" i="14"/>
  <c r="M157" i="14" s="1"/>
  <c r="M156" i="14" s="1"/>
  <c r="I157" i="14"/>
  <c r="I156" i="14" s="1"/>
  <c r="K157" i="14"/>
  <c r="K156" i="14" s="1"/>
  <c r="O157" i="14"/>
  <c r="O156" i="14" s="1"/>
  <c r="Q157" i="14"/>
  <c r="Q156" i="14" s="1"/>
  <c r="V157" i="14"/>
  <c r="V156" i="14" s="1"/>
  <c r="G159" i="14"/>
  <c r="I159" i="14"/>
  <c r="K159" i="14"/>
  <c r="M159" i="14"/>
  <c r="O159" i="14"/>
  <c r="Q159" i="14"/>
  <c r="V159" i="14"/>
  <c r="G161" i="14"/>
  <c r="I161" i="14"/>
  <c r="K161" i="14"/>
  <c r="M161" i="14"/>
  <c r="O161" i="14"/>
  <c r="Q161" i="14"/>
  <c r="V161" i="14"/>
  <c r="G164" i="14"/>
  <c r="M164" i="14" s="1"/>
  <c r="M163" i="14" s="1"/>
  <c r="I164" i="14"/>
  <c r="I163" i="14" s="1"/>
  <c r="K164" i="14"/>
  <c r="K163" i="14" s="1"/>
  <c r="O164" i="14"/>
  <c r="O163" i="14" s="1"/>
  <c r="Q164" i="14"/>
  <c r="Q163" i="14" s="1"/>
  <c r="V164" i="14"/>
  <c r="V163" i="14" s="1"/>
  <c r="G167" i="14"/>
  <c r="I167" i="14"/>
  <c r="K167" i="14"/>
  <c r="M167" i="14"/>
  <c r="O167" i="14"/>
  <c r="Q167" i="14"/>
  <c r="V167" i="14"/>
  <c r="G169" i="14"/>
  <c r="I169" i="14"/>
  <c r="K169" i="14"/>
  <c r="M169" i="14"/>
  <c r="O169" i="14"/>
  <c r="Q169" i="14"/>
  <c r="V169" i="14"/>
  <c r="G172" i="14"/>
  <c r="M172" i="14" s="1"/>
  <c r="M171" i="14" s="1"/>
  <c r="I172" i="14"/>
  <c r="I171" i="14" s="1"/>
  <c r="K172" i="14"/>
  <c r="K171" i="14" s="1"/>
  <c r="O172" i="14"/>
  <c r="O171" i="14" s="1"/>
  <c r="Q172" i="14"/>
  <c r="Q171" i="14" s="1"/>
  <c r="V172" i="14"/>
  <c r="V171" i="14" s="1"/>
  <c r="G173" i="14"/>
  <c r="I173" i="14"/>
  <c r="K173" i="14"/>
  <c r="M173" i="14"/>
  <c r="O173" i="14"/>
  <c r="Q173" i="14"/>
  <c r="V173" i="14"/>
  <c r="G174" i="14"/>
  <c r="I174" i="14"/>
  <c r="K174" i="14"/>
  <c r="M174" i="14"/>
  <c r="O174" i="14"/>
  <c r="Q174" i="14"/>
  <c r="V174" i="14"/>
  <c r="G177" i="14"/>
  <c r="M177" i="14" s="1"/>
  <c r="I177" i="14"/>
  <c r="I176" i="14" s="1"/>
  <c r="K177" i="14"/>
  <c r="K176" i="14" s="1"/>
  <c r="O177" i="14"/>
  <c r="O176" i="14" s="1"/>
  <c r="Q177" i="14"/>
  <c r="Q176" i="14" s="1"/>
  <c r="V177" i="14"/>
  <c r="V176" i="14" s="1"/>
  <c r="G178" i="14"/>
  <c r="I178" i="14"/>
  <c r="K178" i="14"/>
  <c r="M178" i="14"/>
  <c r="O178" i="14"/>
  <c r="Q178" i="14"/>
  <c r="V178" i="14"/>
  <c r="G179" i="14"/>
  <c r="I179" i="14"/>
  <c r="K179" i="14"/>
  <c r="M179" i="14"/>
  <c r="O179" i="14"/>
  <c r="Q179" i="14"/>
  <c r="V179" i="14"/>
  <c r="G183" i="14"/>
  <c r="I183" i="14"/>
  <c r="K183" i="14"/>
  <c r="M183" i="14"/>
  <c r="O183" i="14"/>
  <c r="Q183" i="14"/>
  <c r="V183" i="14"/>
  <c r="G199" i="14"/>
  <c r="M199" i="14" s="1"/>
  <c r="I199" i="14"/>
  <c r="K199" i="14"/>
  <c r="O199" i="14"/>
  <c r="Q199" i="14"/>
  <c r="V199" i="14"/>
  <c r="G201" i="14"/>
  <c r="I201" i="14"/>
  <c r="K201" i="14"/>
  <c r="M201" i="14"/>
  <c r="O201" i="14"/>
  <c r="Q201" i="14"/>
  <c r="V201" i="14"/>
  <c r="G202" i="14"/>
  <c r="I202" i="14"/>
  <c r="K202" i="14"/>
  <c r="M202" i="14"/>
  <c r="O202" i="14"/>
  <c r="Q202" i="14"/>
  <c r="V202" i="14"/>
  <c r="G204" i="14"/>
  <c r="I204" i="14"/>
  <c r="K204" i="14"/>
  <c r="M204" i="14"/>
  <c r="O204" i="14"/>
  <c r="Q204" i="14"/>
  <c r="V204" i="14"/>
  <c r="G207" i="14"/>
  <c r="M207" i="14" s="1"/>
  <c r="I207" i="14"/>
  <c r="K207" i="14"/>
  <c r="O207" i="14"/>
  <c r="Q207" i="14"/>
  <c r="V207" i="14"/>
  <c r="G209" i="14"/>
  <c r="I209" i="14"/>
  <c r="K209" i="14"/>
  <c r="M209" i="14"/>
  <c r="O209" i="14"/>
  <c r="Q209" i="14"/>
  <c r="V209" i="14"/>
  <c r="G211" i="14"/>
  <c r="I211" i="14"/>
  <c r="K211" i="14"/>
  <c r="M211" i="14"/>
  <c r="O211" i="14"/>
  <c r="Q211" i="14"/>
  <c r="V211" i="14"/>
  <c r="G212" i="14"/>
  <c r="I212" i="14"/>
  <c r="K212" i="14"/>
  <c r="M212" i="14"/>
  <c r="O212" i="14"/>
  <c r="Q212" i="14"/>
  <c r="V212" i="14"/>
  <c r="G213" i="14"/>
  <c r="M213" i="14" s="1"/>
  <c r="I213" i="14"/>
  <c r="K213" i="14"/>
  <c r="O213" i="14"/>
  <c r="Q213" i="14"/>
  <c r="V213" i="14"/>
  <c r="G214" i="14"/>
  <c r="I214" i="14"/>
  <c r="K214" i="14"/>
  <c r="M214" i="14"/>
  <c r="O214" i="14"/>
  <c r="Q214" i="14"/>
  <c r="V214" i="14"/>
  <c r="G216" i="14"/>
  <c r="I216" i="14"/>
  <c r="K216" i="14"/>
  <c r="M216" i="14"/>
  <c r="O216" i="14"/>
  <c r="Q216" i="14"/>
  <c r="V216" i="14"/>
  <c r="G219" i="14"/>
  <c r="I219" i="14"/>
  <c r="K219" i="14"/>
  <c r="M219" i="14"/>
  <c r="O219" i="14"/>
  <c r="Q219" i="14"/>
  <c r="V219" i="14"/>
  <c r="G223" i="14"/>
  <c r="M223" i="14" s="1"/>
  <c r="I223" i="14"/>
  <c r="K223" i="14"/>
  <c r="O223" i="14"/>
  <c r="Q223" i="14"/>
  <c r="V223" i="14"/>
  <c r="G224" i="14"/>
  <c r="I224" i="14"/>
  <c r="K224" i="14"/>
  <c r="M224" i="14"/>
  <c r="O224" i="14"/>
  <c r="Q224" i="14"/>
  <c r="V224" i="14"/>
  <c r="G225" i="14"/>
  <c r="I225" i="14"/>
  <c r="K225" i="14"/>
  <c r="M225" i="14"/>
  <c r="O225" i="14"/>
  <c r="Q225" i="14"/>
  <c r="V225" i="14"/>
  <c r="G228" i="14"/>
  <c r="M228" i="14" s="1"/>
  <c r="M227" i="14" s="1"/>
  <c r="I228" i="14"/>
  <c r="I227" i="14" s="1"/>
  <c r="K228" i="14"/>
  <c r="K227" i="14" s="1"/>
  <c r="O228" i="14"/>
  <c r="O227" i="14" s="1"/>
  <c r="Q228" i="14"/>
  <c r="Q227" i="14" s="1"/>
  <c r="V228" i="14"/>
  <c r="V227" i="14" s="1"/>
  <c r="G230" i="14"/>
  <c r="I230" i="14"/>
  <c r="K230" i="14"/>
  <c r="M230" i="14"/>
  <c r="O230" i="14"/>
  <c r="Q230" i="14"/>
  <c r="V230" i="14"/>
  <c r="G231" i="14"/>
  <c r="I231" i="14"/>
  <c r="K231" i="14"/>
  <c r="M231" i="14"/>
  <c r="O231" i="14"/>
  <c r="Q231" i="14"/>
  <c r="V231" i="14"/>
  <c r="G232" i="14"/>
  <c r="I232" i="14"/>
  <c r="K232" i="14"/>
  <c r="M232" i="14"/>
  <c r="O232" i="14"/>
  <c r="Q232" i="14"/>
  <c r="V232" i="14"/>
  <c r="G234" i="14"/>
  <c r="O234" i="14"/>
  <c r="G235" i="14"/>
  <c r="I235" i="14"/>
  <c r="I234" i="14" s="1"/>
  <c r="K235" i="14"/>
  <c r="K234" i="14" s="1"/>
  <c r="M235" i="14"/>
  <c r="M234" i="14" s="1"/>
  <c r="O235" i="14"/>
  <c r="Q235" i="14"/>
  <c r="Q234" i="14" s="1"/>
  <c r="V235" i="14"/>
  <c r="V234" i="14" s="1"/>
  <c r="K239" i="14"/>
  <c r="V239" i="14"/>
  <c r="G240" i="14"/>
  <c r="G239" i="14" s="1"/>
  <c r="I240" i="14"/>
  <c r="I239" i="14" s="1"/>
  <c r="K240" i="14"/>
  <c r="M240" i="14"/>
  <c r="O240" i="14"/>
  <c r="O239" i="14" s="1"/>
  <c r="Q240" i="14"/>
  <c r="Q239" i="14" s="1"/>
  <c r="V240" i="14"/>
  <c r="G241" i="14"/>
  <c r="M241" i="14" s="1"/>
  <c r="I241" i="14"/>
  <c r="K241" i="14"/>
  <c r="O241" i="14"/>
  <c r="Q241" i="14"/>
  <c r="V241" i="14"/>
  <c r="G242" i="14"/>
  <c r="I242" i="14"/>
  <c r="K242" i="14"/>
  <c r="M242" i="14"/>
  <c r="O242" i="14"/>
  <c r="Q242" i="14"/>
  <c r="V242" i="14"/>
  <c r="G244" i="14"/>
  <c r="G243" i="14" s="1"/>
  <c r="I244" i="14"/>
  <c r="I243" i="14" s="1"/>
  <c r="K244" i="14"/>
  <c r="M244" i="14"/>
  <c r="O244" i="14"/>
  <c r="O243" i="14" s="1"/>
  <c r="Q244" i="14"/>
  <c r="Q243" i="14" s="1"/>
  <c r="V244" i="14"/>
  <c r="G246" i="14"/>
  <c r="M246" i="14" s="1"/>
  <c r="I246" i="14"/>
  <c r="K246" i="14"/>
  <c r="O246" i="14"/>
  <c r="Q246" i="14"/>
  <c r="V246" i="14"/>
  <c r="G247" i="14"/>
  <c r="I247" i="14"/>
  <c r="K247" i="14"/>
  <c r="M247" i="14"/>
  <c r="O247" i="14"/>
  <c r="Q247" i="14"/>
  <c r="V247" i="14"/>
  <c r="G250" i="14"/>
  <c r="I250" i="14"/>
  <c r="K250" i="14"/>
  <c r="K243" i="14" s="1"/>
  <c r="M250" i="14"/>
  <c r="O250" i="14"/>
  <c r="Q250" i="14"/>
  <c r="V250" i="14"/>
  <c r="V243" i="14" s="1"/>
  <c r="G252" i="14"/>
  <c r="I252" i="14"/>
  <c r="K252" i="14"/>
  <c r="M252" i="14"/>
  <c r="O252" i="14"/>
  <c r="Q252" i="14"/>
  <c r="V252" i="14"/>
  <c r="G255" i="14"/>
  <c r="M255" i="14" s="1"/>
  <c r="I255" i="14"/>
  <c r="K255" i="14"/>
  <c r="O255" i="14"/>
  <c r="Q255" i="14"/>
  <c r="V255" i="14"/>
  <c r="G256" i="14"/>
  <c r="I256" i="14"/>
  <c r="K256" i="14"/>
  <c r="M256" i="14"/>
  <c r="O256" i="14"/>
  <c r="Q256" i="14"/>
  <c r="V256" i="14"/>
  <c r="G259" i="14"/>
  <c r="I259" i="14"/>
  <c r="K259" i="14"/>
  <c r="M259" i="14"/>
  <c r="O259" i="14"/>
  <c r="Q259" i="14"/>
  <c r="V259" i="14"/>
  <c r="G260" i="14"/>
  <c r="I260" i="14"/>
  <c r="K260" i="14"/>
  <c r="M260" i="14"/>
  <c r="O260" i="14"/>
  <c r="Q260" i="14"/>
  <c r="V260" i="14"/>
  <c r="AE263" i="14"/>
  <c r="G1437" i="13"/>
  <c r="BA1270" i="13"/>
  <c r="BA982" i="13"/>
  <c r="BA928" i="13"/>
  <c r="BA922" i="13"/>
  <c r="BA849" i="13"/>
  <c r="BA612" i="13"/>
  <c r="BA604" i="13"/>
  <c r="BA401" i="13"/>
  <c r="BA386" i="13"/>
  <c r="BA333" i="13"/>
  <c r="BA327" i="13"/>
  <c r="BA324" i="13"/>
  <c r="BA294" i="13"/>
  <c r="BA288" i="13"/>
  <c r="BA262" i="13"/>
  <c r="BA254" i="13"/>
  <c r="BA250" i="13"/>
  <c r="BA239" i="13"/>
  <c r="BA212" i="13"/>
  <c r="BA190" i="13"/>
  <c r="BA185" i="13"/>
  <c r="BA177" i="13"/>
  <c r="BA169" i="13"/>
  <c r="BA143" i="13"/>
  <c r="BA140" i="13"/>
  <c r="BA135" i="13"/>
  <c r="BA132" i="13"/>
  <c r="BA104" i="13"/>
  <c r="BA101"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4" i="13"/>
  <c r="M24" i="13" s="1"/>
  <c r="I24" i="13"/>
  <c r="K24" i="13"/>
  <c r="O24" i="13"/>
  <c r="Q24" i="13"/>
  <c r="V24" i="13"/>
  <c r="G27" i="13"/>
  <c r="I27" i="13"/>
  <c r="K27" i="13"/>
  <c r="M27" i="13"/>
  <c r="O27" i="13"/>
  <c r="Q27" i="13"/>
  <c r="V27" i="13"/>
  <c r="G32" i="13"/>
  <c r="I32" i="13"/>
  <c r="K32" i="13"/>
  <c r="M32" i="13"/>
  <c r="O32" i="13"/>
  <c r="Q32" i="13"/>
  <c r="V32" i="13"/>
  <c r="G37" i="13"/>
  <c r="M37" i="13" s="1"/>
  <c r="I37" i="13"/>
  <c r="K37" i="13"/>
  <c r="O37" i="13"/>
  <c r="Q37" i="13"/>
  <c r="V37" i="13"/>
  <c r="G42" i="13"/>
  <c r="I42" i="13"/>
  <c r="K42" i="13"/>
  <c r="K41" i="13" s="1"/>
  <c r="M42" i="13"/>
  <c r="O42" i="13"/>
  <c r="Q42" i="13"/>
  <c r="V42" i="13"/>
  <c r="V41" i="13" s="1"/>
  <c r="G45" i="13"/>
  <c r="I45" i="13"/>
  <c r="K45" i="13"/>
  <c r="M45" i="13"/>
  <c r="O45" i="13"/>
  <c r="Q45" i="13"/>
  <c r="V45" i="13"/>
  <c r="G49" i="13"/>
  <c r="G41" i="13" s="1"/>
  <c r="I49" i="13"/>
  <c r="K49" i="13"/>
  <c r="O49" i="13"/>
  <c r="O41" i="13" s="1"/>
  <c r="Q49" i="13"/>
  <c r="V49" i="13"/>
  <c r="G52" i="13"/>
  <c r="M52" i="13" s="1"/>
  <c r="I52" i="13"/>
  <c r="I41" i="13" s="1"/>
  <c r="K52" i="13"/>
  <c r="O52" i="13"/>
  <c r="Q52" i="13"/>
  <c r="Q41" i="13" s="1"/>
  <c r="V52" i="13"/>
  <c r="G57" i="13"/>
  <c r="I57" i="13"/>
  <c r="K57" i="13"/>
  <c r="M57" i="13"/>
  <c r="O57" i="13"/>
  <c r="Q57" i="13"/>
  <c r="V57" i="13"/>
  <c r="G60" i="13"/>
  <c r="M60" i="13" s="1"/>
  <c r="I60" i="13"/>
  <c r="K60" i="13"/>
  <c r="O60" i="13"/>
  <c r="O56" i="13" s="1"/>
  <c r="Q60" i="13"/>
  <c r="V60" i="13"/>
  <c r="G64" i="13"/>
  <c r="M64" i="13" s="1"/>
  <c r="I64" i="13"/>
  <c r="I56" i="13" s="1"/>
  <c r="K64" i="13"/>
  <c r="O64" i="13"/>
  <c r="Q64" i="13"/>
  <c r="Q56" i="13" s="1"/>
  <c r="V64" i="13"/>
  <c r="G67" i="13"/>
  <c r="M67" i="13" s="1"/>
  <c r="I67" i="13"/>
  <c r="K67" i="13"/>
  <c r="K56" i="13" s="1"/>
  <c r="O67" i="13"/>
  <c r="Q67" i="13"/>
  <c r="V67" i="13"/>
  <c r="V56" i="13" s="1"/>
  <c r="G73" i="13"/>
  <c r="I73" i="13"/>
  <c r="K73" i="13"/>
  <c r="M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1" i="13"/>
  <c r="I81" i="13"/>
  <c r="K81" i="13"/>
  <c r="M81" i="13"/>
  <c r="O81" i="13"/>
  <c r="Q81" i="13"/>
  <c r="V81" i="13"/>
  <c r="G84" i="13"/>
  <c r="M84" i="13" s="1"/>
  <c r="I84" i="13"/>
  <c r="K84" i="13"/>
  <c r="O84" i="13"/>
  <c r="Q84" i="13"/>
  <c r="V84" i="13"/>
  <c r="G97" i="13"/>
  <c r="M97" i="13" s="1"/>
  <c r="I97" i="13"/>
  <c r="K97" i="13"/>
  <c r="O97" i="13"/>
  <c r="Q97" i="13"/>
  <c r="V97" i="13"/>
  <c r="G100" i="13"/>
  <c r="M100" i="13" s="1"/>
  <c r="I100" i="13"/>
  <c r="K100" i="13"/>
  <c r="O100" i="13"/>
  <c r="Q100" i="13"/>
  <c r="V100" i="13"/>
  <c r="G103" i="13"/>
  <c r="I103" i="13"/>
  <c r="K103" i="13"/>
  <c r="M103" i="13"/>
  <c r="O103" i="13"/>
  <c r="Q103" i="13"/>
  <c r="V103" i="13"/>
  <c r="G106" i="13"/>
  <c r="M106" i="13" s="1"/>
  <c r="I106" i="13"/>
  <c r="K106" i="13"/>
  <c r="O106" i="13"/>
  <c r="Q106" i="13"/>
  <c r="V106" i="13"/>
  <c r="G108" i="13"/>
  <c r="M108" i="13" s="1"/>
  <c r="I108" i="13"/>
  <c r="K108" i="13"/>
  <c r="O108" i="13"/>
  <c r="Q108" i="13"/>
  <c r="V108" i="13"/>
  <c r="G112" i="13"/>
  <c r="M112" i="13" s="1"/>
  <c r="I112" i="13"/>
  <c r="K112" i="13"/>
  <c r="O112" i="13"/>
  <c r="Q112" i="13"/>
  <c r="V112" i="13"/>
  <c r="G118" i="13"/>
  <c r="I118" i="13"/>
  <c r="K118" i="13"/>
  <c r="M118" i="13"/>
  <c r="O118" i="13"/>
  <c r="Q118" i="13"/>
  <c r="V118" i="13"/>
  <c r="G122" i="13"/>
  <c r="M122" i="13" s="1"/>
  <c r="I122" i="13"/>
  <c r="K122" i="13"/>
  <c r="O122" i="13"/>
  <c r="Q122" i="13"/>
  <c r="V122" i="13"/>
  <c r="G128" i="13"/>
  <c r="M128" i="13" s="1"/>
  <c r="I128" i="13"/>
  <c r="K128" i="13"/>
  <c r="O128" i="13"/>
  <c r="Q128" i="13"/>
  <c r="V128" i="13"/>
  <c r="G131" i="13"/>
  <c r="M131" i="13" s="1"/>
  <c r="I131" i="13"/>
  <c r="K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2" i="13"/>
  <c r="M142" i="13" s="1"/>
  <c r="I142" i="13"/>
  <c r="K142" i="13"/>
  <c r="O142" i="13"/>
  <c r="Q142" i="13"/>
  <c r="V142" i="13"/>
  <c r="G145" i="13"/>
  <c r="I145" i="13"/>
  <c r="K145" i="13"/>
  <c r="M145" i="13"/>
  <c r="O145" i="13"/>
  <c r="Q145" i="13"/>
  <c r="V145" i="13"/>
  <c r="G149" i="13"/>
  <c r="M149" i="13" s="1"/>
  <c r="I149" i="13"/>
  <c r="K149" i="13"/>
  <c r="O149" i="13"/>
  <c r="Q149" i="13"/>
  <c r="V149" i="13"/>
  <c r="G151" i="13"/>
  <c r="M151" i="13" s="1"/>
  <c r="I151" i="13"/>
  <c r="K151" i="13"/>
  <c r="O151" i="13"/>
  <c r="Q151" i="13"/>
  <c r="V151" i="13"/>
  <c r="G156" i="13"/>
  <c r="M156" i="13" s="1"/>
  <c r="I156" i="13"/>
  <c r="K156" i="13"/>
  <c r="O156" i="13"/>
  <c r="Q156" i="13"/>
  <c r="V156" i="13"/>
  <c r="G158" i="13"/>
  <c r="I158" i="13"/>
  <c r="K158" i="13"/>
  <c r="M158" i="13"/>
  <c r="O158" i="13"/>
  <c r="Q158" i="13"/>
  <c r="V158" i="13"/>
  <c r="G161" i="13"/>
  <c r="M161" i="13" s="1"/>
  <c r="I161" i="13"/>
  <c r="K161" i="13"/>
  <c r="O161" i="13"/>
  <c r="Q161" i="13"/>
  <c r="V161" i="13"/>
  <c r="G168" i="13"/>
  <c r="M168" i="13" s="1"/>
  <c r="I168" i="13"/>
  <c r="K168" i="13"/>
  <c r="K167" i="13" s="1"/>
  <c r="O168" i="13"/>
  <c r="Q168" i="13"/>
  <c r="V168" i="13"/>
  <c r="V167" i="13" s="1"/>
  <c r="G171" i="13"/>
  <c r="I171" i="13"/>
  <c r="K171" i="13"/>
  <c r="M171" i="13"/>
  <c r="O171" i="13"/>
  <c r="Q171" i="13"/>
  <c r="V171" i="13"/>
  <c r="G174" i="13"/>
  <c r="G167" i="13" s="1"/>
  <c r="I174" i="13"/>
  <c r="K174" i="13"/>
  <c r="O174" i="13"/>
  <c r="O167" i="13" s="1"/>
  <c r="Q174" i="13"/>
  <c r="V174" i="13"/>
  <c r="G176" i="13"/>
  <c r="M176" i="13" s="1"/>
  <c r="I176" i="13"/>
  <c r="I167" i="13" s="1"/>
  <c r="K176" i="13"/>
  <c r="O176" i="13"/>
  <c r="Q176" i="13"/>
  <c r="Q167" i="13" s="1"/>
  <c r="V176" i="13"/>
  <c r="G180" i="13"/>
  <c r="M180" i="13" s="1"/>
  <c r="I180" i="13"/>
  <c r="K180" i="13"/>
  <c r="O180" i="13"/>
  <c r="Q180" i="13"/>
  <c r="V180" i="13"/>
  <c r="G184" i="13"/>
  <c r="I184" i="13"/>
  <c r="K184" i="13"/>
  <c r="M184" i="13"/>
  <c r="O184" i="13"/>
  <c r="Q184" i="13"/>
  <c r="V184" i="13"/>
  <c r="G189" i="13"/>
  <c r="M189" i="13" s="1"/>
  <c r="I189" i="13"/>
  <c r="K189" i="13"/>
  <c r="O189" i="13"/>
  <c r="Q189" i="13"/>
  <c r="V189" i="13"/>
  <c r="G191" i="13"/>
  <c r="M191" i="13" s="1"/>
  <c r="I191" i="13"/>
  <c r="K191" i="13"/>
  <c r="O191" i="13"/>
  <c r="Q191" i="13"/>
  <c r="V191" i="13"/>
  <c r="G193" i="13"/>
  <c r="M193" i="13" s="1"/>
  <c r="I193" i="13"/>
  <c r="K193" i="13"/>
  <c r="O193" i="13"/>
  <c r="Q193" i="13"/>
  <c r="V193" i="13"/>
  <c r="G195" i="13"/>
  <c r="I195" i="13"/>
  <c r="K195" i="13"/>
  <c r="M195" i="13"/>
  <c r="O195" i="13"/>
  <c r="Q195" i="13"/>
  <c r="V195" i="13"/>
  <c r="G199" i="13"/>
  <c r="M199" i="13" s="1"/>
  <c r="I199" i="13"/>
  <c r="K199" i="13"/>
  <c r="O199" i="13"/>
  <c r="Q199" i="13"/>
  <c r="V199" i="13"/>
  <c r="G203" i="13"/>
  <c r="M203" i="13" s="1"/>
  <c r="I203" i="13"/>
  <c r="K203" i="13"/>
  <c r="O203" i="13"/>
  <c r="Q203" i="13"/>
  <c r="V203" i="13"/>
  <c r="G204" i="13"/>
  <c r="M204" i="13" s="1"/>
  <c r="I204" i="13"/>
  <c r="K204" i="13"/>
  <c r="O204" i="13"/>
  <c r="Q204" i="13"/>
  <c r="V204" i="13"/>
  <c r="K208" i="13"/>
  <c r="V208" i="13"/>
  <c r="G209" i="13"/>
  <c r="M209" i="13" s="1"/>
  <c r="I209" i="13"/>
  <c r="I208" i="13" s="1"/>
  <c r="K209" i="13"/>
  <c r="O209" i="13"/>
  <c r="O208" i="13" s="1"/>
  <c r="Q209" i="13"/>
  <c r="Q208" i="13" s="1"/>
  <c r="V209" i="13"/>
  <c r="G211" i="13"/>
  <c r="M211" i="13" s="1"/>
  <c r="I211" i="13"/>
  <c r="K211" i="13"/>
  <c r="O211" i="13"/>
  <c r="Q211" i="13"/>
  <c r="V211" i="13"/>
  <c r="G215" i="13"/>
  <c r="G214" i="13" s="1"/>
  <c r="I215" i="13"/>
  <c r="K215" i="13"/>
  <c r="M215" i="13"/>
  <c r="O215" i="13"/>
  <c r="O214" i="13" s="1"/>
  <c r="Q215" i="13"/>
  <c r="V215" i="13"/>
  <c r="G228" i="13"/>
  <c r="M228" i="13" s="1"/>
  <c r="I228" i="13"/>
  <c r="I214" i="13" s="1"/>
  <c r="K228" i="13"/>
  <c r="O228" i="13"/>
  <c r="Q228" i="13"/>
  <c r="V228" i="13"/>
  <c r="G238" i="13"/>
  <c r="M238" i="13" s="1"/>
  <c r="I238" i="13"/>
  <c r="K238" i="13"/>
  <c r="O238" i="13"/>
  <c r="Q238" i="13"/>
  <c r="Q214" i="13" s="1"/>
  <c r="V238" i="13"/>
  <c r="G241" i="13"/>
  <c r="I241" i="13"/>
  <c r="K241" i="13"/>
  <c r="K214" i="13" s="1"/>
  <c r="M241" i="13"/>
  <c r="O241" i="13"/>
  <c r="Q241" i="13"/>
  <c r="V241" i="13"/>
  <c r="V214" i="13" s="1"/>
  <c r="G245" i="13"/>
  <c r="I245" i="13"/>
  <c r="K245" i="13"/>
  <c r="M245" i="13"/>
  <c r="O245" i="13"/>
  <c r="Q245" i="13"/>
  <c r="V245" i="13"/>
  <c r="G249" i="13"/>
  <c r="M249" i="13" s="1"/>
  <c r="I249" i="13"/>
  <c r="K249" i="13"/>
  <c r="O249" i="13"/>
  <c r="Q249" i="13"/>
  <c r="V249" i="13"/>
  <c r="G253" i="13"/>
  <c r="I253" i="13"/>
  <c r="I252" i="13" s="1"/>
  <c r="K253" i="13"/>
  <c r="K252" i="13" s="1"/>
  <c r="M253" i="13"/>
  <c r="O253" i="13"/>
  <c r="Q253" i="13"/>
  <c r="Q252" i="13" s="1"/>
  <c r="V253" i="13"/>
  <c r="V252" i="13" s="1"/>
  <c r="G261" i="13"/>
  <c r="I261" i="13"/>
  <c r="K261" i="13"/>
  <c r="M261" i="13"/>
  <c r="O261" i="13"/>
  <c r="Q261" i="13"/>
  <c r="V261" i="13"/>
  <c r="G286" i="13"/>
  <c r="I286" i="13"/>
  <c r="K286" i="13"/>
  <c r="M286" i="13"/>
  <c r="O286" i="13"/>
  <c r="Q286" i="13"/>
  <c r="V286" i="13"/>
  <c r="G293" i="13"/>
  <c r="G252" i="13" s="1"/>
  <c r="I293" i="13"/>
  <c r="K293" i="13"/>
  <c r="O293" i="13"/>
  <c r="O252" i="13" s="1"/>
  <c r="Q293" i="13"/>
  <c r="V293" i="13"/>
  <c r="G297" i="13"/>
  <c r="I297" i="13"/>
  <c r="K297" i="13"/>
  <c r="M297" i="13"/>
  <c r="O297" i="13"/>
  <c r="Q297" i="13"/>
  <c r="V297" i="13"/>
  <c r="G299" i="13"/>
  <c r="I299" i="13"/>
  <c r="K299" i="13"/>
  <c r="M299" i="13"/>
  <c r="O299" i="13"/>
  <c r="Q299" i="13"/>
  <c r="V299" i="13"/>
  <c r="G300" i="13"/>
  <c r="I300" i="13"/>
  <c r="K300" i="13"/>
  <c r="M300" i="13"/>
  <c r="O300" i="13"/>
  <c r="Q300" i="13"/>
  <c r="V300" i="13"/>
  <c r="G302" i="13"/>
  <c r="M302" i="13" s="1"/>
  <c r="I302" i="13"/>
  <c r="K302" i="13"/>
  <c r="O302" i="13"/>
  <c r="Q302" i="13"/>
  <c r="V302" i="13"/>
  <c r="G309" i="13"/>
  <c r="I309" i="13"/>
  <c r="K309" i="13"/>
  <c r="M309" i="13"/>
  <c r="O309" i="13"/>
  <c r="Q309" i="13"/>
  <c r="V309" i="13"/>
  <c r="G311" i="13"/>
  <c r="I311" i="13"/>
  <c r="K311" i="13"/>
  <c r="M311" i="13"/>
  <c r="O311" i="13"/>
  <c r="Q311" i="13"/>
  <c r="V311" i="13"/>
  <c r="G323" i="13"/>
  <c r="G322" i="13" s="1"/>
  <c r="I323" i="13"/>
  <c r="I322" i="13" s="1"/>
  <c r="K323" i="13"/>
  <c r="K322" i="13" s="1"/>
  <c r="O323" i="13"/>
  <c r="O322" i="13" s="1"/>
  <c r="Q323" i="13"/>
  <c r="Q322" i="13" s="1"/>
  <c r="V323" i="13"/>
  <c r="V322" i="13" s="1"/>
  <c r="G326" i="13"/>
  <c r="I326" i="13"/>
  <c r="K326" i="13"/>
  <c r="M326" i="13"/>
  <c r="O326" i="13"/>
  <c r="Q326" i="13"/>
  <c r="V326" i="13"/>
  <c r="K331" i="13"/>
  <c r="V331" i="13"/>
  <c r="G332" i="13"/>
  <c r="G331" i="13" s="1"/>
  <c r="I332" i="13"/>
  <c r="I331" i="13" s="1"/>
  <c r="K332" i="13"/>
  <c r="M332" i="13"/>
  <c r="O332" i="13"/>
  <c r="O331" i="13" s="1"/>
  <c r="Q332" i="13"/>
  <c r="Q331" i="13" s="1"/>
  <c r="V332" i="13"/>
  <c r="G337" i="13"/>
  <c r="M337" i="13" s="1"/>
  <c r="I337" i="13"/>
  <c r="K337" i="13"/>
  <c r="O337" i="13"/>
  <c r="Q337" i="13"/>
  <c r="V337" i="13"/>
  <c r="G340" i="13"/>
  <c r="G339" i="13" s="1"/>
  <c r="I340" i="13"/>
  <c r="K340" i="13"/>
  <c r="K339" i="13" s="1"/>
  <c r="M340" i="13"/>
  <c r="O340" i="13"/>
  <c r="O339" i="13" s="1"/>
  <c r="Q340" i="13"/>
  <c r="V340" i="13"/>
  <c r="V339" i="13" s="1"/>
  <c r="G351" i="13"/>
  <c r="I351" i="13"/>
  <c r="K351" i="13"/>
  <c r="M351" i="13"/>
  <c r="O351" i="13"/>
  <c r="Q351" i="13"/>
  <c r="V351" i="13"/>
  <c r="G362" i="13"/>
  <c r="M362" i="13" s="1"/>
  <c r="I362" i="13"/>
  <c r="K362" i="13"/>
  <c r="O362" i="13"/>
  <c r="Q362" i="13"/>
  <c r="V362" i="13"/>
  <c r="G365" i="13"/>
  <c r="I365" i="13"/>
  <c r="I339" i="13" s="1"/>
  <c r="K365" i="13"/>
  <c r="M365" i="13"/>
  <c r="O365" i="13"/>
  <c r="Q365" i="13"/>
  <c r="Q339" i="13" s="1"/>
  <c r="V365" i="13"/>
  <c r="G368" i="13"/>
  <c r="I368" i="13"/>
  <c r="K368" i="13"/>
  <c r="M368" i="13"/>
  <c r="O368" i="13"/>
  <c r="Q368" i="13"/>
  <c r="V368" i="13"/>
  <c r="G369" i="13"/>
  <c r="I369" i="13"/>
  <c r="K369" i="13"/>
  <c r="M369" i="13"/>
  <c r="O369" i="13"/>
  <c r="Q369" i="13"/>
  <c r="V369" i="13"/>
  <c r="G370" i="13"/>
  <c r="M370" i="13" s="1"/>
  <c r="I370" i="13"/>
  <c r="K370" i="13"/>
  <c r="O370" i="13"/>
  <c r="Q370" i="13"/>
  <c r="V370" i="13"/>
  <c r="G374" i="13"/>
  <c r="I374" i="13"/>
  <c r="K374" i="13"/>
  <c r="M374" i="13"/>
  <c r="O374" i="13"/>
  <c r="Q374" i="13"/>
  <c r="V374" i="13"/>
  <c r="G377" i="13"/>
  <c r="I377" i="13"/>
  <c r="K377" i="13"/>
  <c r="M377" i="13"/>
  <c r="O377" i="13"/>
  <c r="Q377" i="13"/>
  <c r="V377" i="13"/>
  <c r="G379" i="13"/>
  <c r="G378" i="13" s="1"/>
  <c r="I379" i="13"/>
  <c r="I378" i="13" s="1"/>
  <c r="K379" i="13"/>
  <c r="K378" i="13" s="1"/>
  <c r="O379" i="13"/>
  <c r="O378" i="13" s="1"/>
  <c r="Q379" i="13"/>
  <c r="Q378" i="13" s="1"/>
  <c r="V379" i="13"/>
  <c r="V378" i="13" s="1"/>
  <c r="G380" i="13"/>
  <c r="I380" i="13"/>
  <c r="K380" i="13"/>
  <c r="M380" i="13"/>
  <c r="O380" i="13"/>
  <c r="Q380" i="13"/>
  <c r="V380" i="13"/>
  <c r="G382" i="13"/>
  <c r="I382" i="13"/>
  <c r="K382" i="13"/>
  <c r="M382" i="13"/>
  <c r="O382" i="13"/>
  <c r="Q382" i="13"/>
  <c r="V382" i="13"/>
  <c r="G383" i="13"/>
  <c r="I383" i="13"/>
  <c r="K383" i="13"/>
  <c r="M383" i="13"/>
  <c r="O383" i="13"/>
  <c r="Q383" i="13"/>
  <c r="V383" i="13"/>
  <c r="G385" i="13"/>
  <c r="I385" i="13"/>
  <c r="I384" i="13" s="1"/>
  <c r="K385" i="13"/>
  <c r="K384" i="13" s="1"/>
  <c r="M385" i="13"/>
  <c r="O385" i="13"/>
  <c r="Q385" i="13"/>
  <c r="Q384" i="13" s="1"/>
  <c r="V385" i="13"/>
  <c r="V384" i="13" s="1"/>
  <c r="G388" i="13"/>
  <c r="I388" i="13"/>
  <c r="K388" i="13"/>
  <c r="M388" i="13"/>
  <c r="O388" i="13"/>
  <c r="Q388" i="13"/>
  <c r="V388" i="13"/>
  <c r="G392" i="13"/>
  <c r="I392" i="13"/>
  <c r="K392" i="13"/>
  <c r="M392" i="13"/>
  <c r="O392" i="13"/>
  <c r="Q392" i="13"/>
  <c r="V392" i="13"/>
  <c r="G400" i="13"/>
  <c r="G384" i="13" s="1"/>
  <c r="I400" i="13"/>
  <c r="K400" i="13"/>
  <c r="O400" i="13"/>
  <c r="O384" i="13" s="1"/>
  <c r="Q400" i="13"/>
  <c r="V400" i="13"/>
  <c r="G412" i="13"/>
  <c r="I412" i="13"/>
  <c r="K412" i="13"/>
  <c r="M412" i="13"/>
  <c r="O412" i="13"/>
  <c r="Q412" i="13"/>
  <c r="V412" i="13"/>
  <c r="G414" i="13"/>
  <c r="I414" i="13"/>
  <c r="K414" i="13"/>
  <c r="M414" i="13"/>
  <c r="O414" i="13"/>
  <c r="Q414" i="13"/>
  <c r="V414" i="13"/>
  <c r="G416" i="13"/>
  <c r="I416" i="13"/>
  <c r="K416" i="13"/>
  <c r="M416" i="13"/>
  <c r="O416" i="13"/>
  <c r="Q416" i="13"/>
  <c r="V416" i="13"/>
  <c r="G420" i="13"/>
  <c r="M420" i="13" s="1"/>
  <c r="I420" i="13"/>
  <c r="K420" i="13"/>
  <c r="O420" i="13"/>
  <c r="Q420" i="13"/>
  <c r="V420" i="13"/>
  <c r="G426" i="13"/>
  <c r="I426" i="13"/>
  <c r="K426" i="13"/>
  <c r="M426" i="13"/>
  <c r="O426" i="13"/>
  <c r="Q426" i="13"/>
  <c r="V426" i="13"/>
  <c r="G430" i="13"/>
  <c r="I430" i="13"/>
  <c r="K430" i="13"/>
  <c r="M430" i="13"/>
  <c r="O430" i="13"/>
  <c r="Q430" i="13"/>
  <c r="V430" i="13"/>
  <c r="G434" i="13"/>
  <c r="I434" i="13"/>
  <c r="K434" i="13"/>
  <c r="M434" i="13"/>
  <c r="O434" i="13"/>
  <c r="Q434" i="13"/>
  <c r="V434" i="13"/>
  <c r="G437" i="13"/>
  <c r="M437" i="13" s="1"/>
  <c r="I437" i="13"/>
  <c r="K437" i="13"/>
  <c r="O437" i="13"/>
  <c r="Q437" i="13"/>
  <c r="V437" i="13"/>
  <c r="G440" i="13"/>
  <c r="I440" i="13"/>
  <c r="K440" i="13"/>
  <c r="M440" i="13"/>
  <c r="O440" i="13"/>
  <c r="Q440" i="13"/>
  <c r="V440" i="13"/>
  <c r="G442" i="13"/>
  <c r="I442" i="13"/>
  <c r="K442" i="13"/>
  <c r="M442" i="13"/>
  <c r="O442" i="13"/>
  <c r="Q442" i="13"/>
  <c r="V442" i="13"/>
  <c r="G445" i="13"/>
  <c r="I445" i="13"/>
  <c r="K445" i="13"/>
  <c r="M445" i="13"/>
  <c r="O445" i="13"/>
  <c r="Q445" i="13"/>
  <c r="V445" i="13"/>
  <c r="G447" i="13"/>
  <c r="M447" i="13" s="1"/>
  <c r="I447" i="13"/>
  <c r="K447" i="13"/>
  <c r="O447" i="13"/>
  <c r="Q447" i="13"/>
  <c r="V447" i="13"/>
  <c r="G448" i="13"/>
  <c r="I448" i="13"/>
  <c r="K448" i="13"/>
  <c r="M448" i="13"/>
  <c r="O448" i="13"/>
  <c r="Q448" i="13"/>
  <c r="V448" i="13"/>
  <c r="G453" i="13"/>
  <c r="I453" i="13"/>
  <c r="K453" i="13"/>
  <c r="M453" i="13"/>
  <c r="O453" i="13"/>
  <c r="Q453" i="13"/>
  <c r="V453" i="13"/>
  <c r="G455" i="13"/>
  <c r="I455" i="13"/>
  <c r="K455" i="13"/>
  <c r="M455" i="13"/>
  <c r="O455" i="13"/>
  <c r="Q455" i="13"/>
  <c r="V455" i="13"/>
  <c r="G463" i="13"/>
  <c r="M463" i="13" s="1"/>
  <c r="I463" i="13"/>
  <c r="K463" i="13"/>
  <c r="O463" i="13"/>
  <c r="Q463" i="13"/>
  <c r="V463" i="13"/>
  <c r="G467" i="13"/>
  <c r="I467" i="13"/>
  <c r="K467" i="13"/>
  <c r="M467" i="13"/>
  <c r="O467" i="13"/>
  <c r="Q467" i="13"/>
  <c r="V467" i="13"/>
  <c r="G473" i="13"/>
  <c r="I473" i="13"/>
  <c r="K473" i="13"/>
  <c r="M473" i="13"/>
  <c r="O473" i="13"/>
  <c r="Q473" i="13"/>
  <c r="V473" i="13"/>
  <c r="G478" i="13"/>
  <c r="I478" i="13"/>
  <c r="K478" i="13"/>
  <c r="M478" i="13"/>
  <c r="O478" i="13"/>
  <c r="Q478" i="13"/>
  <c r="V478" i="13"/>
  <c r="G480" i="13"/>
  <c r="M480" i="13" s="1"/>
  <c r="I480" i="13"/>
  <c r="K480" i="13"/>
  <c r="O480" i="13"/>
  <c r="Q480" i="13"/>
  <c r="V480" i="13"/>
  <c r="G484" i="13"/>
  <c r="I484" i="13"/>
  <c r="K484" i="13"/>
  <c r="M484" i="13"/>
  <c r="O484" i="13"/>
  <c r="Q484" i="13"/>
  <c r="V484" i="13"/>
  <c r="G488" i="13"/>
  <c r="I488" i="13"/>
  <c r="K488" i="13"/>
  <c r="M488" i="13"/>
  <c r="O488" i="13"/>
  <c r="Q488" i="13"/>
  <c r="V488" i="13"/>
  <c r="G493" i="13"/>
  <c r="I493" i="13"/>
  <c r="K493" i="13"/>
  <c r="M493" i="13"/>
  <c r="O493" i="13"/>
  <c r="Q493" i="13"/>
  <c r="V493" i="13"/>
  <c r="G495" i="13"/>
  <c r="M495" i="13" s="1"/>
  <c r="I495" i="13"/>
  <c r="K495" i="13"/>
  <c r="O495" i="13"/>
  <c r="Q495" i="13"/>
  <c r="V495" i="13"/>
  <c r="G501" i="13"/>
  <c r="I501" i="13"/>
  <c r="K501" i="13"/>
  <c r="M501" i="13"/>
  <c r="O501" i="13"/>
  <c r="Q501" i="13"/>
  <c r="V501" i="13"/>
  <c r="K504" i="13"/>
  <c r="V504" i="13"/>
  <c r="G505" i="13"/>
  <c r="G504" i="13" s="1"/>
  <c r="I505" i="13"/>
  <c r="I504" i="13" s="1"/>
  <c r="K505" i="13"/>
  <c r="M505" i="13"/>
  <c r="M504" i="13" s="1"/>
  <c r="O505" i="13"/>
  <c r="O504" i="13" s="1"/>
  <c r="Q505" i="13"/>
  <c r="Q504" i="13" s="1"/>
  <c r="V505" i="13"/>
  <c r="G507" i="13"/>
  <c r="K507" i="13"/>
  <c r="O507" i="13"/>
  <c r="G508" i="13"/>
  <c r="I508" i="13"/>
  <c r="I507" i="13" s="1"/>
  <c r="K508" i="13"/>
  <c r="M508" i="13"/>
  <c r="M507" i="13" s="1"/>
  <c r="O508" i="13"/>
  <c r="Q508" i="13"/>
  <c r="Q507" i="13" s="1"/>
  <c r="V508" i="13"/>
  <c r="V507" i="13" s="1"/>
  <c r="G511" i="13"/>
  <c r="I511" i="13"/>
  <c r="I510" i="13" s="1"/>
  <c r="K511" i="13"/>
  <c r="M511" i="13"/>
  <c r="O511" i="13"/>
  <c r="Q511" i="13"/>
  <c r="Q510" i="13" s="1"/>
  <c r="V511" i="13"/>
  <c r="G513" i="13"/>
  <c r="G510" i="13" s="1"/>
  <c r="I513" i="13"/>
  <c r="K513" i="13"/>
  <c r="O513" i="13"/>
  <c r="O510" i="13" s="1"/>
  <c r="Q513" i="13"/>
  <c r="V513" i="13"/>
  <c r="G515" i="13"/>
  <c r="I515" i="13"/>
  <c r="K515" i="13"/>
  <c r="M515" i="13"/>
  <c r="O515" i="13"/>
  <c r="Q515" i="13"/>
  <c r="V515" i="13"/>
  <c r="G517" i="13"/>
  <c r="M517" i="13" s="1"/>
  <c r="I517" i="13"/>
  <c r="K517" i="13"/>
  <c r="K510" i="13" s="1"/>
  <c r="O517" i="13"/>
  <c r="Q517" i="13"/>
  <c r="V517" i="13"/>
  <c r="V510" i="13" s="1"/>
  <c r="G519" i="13"/>
  <c r="I519" i="13"/>
  <c r="K519" i="13"/>
  <c r="M519" i="13"/>
  <c r="O519" i="13"/>
  <c r="Q519" i="13"/>
  <c r="V519" i="13"/>
  <c r="G521" i="13"/>
  <c r="M521" i="13" s="1"/>
  <c r="I521" i="13"/>
  <c r="K521" i="13"/>
  <c r="O521" i="13"/>
  <c r="Q521" i="13"/>
  <c r="V521" i="13"/>
  <c r="G523" i="13"/>
  <c r="I523" i="13"/>
  <c r="K523" i="13"/>
  <c r="M523" i="13"/>
  <c r="O523" i="13"/>
  <c r="Q523" i="13"/>
  <c r="V523" i="13"/>
  <c r="G526" i="13"/>
  <c r="I526" i="13"/>
  <c r="I525" i="13" s="1"/>
  <c r="K526" i="13"/>
  <c r="M526" i="13"/>
  <c r="O526" i="13"/>
  <c r="Q526" i="13"/>
  <c r="Q525" i="13" s="1"/>
  <c r="V526" i="13"/>
  <c r="G528" i="13"/>
  <c r="G525" i="13" s="1"/>
  <c r="I528" i="13"/>
  <c r="K528" i="13"/>
  <c r="O528" i="13"/>
  <c r="O525" i="13" s="1"/>
  <c r="Q528" i="13"/>
  <c r="V528" i="13"/>
  <c r="G529" i="13"/>
  <c r="I529" i="13"/>
  <c r="K529" i="13"/>
  <c r="M529" i="13"/>
  <c r="O529" i="13"/>
  <c r="Q529" i="13"/>
  <c r="V529" i="13"/>
  <c r="G532" i="13"/>
  <c r="M532" i="13" s="1"/>
  <c r="I532" i="13"/>
  <c r="K532" i="13"/>
  <c r="K525" i="13" s="1"/>
  <c r="O532" i="13"/>
  <c r="Q532" i="13"/>
  <c r="V532" i="13"/>
  <c r="V525" i="13" s="1"/>
  <c r="G536" i="13"/>
  <c r="I536" i="13"/>
  <c r="K536" i="13"/>
  <c r="M536" i="13"/>
  <c r="O536" i="13"/>
  <c r="Q536" i="13"/>
  <c r="V536" i="13"/>
  <c r="G540" i="13"/>
  <c r="M540" i="13" s="1"/>
  <c r="I540" i="13"/>
  <c r="K540" i="13"/>
  <c r="O540" i="13"/>
  <c r="Q540" i="13"/>
  <c r="V540" i="13"/>
  <c r="G542" i="13"/>
  <c r="I542" i="13"/>
  <c r="K542" i="13"/>
  <c r="M542" i="13"/>
  <c r="O542" i="13"/>
  <c r="Q542" i="13"/>
  <c r="V542" i="13"/>
  <c r="G544" i="13"/>
  <c r="M544" i="13" s="1"/>
  <c r="I544" i="13"/>
  <c r="K544" i="13"/>
  <c r="O544" i="13"/>
  <c r="Q544" i="13"/>
  <c r="V544" i="13"/>
  <c r="G546" i="13"/>
  <c r="I546" i="13"/>
  <c r="K546" i="13"/>
  <c r="M546" i="13"/>
  <c r="O546" i="13"/>
  <c r="Q546" i="13"/>
  <c r="V546" i="13"/>
  <c r="G548" i="13"/>
  <c r="M548" i="13" s="1"/>
  <c r="I548" i="13"/>
  <c r="K548" i="13"/>
  <c r="O548" i="13"/>
  <c r="Q548" i="13"/>
  <c r="V548" i="13"/>
  <c r="G551" i="13"/>
  <c r="I551" i="13"/>
  <c r="K551" i="13"/>
  <c r="M551" i="13"/>
  <c r="O551" i="13"/>
  <c r="Q551" i="13"/>
  <c r="V551" i="13"/>
  <c r="G553" i="13"/>
  <c r="M553" i="13" s="1"/>
  <c r="I553" i="13"/>
  <c r="K553" i="13"/>
  <c r="O553" i="13"/>
  <c r="Q553" i="13"/>
  <c r="V553" i="13"/>
  <c r="I555" i="13"/>
  <c r="Q555" i="13"/>
  <c r="G556" i="13"/>
  <c r="G555" i="13" s="1"/>
  <c r="I556" i="13"/>
  <c r="K556" i="13"/>
  <c r="K555" i="13" s="1"/>
  <c r="O556" i="13"/>
  <c r="O555" i="13" s="1"/>
  <c r="Q556" i="13"/>
  <c r="V556" i="13"/>
  <c r="V555" i="13" s="1"/>
  <c r="I558" i="13"/>
  <c r="Q558" i="13"/>
  <c r="G559" i="13"/>
  <c r="M559" i="13" s="1"/>
  <c r="M558" i="13" s="1"/>
  <c r="I559" i="13"/>
  <c r="K559" i="13"/>
  <c r="K558" i="13" s="1"/>
  <c r="O559" i="13"/>
  <c r="O558" i="13" s="1"/>
  <c r="Q559" i="13"/>
  <c r="V559" i="13"/>
  <c r="V558" i="13" s="1"/>
  <c r="I562" i="13"/>
  <c r="Q562" i="13"/>
  <c r="G563" i="13"/>
  <c r="G562" i="13" s="1"/>
  <c r="I563" i="13"/>
  <c r="K563" i="13"/>
  <c r="K562" i="13" s="1"/>
  <c r="O563" i="13"/>
  <c r="O562" i="13" s="1"/>
  <c r="Q563" i="13"/>
  <c r="V563" i="13"/>
  <c r="V562" i="13" s="1"/>
  <c r="I566" i="13"/>
  <c r="Q566" i="13"/>
  <c r="G567" i="13"/>
  <c r="M567" i="13" s="1"/>
  <c r="M566" i="13" s="1"/>
  <c r="I567" i="13"/>
  <c r="K567" i="13"/>
  <c r="K566" i="13" s="1"/>
  <c r="O567" i="13"/>
  <c r="O566" i="13" s="1"/>
  <c r="Q567" i="13"/>
  <c r="V567" i="13"/>
  <c r="V566" i="13" s="1"/>
  <c r="G571" i="13"/>
  <c r="I571" i="13"/>
  <c r="K571" i="13"/>
  <c r="K570" i="13" s="1"/>
  <c r="O571" i="13"/>
  <c r="Q571" i="13"/>
  <c r="V571" i="13"/>
  <c r="G573" i="13"/>
  <c r="I573" i="13"/>
  <c r="K573" i="13"/>
  <c r="M573" i="13"/>
  <c r="O573" i="13"/>
  <c r="Q573" i="13"/>
  <c r="V573" i="13"/>
  <c r="G574" i="13"/>
  <c r="M574" i="13" s="1"/>
  <c r="I574" i="13"/>
  <c r="K574" i="13"/>
  <c r="O574" i="13"/>
  <c r="Q574" i="13"/>
  <c r="V574" i="13"/>
  <c r="G575" i="13"/>
  <c r="I575" i="13"/>
  <c r="K575" i="13"/>
  <c r="M575" i="13"/>
  <c r="O575" i="13"/>
  <c r="Q575" i="13"/>
  <c r="V575" i="13"/>
  <c r="G576" i="13"/>
  <c r="M576" i="13" s="1"/>
  <c r="I576" i="13"/>
  <c r="K576" i="13"/>
  <c r="O576" i="13"/>
  <c r="Q576" i="13"/>
  <c r="V576" i="13"/>
  <c r="G577" i="13"/>
  <c r="I577" i="13"/>
  <c r="K577" i="13"/>
  <c r="M577" i="13"/>
  <c r="O577" i="13"/>
  <c r="Q577" i="13"/>
  <c r="V577" i="13"/>
  <c r="G578" i="13"/>
  <c r="M578" i="13" s="1"/>
  <c r="I578" i="13"/>
  <c r="K578" i="13"/>
  <c r="O578" i="13"/>
  <c r="Q578" i="13"/>
  <c r="V578" i="13"/>
  <c r="G579" i="13"/>
  <c r="I579" i="13"/>
  <c r="K579" i="13"/>
  <c r="M579" i="13"/>
  <c r="O579" i="13"/>
  <c r="Q579" i="13"/>
  <c r="V579" i="13"/>
  <c r="G580" i="13"/>
  <c r="M580" i="13" s="1"/>
  <c r="I580" i="13"/>
  <c r="K580" i="13"/>
  <c r="O580" i="13"/>
  <c r="Q580" i="13"/>
  <c r="V580" i="13"/>
  <c r="G581" i="13"/>
  <c r="I581" i="13"/>
  <c r="K581" i="13"/>
  <c r="M581" i="13"/>
  <c r="O581" i="13"/>
  <c r="Q581" i="13"/>
  <c r="V581" i="13"/>
  <c r="G582" i="13"/>
  <c r="M582" i="13" s="1"/>
  <c r="I582" i="13"/>
  <c r="K582" i="13"/>
  <c r="O582" i="13"/>
  <c r="Q582" i="13"/>
  <c r="V582" i="13"/>
  <c r="G583" i="13"/>
  <c r="I583" i="13"/>
  <c r="K583" i="13"/>
  <c r="M583" i="13"/>
  <c r="O583" i="13"/>
  <c r="Q583" i="13"/>
  <c r="V583" i="13"/>
  <c r="G584" i="13"/>
  <c r="M584" i="13" s="1"/>
  <c r="I584" i="13"/>
  <c r="K584" i="13"/>
  <c r="O584" i="13"/>
  <c r="Q584" i="13"/>
  <c r="V584" i="13"/>
  <c r="G585" i="13"/>
  <c r="I585" i="13"/>
  <c r="K585" i="13"/>
  <c r="M585" i="13"/>
  <c r="O585" i="13"/>
  <c r="Q585" i="13"/>
  <c r="V585" i="13"/>
  <c r="G586" i="13"/>
  <c r="M586" i="13" s="1"/>
  <c r="I586" i="13"/>
  <c r="K586" i="13"/>
  <c r="O586" i="13"/>
  <c r="Q586" i="13"/>
  <c r="V586" i="13"/>
  <c r="G587" i="13"/>
  <c r="I587" i="13"/>
  <c r="K587" i="13"/>
  <c r="M587" i="13"/>
  <c r="O587" i="13"/>
  <c r="Q587" i="13"/>
  <c r="V587" i="13"/>
  <c r="G588" i="13"/>
  <c r="M588" i="13" s="1"/>
  <c r="I588" i="13"/>
  <c r="K588" i="13"/>
  <c r="O588" i="13"/>
  <c r="Q588" i="13"/>
  <c r="V588" i="13"/>
  <c r="G589" i="13"/>
  <c r="I589" i="13"/>
  <c r="K589" i="13"/>
  <c r="M589" i="13"/>
  <c r="O589" i="13"/>
  <c r="Q589" i="13"/>
  <c r="V589" i="13"/>
  <c r="G590" i="13"/>
  <c r="M590" i="13" s="1"/>
  <c r="I590" i="13"/>
  <c r="K590" i="13"/>
  <c r="O590" i="13"/>
  <c r="Q590" i="13"/>
  <c r="V590" i="13"/>
  <c r="G591" i="13"/>
  <c r="I591" i="13"/>
  <c r="K591" i="13"/>
  <c r="M591" i="13"/>
  <c r="O591" i="13"/>
  <c r="Q591" i="13"/>
  <c r="V591" i="13"/>
  <c r="G592" i="13"/>
  <c r="M592" i="13" s="1"/>
  <c r="I592" i="13"/>
  <c r="K592" i="13"/>
  <c r="O592" i="13"/>
  <c r="Q592" i="13"/>
  <c r="V592" i="13"/>
  <c r="G593" i="13"/>
  <c r="I593" i="13"/>
  <c r="K593" i="13"/>
  <c r="M593" i="13"/>
  <c r="O593" i="13"/>
  <c r="Q593" i="13"/>
  <c r="V593" i="13"/>
  <c r="G594" i="13"/>
  <c r="M594" i="13" s="1"/>
  <c r="I594" i="13"/>
  <c r="K594" i="13"/>
  <c r="O594" i="13"/>
  <c r="Q594" i="13"/>
  <c r="V594" i="13"/>
  <c r="G595" i="13"/>
  <c r="I595" i="13"/>
  <c r="K595" i="13"/>
  <c r="M595" i="13"/>
  <c r="O595" i="13"/>
  <c r="Q595" i="13"/>
  <c r="V595" i="13"/>
  <c r="G596" i="13"/>
  <c r="M596" i="13" s="1"/>
  <c r="I596" i="13"/>
  <c r="K596" i="13"/>
  <c r="O596" i="13"/>
  <c r="Q596" i="13"/>
  <c r="V596" i="13"/>
  <c r="G597" i="13"/>
  <c r="I597" i="13"/>
  <c r="K597" i="13"/>
  <c r="M597" i="13"/>
  <c r="O597" i="13"/>
  <c r="Q597" i="13"/>
  <c r="V597" i="13"/>
  <c r="G598" i="13"/>
  <c r="M598" i="13" s="1"/>
  <c r="I598" i="13"/>
  <c r="K598" i="13"/>
  <c r="O598" i="13"/>
  <c r="Q598" i="13"/>
  <c r="V598" i="13"/>
  <c r="G599" i="13"/>
  <c r="I599" i="13"/>
  <c r="K599" i="13"/>
  <c r="M599" i="13"/>
  <c r="O599" i="13"/>
  <c r="Q599" i="13"/>
  <c r="V599" i="13"/>
  <c r="G600" i="13"/>
  <c r="M600" i="13" s="1"/>
  <c r="I600" i="13"/>
  <c r="K600" i="13"/>
  <c r="O600" i="13"/>
  <c r="Q600" i="13"/>
  <c r="V600" i="13"/>
  <c r="G601" i="13"/>
  <c r="I601" i="13"/>
  <c r="K601" i="13"/>
  <c r="M601" i="13"/>
  <c r="O601" i="13"/>
  <c r="Q601" i="13"/>
  <c r="V601" i="13"/>
  <c r="G602" i="13"/>
  <c r="M602" i="13" s="1"/>
  <c r="I602" i="13"/>
  <c r="K602" i="13"/>
  <c r="O602" i="13"/>
  <c r="Q602" i="13"/>
  <c r="V602" i="13"/>
  <c r="G603" i="13"/>
  <c r="I603" i="13"/>
  <c r="K603" i="13"/>
  <c r="M603" i="13"/>
  <c r="O603" i="13"/>
  <c r="Q603" i="13"/>
  <c r="V603" i="13"/>
  <c r="G605" i="13"/>
  <c r="M605" i="13" s="1"/>
  <c r="I605" i="13"/>
  <c r="K605" i="13"/>
  <c r="O605" i="13"/>
  <c r="Q605" i="13"/>
  <c r="V605" i="13"/>
  <c r="G606" i="13"/>
  <c r="I606" i="13"/>
  <c r="K606" i="13"/>
  <c r="M606" i="13"/>
  <c r="O606" i="13"/>
  <c r="Q606" i="13"/>
  <c r="V606" i="13"/>
  <c r="G607" i="13"/>
  <c r="M607" i="13" s="1"/>
  <c r="I607" i="13"/>
  <c r="K607" i="13"/>
  <c r="O607" i="13"/>
  <c r="Q607" i="13"/>
  <c r="V607" i="13"/>
  <c r="G608" i="13"/>
  <c r="I608" i="13"/>
  <c r="K608" i="13"/>
  <c r="M608" i="13"/>
  <c r="O608" i="13"/>
  <c r="Q608" i="13"/>
  <c r="V608" i="13"/>
  <c r="G609" i="13"/>
  <c r="M609" i="13" s="1"/>
  <c r="I609" i="13"/>
  <c r="K609" i="13"/>
  <c r="O609" i="13"/>
  <c r="Q609" i="13"/>
  <c r="V609" i="13"/>
  <c r="G611" i="13"/>
  <c r="I611" i="13"/>
  <c r="I610" i="13" s="1"/>
  <c r="K611" i="13"/>
  <c r="O611" i="13"/>
  <c r="O610" i="13" s="1"/>
  <c r="Q611" i="13"/>
  <c r="V611" i="13"/>
  <c r="G613" i="13"/>
  <c r="I613" i="13"/>
  <c r="K613" i="13"/>
  <c r="M613" i="13"/>
  <c r="O613" i="13"/>
  <c r="Q613" i="13"/>
  <c r="Q610" i="13" s="1"/>
  <c r="V613" i="13"/>
  <c r="G615" i="13"/>
  <c r="M615" i="13" s="1"/>
  <c r="I615" i="13"/>
  <c r="K615" i="13"/>
  <c r="O615" i="13"/>
  <c r="Q615" i="13"/>
  <c r="V615" i="13"/>
  <c r="G618" i="13"/>
  <c r="M618" i="13" s="1"/>
  <c r="I618" i="13"/>
  <c r="K618" i="13"/>
  <c r="O618" i="13"/>
  <c r="O617" i="13" s="1"/>
  <c r="Q618" i="13"/>
  <c r="V618" i="13"/>
  <c r="G619" i="13"/>
  <c r="M619" i="13" s="1"/>
  <c r="I619" i="13"/>
  <c r="I617" i="13" s="1"/>
  <c r="K619" i="13"/>
  <c r="O619" i="13"/>
  <c r="Q619" i="13"/>
  <c r="Q617" i="13" s="1"/>
  <c r="V619" i="13"/>
  <c r="G620" i="13"/>
  <c r="M620" i="13" s="1"/>
  <c r="I620" i="13"/>
  <c r="K620" i="13"/>
  <c r="K617" i="13" s="1"/>
  <c r="O620" i="13"/>
  <c r="Q620" i="13"/>
  <c r="V620" i="13"/>
  <c r="V617" i="13" s="1"/>
  <c r="G621" i="13"/>
  <c r="I621" i="13"/>
  <c r="K621" i="13"/>
  <c r="M621" i="13"/>
  <c r="O621" i="13"/>
  <c r="Q621" i="13"/>
  <c r="V621" i="13"/>
  <c r="G622" i="13"/>
  <c r="M622" i="13" s="1"/>
  <c r="I622" i="13"/>
  <c r="K622" i="13"/>
  <c r="O622" i="13"/>
  <c r="Q622" i="13"/>
  <c r="V622" i="13"/>
  <c r="G623" i="13"/>
  <c r="M623" i="13" s="1"/>
  <c r="I623" i="13"/>
  <c r="K623" i="13"/>
  <c r="O623" i="13"/>
  <c r="Q623" i="13"/>
  <c r="V623" i="13"/>
  <c r="G624" i="13"/>
  <c r="M624" i="13" s="1"/>
  <c r="I624" i="13"/>
  <c r="K624" i="13"/>
  <c r="O624" i="13"/>
  <c r="Q624" i="13"/>
  <c r="V624" i="13"/>
  <c r="G625" i="13"/>
  <c r="I625" i="13"/>
  <c r="K625" i="13"/>
  <c r="M625" i="13"/>
  <c r="O625" i="13"/>
  <c r="Q625" i="13"/>
  <c r="V625" i="13"/>
  <c r="G626" i="13"/>
  <c r="M626" i="13" s="1"/>
  <c r="I626" i="13"/>
  <c r="K626" i="13"/>
  <c r="O626" i="13"/>
  <c r="Q626" i="13"/>
  <c r="V626" i="13"/>
  <c r="G627" i="13"/>
  <c r="M627" i="13" s="1"/>
  <c r="I627" i="13"/>
  <c r="K627" i="13"/>
  <c r="O627" i="13"/>
  <c r="Q627" i="13"/>
  <c r="V627" i="13"/>
  <c r="G628" i="13"/>
  <c r="M628" i="13" s="1"/>
  <c r="I628" i="13"/>
  <c r="K628" i="13"/>
  <c r="O628" i="13"/>
  <c r="Q628" i="13"/>
  <c r="V628" i="13"/>
  <c r="G629" i="13"/>
  <c r="I629" i="13"/>
  <c r="K629" i="13"/>
  <c r="M629" i="13"/>
  <c r="O629" i="13"/>
  <c r="Q629" i="13"/>
  <c r="V629" i="13"/>
  <c r="G630" i="13"/>
  <c r="M630" i="13" s="1"/>
  <c r="I630" i="13"/>
  <c r="K630" i="13"/>
  <c r="O630" i="13"/>
  <c r="Q630" i="13"/>
  <c r="V630" i="13"/>
  <c r="G631" i="13"/>
  <c r="M631" i="13" s="1"/>
  <c r="I631" i="13"/>
  <c r="K631" i="13"/>
  <c r="O631" i="13"/>
  <c r="Q631" i="13"/>
  <c r="V631" i="13"/>
  <c r="G632" i="13"/>
  <c r="M632" i="13" s="1"/>
  <c r="I632" i="13"/>
  <c r="K632" i="13"/>
  <c r="O632" i="13"/>
  <c r="Q632" i="13"/>
  <c r="V632" i="13"/>
  <c r="G633" i="13"/>
  <c r="I633" i="13"/>
  <c r="K633" i="13"/>
  <c r="M633" i="13"/>
  <c r="O633" i="13"/>
  <c r="Q633" i="13"/>
  <c r="V633" i="13"/>
  <c r="G634" i="13"/>
  <c r="M634" i="13" s="1"/>
  <c r="I634" i="13"/>
  <c r="K634" i="13"/>
  <c r="O634" i="13"/>
  <c r="Q634" i="13"/>
  <c r="V634" i="13"/>
  <c r="G635" i="13"/>
  <c r="M635" i="13" s="1"/>
  <c r="I635" i="13"/>
  <c r="K635" i="13"/>
  <c r="O635" i="13"/>
  <c r="Q635" i="13"/>
  <c r="V635" i="13"/>
  <c r="G636" i="13"/>
  <c r="M636" i="13" s="1"/>
  <c r="I636" i="13"/>
  <c r="K636" i="13"/>
  <c r="O636" i="13"/>
  <c r="Q636" i="13"/>
  <c r="V636" i="13"/>
  <c r="G637" i="13"/>
  <c r="I637" i="13"/>
  <c r="K637" i="13"/>
  <c r="M637" i="13"/>
  <c r="O637" i="13"/>
  <c r="Q637" i="13"/>
  <c r="V637" i="13"/>
  <c r="G638" i="13"/>
  <c r="M638" i="13" s="1"/>
  <c r="I638" i="13"/>
  <c r="K638" i="13"/>
  <c r="O638" i="13"/>
  <c r="Q638" i="13"/>
  <c r="V638" i="13"/>
  <c r="G639" i="13"/>
  <c r="M639" i="13" s="1"/>
  <c r="I639" i="13"/>
  <c r="K639" i="13"/>
  <c r="O639" i="13"/>
  <c r="Q639" i="13"/>
  <c r="V639" i="13"/>
  <c r="G640" i="13"/>
  <c r="M640" i="13" s="1"/>
  <c r="I640" i="13"/>
  <c r="K640" i="13"/>
  <c r="O640" i="13"/>
  <c r="Q640" i="13"/>
  <c r="V640" i="13"/>
  <c r="G641" i="13"/>
  <c r="I641" i="13"/>
  <c r="K641" i="13"/>
  <c r="M641" i="13"/>
  <c r="O641" i="13"/>
  <c r="Q641" i="13"/>
  <c r="V641" i="13"/>
  <c r="G642" i="13"/>
  <c r="M642" i="13" s="1"/>
  <c r="I642" i="13"/>
  <c r="K642" i="13"/>
  <c r="O642" i="13"/>
  <c r="Q642" i="13"/>
  <c r="V642" i="13"/>
  <c r="G643" i="13"/>
  <c r="M643" i="13" s="1"/>
  <c r="I643" i="13"/>
  <c r="K643" i="13"/>
  <c r="O643" i="13"/>
  <c r="Q643" i="13"/>
  <c r="V643" i="13"/>
  <c r="G644" i="13"/>
  <c r="M644" i="13" s="1"/>
  <c r="I644" i="13"/>
  <c r="K644" i="13"/>
  <c r="O644" i="13"/>
  <c r="Q644" i="13"/>
  <c r="V644" i="13"/>
  <c r="G645" i="13"/>
  <c r="I645" i="13"/>
  <c r="K645" i="13"/>
  <c r="M645" i="13"/>
  <c r="O645" i="13"/>
  <c r="Q645" i="13"/>
  <c r="V645" i="13"/>
  <c r="G646" i="13"/>
  <c r="M646" i="13" s="1"/>
  <c r="I646" i="13"/>
  <c r="K646" i="13"/>
  <c r="O646" i="13"/>
  <c r="Q646" i="13"/>
  <c r="V646" i="13"/>
  <c r="G647" i="13"/>
  <c r="M647" i="13" s="1"/>
  <c r="I647" i="13"/>
  <c r="K647" i="13"/>
  <c r="O647" i="13"/>
  <c r="Q647" i="13"/>
  <c r="V647" i="13"/>
  <c r="G648" i="13"/>
  <c r="M648" i="13" s="1"/>
  <c r="I648" i="13"/>
  <c r="K648" i="13"/>
  <c r="O648" i="13"/>
  <c r="Q648" i="13"/>
  <c r="V648" i="13"/>
  <c r="G649" i="13"/>
  <c r="I649" i="13"/>
  <c r="K649" i="13"/>
  <c r="M649" i="13"/>
  <c r="O649" i="13"/>
  <c r="Q649" i="13"/>
  <c r="V649" i="13"/>
  <c r="G650" i="13"/>
  <c r="M650" i="13" s="1"/>
  <c r="I650" i="13"/>
  <c r="K650" i="13"/>
  <c r="O650" i="13"/>
  <c r="Q650" i="13"/>
  <c r="V650" i="13"/>
  <c r="G651" i="13"/>
  <c r="M651" i="13" s="1"/>
  <c r="I651" i="13"/>
  <c r="K651" i="13"/>
  <c r="O651" i="13"/>
  <c r="Q651" i="13"/>
  <c r="V651" i="13"/>
  <c r="G652" i="13"/>
  <c r="M652" i="13" s="1"/>
  <c r="I652" i="13"/>
  <c r="K652" i="13"/>
  <c r="O652" i="13"/>
  <c r="Q652" i="13"/>
  <c r="V652" i="13"/>
  <c r="G653" i="13"/>
  <c r="I653" i="13"/>
  <c r="K653" i="13"/>
  <c r="M653" i="13"/>
  <c r="O653" i="13"/>
  <c r="Q653" i="13"/>
  <c r="V653" i="13"/>
  <c r="G654" i="13"/>
  <c r="M654" i="13" s="1"/>
  <c r="I654" i="13"/>
  <c r="K654" i="13"/>
  <c r="O654" i="13"/>
  <c r="Q654" i="13"/>
  <c r="V654" i="13"/>
  <c r="G655" i="13"/>
  <c r="M655" i="13" s="1"/>
  <c r="I655" i="13"/>
  <c r="K655" i="13"/>
  <c r="O655" i="13"/>
  <c r="Q655" i="13"/>
  <c r="V655" i="13"/>
  <c r="G656" i="13"/>
  <c r="M656" i="13" s="1"/>
  <c r="I656" i="13"/>
  <c r="K656" i="13"/>
  <c r="O656" i="13"/>
  <c r="Q656" i="13"/>
  <c r="V656" i="13"/>
  <c r="G657" i="13"/>
  <c r="I657" i="13"/>
  <c r="K657" i="13"/>
  <c r="M657" i="13"/>
  <c r="O657" i="13"/>
  <c r="Q657" i="13"/>
  <c r="V657" i="13"/>
  <c r="G658" i="13"/>
  <c r="M658" i="13" s="1"/>
  <c r="I658" i="13"/>
  <c r="K658" i="13"/>
  <c r="O658" i="13"/>
  <c r="Q658" i="13"/>
  <c r="V658" i="13"/>
  <c r="G659" i="13"/>
  <c r="M659" i="13" s="1"/>
  <c r="I659" i="13"/>
  <c r="K659" i="13"/>
  <c r="O659" i="13"/>
  <c r="Q659" i="13"/>
  <c r="V659" i="13"/>
  <c r="G660" i="13"/>
  <c r="M660" i="13" s="1"/>
  <c r="I660" i="13"/>
  <c r="K660" i="13"/>
  <c r="O660" i="13"/>
  <c r="Q660" i="13"/>
  <c r="V660" i="13"/>
  <c r="G661" i="13"/>
  <c r="I661" i="13"/>
  <c r="K661" i="13"/>
  <c r="M661" i="13"/>
  <c r="O661" i="13"/>
  <c r="Q661" i="13"/>
  <c r="V661" i="13"/>
  <c r="G662" i="13"/>
  <c r="M662" i="13" s="1"/>
  <c r="I662" i="13"/>
  <c r="K662" i="13"/>
  <c r="O662" i="13"/>
  <c r="Q662" i="13"/>
  <c r="V662" i="13"/>
  <c r="G663" i="13"/>
  <c r="M663" i="13" s="1"/>
  <c r="I663" i="13"/>
  <c r="K663" i="13"/>
  <c r="O663" i="13"/>
  <c r="Q663" i="13"/>
  <c r="V663" i="13"/>
  <c r="G664" i="13"/>
  <c r="M664" i="13" s="1"/>
  <c r="I664" i="13"/>
  <c r="K664" i="13"/>
  <c r="O664" i="13"/>
  <c r="Q664" i="13"/>
  <c r="V664" i="13"/>
  <c r="G665" i="13"/>
  <c r="I665" i="13"/>
  <c r="K665" i="13"/>
  <c r="M665" i="13"/>
  <c r="O665" i="13"/>
  <c r="Q665" i="13"/>
  <c r="V665" i="13"/>
  <c r="G666" i="13"/>
  <c r="M666" i="13" s="1"/>
  <c r="I666" i="13"/>
  <c r="K666" i="13"/>
  <c r="O666" i="13"/>
  <c r="Q666" i="13"/>
  <c r="V666" i="13"/>
  <c r="G667" i="13"/>
  <c r="M667" i="13" s="1"/>
  <c r="I667" i="13"/>
  <c r="K667" i="13"/>
  <c r="O667" i="13"/>
  <c r="Q667" i="13"/>
  <c r="V667" i="13"/>
  <c r="G668" i="13"/>
  <c r="M668" i="13" s="1"/>
  <c r="I668" i="13"/>
  <c r="K668" i="13"/>
  <c r="O668" i="13"/>
  <c r="Q668" i="13"/>
  <c r="V668" i="13"/>
  <c r="G669" i="13"/>
  <c r="I669" i="13"/>
  <c r="K669" i="13"/>
  <c r="M669" i="13"/>
  <c r="O669" i="13"/>
  <c r="Q669" i="13"/>
  <c r="V669" i="13"/>
  <c r="G670" i="13"/>
  <c r="M670" i="13" s="1"/>
  <c r="I670" i="13"/>
  <c r="K670" i="13"/>
  <c r="O670" i="13"/>
  <c r="Q670" i="13"/>
  <c r="V670" i="13"/>
  <c r="G671" i="13"/>
  <c r="M671" i="13" s="1"/>
  <c r="I671" i="13"/>
  <c r="K671" i="13"/>
  <c r="O671" i="13"/>
  <c r="Q671" i="13"/>
  <c r="V671" i="13"/>
  <c r="G672" i="13"/>
  <c r="M672" i="13" s="1"/>
  <c r="I672" i="13"/>
  <c r="K672" i="13"/>
  <c r="O672" i="13"/>
  <c r="Q672" i="13"/>
  <c r="V672" i="13"/>
  <c r="G673" i="13"/>
  <c r="I673" i="13"/>
  <c r="K673" i="13"/>
  <c r="M673" i="13"/>
  <c r="O673" i="13"/>
  <c r="Q673" i="13"/>
  <c r="V673" i="13"/>
  <c r="G674" i="13"/>
  <c r="M674" i="13" s="1"/>
  <c r="I674" i="13"/>
  <c r="K674" i="13"/>
  <c r="O674" i="13"/>
  <c r="Q674" i="13"/>
  <c r="V674" i="13"/>
  <c r="G675" i="13"/>
  <c r="M675" i="13" s="1"/>
  <c r="I675" i="13"/>
  <c r="K675" i="13"/>
  <c r="O675" i="13"/>
  <c r="Q675" i="13"/>
  <c r="V675" i="13"/>
  <c r="G676" i="13"/>
  <c r="M676" i="13" s="1"/>
  <c r="I676" i="13"/>
  <c r="K676" i="13"/>
  <c r="O676" i="13"/>
  <c r="Q676" i="13"/>
  <c r="V676" i="13"/>
  <c r="I677" i="13"/>
  <c r="K677" i="13"/>
  <c r="Q677" i="13"/>
  <c r="V677" i="13"/>
  <c r="G678" i="13"/>
  <c r="M678" i="13" s="1"/>
  <c r="M677" i="13" s="1"/>
  <c r="I678" i="13"/>
  <c r="K678" i="13"/>
  <c r="O678" i="13"/>
  <c r="O677" i="13" s="1"/>
  <c r="Q678" i="13"/>
  <c r="V678" i="13"/>
  <c r="G681" i="13"/>
  <c r="M681" i="13" s="1"/>
  <c r="I681" i="13"/>
  <c r="K681" i="13"/>
  <c r="K680" i="13" s="1"/>
  <c r="O681" i="13"/>
  <c r="Q681" i="13"/>
  <c r="V681" i="13"/>
  <c r="V680" i="13" s="1"/>
  <c r="G705" i="13"/>
  <c r="I705" i="13"/>
  <c r="K705" i="13"/>
  <c r="M705" i="13"/>
  <c r="O705" i="13"/>
  <c r="Q705" i="13"/>
  <c r="V705" i="13"/>
  <c r="G728" i="13"/>
  <c r="G680" i="13" s="1"/>
  <c r="I728" i="13"/>
  <c r="K728" i="13"/>
  <c r="O728" i="13"/>
  <c r="O680" i="13" s="1"/>
  <c r="Q728" i="13"/>
  <c r="V728" i="13"/>
  <c r="G751" i="13"/>
  <c r="M751" i="13" s="1"/>
  <c r="I751" i="13"/>
  <c r="I680" i="13" s="1"/>
  <c r="K751" i="13"/>
  <c r="O751" i="13"/>
  <c r="Q751" i="13"/>
  <c r="Q680" i="13" s="1"/>
  <c r="V751" i="13"/>
  <c r="G754" i="13"/>
  <c r="M754" i="13" s="1"/>
  <c r="I754" i="13"/>
  <c r="K754" i="13"/>
  <c r="O754" i="13"/>
  <c r="Q754" i="13"/>
  <c r="V754" i="13"/>
  <c r="G757" i="13"/>
  <c r="I757" i="13"/>
  <c r="K757" i="13"/>
  <c r="M757" i="13"/>
  <c r="O757" i="13"/>
  <c r="Q757" i="13"/>
  <c r="V757" i="13"/>
  <c r="G760" i="13"/>
  <c r="M760" i="13" s="1"/>
  <c r="I760" i="13"/>
  <c r="K760" i="13"/>
  <c r="O760" i="13"/>
  <c r="Q760" i="13"/>
  <c r="V760" i="13"/>
  <c r="G765" i="13"/>
  <c r="M765" i="13" s="1"/>
  <c r="I765" i="13"/>
  <c r="K765" i="13"/>
  <c r="O765" i="13"/>
  <c r="Q765" i="13"/>
  <c r="V765" i="13"/>
  <c r="G770" i="13"/>
  <c r="M770" i="13" s="1"/>
  <c r="I770" i="13"/>
  <c r="K770" i="13"/>
  <c r="O770" i="13"/>
  <c r="Q770" i="13"/>
  <c r="V770" i="13"/>
  <c r="G771" i="13"/>
  <c r="I771" i="13"/>
  <c r="K771" i="13"/>
  <c r="M771" i="13"/>
  <c r="O771" i="13"/>
  <c r="Q771" i="13"/>
  <c r="V771" i="13"/>
  <c r="G772" i="13"/>
  <c r="M772" i="13" s="1"/>
  <c r="I772" i="13"/>
  <c r="K772" i="13"/>
  <c r="O772" i="13"/>
  <c r="Q772" i="13"/>
  <c r="V772" i="13"/>
  <c r="G777" i="13"/>
  <c r="M777" i="13" s="1"/>
  <c r="I777" i="13"/>
  <c r="K777" i="13"/>
  <c r="O777" i="13"/>
  <c r="Q777" i="13"/>
  <c r="V777" i="13"/>
  <c r="G778" i="13"/>
  <c r="M778" i="13" s="1"/>
  <c r="I778" i="13"/>
  <c r="K778" i="13"/>
  <c r="O778" i="13"/>
  <c r="Q778" i="13"/>
  <c r="V778" i="13"/>
  <c r="G779" i="13"/>
  <c r="I779" i="13"/>
  <c r="K779" i="13"/>
  <c r="M779" i="13"/>
  <c r="O779" i="13"/>
  <c r="Q779" i="13"/>
  <c r="V779" i="13"/>
  <c r="G780" i="13"/>
  <c r="M780" i="13" s="1"/>
  <c r="I780" i="13"/>
  <c r="K780" i="13"/>
  <c r="O780" i="13"/>
  <c r="Q780" i="13"/>
  <c r="V780" i="13"/>
  <c r="G781" i="13"/>
  <c r="M781" i="13" s="1"/>
  <c r="I781" i="13"/>
  <c r="K781" i="13"/>
  <c r="O781" i="13"/>
  <c r="Q781" i="13"/>
  <c r="V781" i="13"/>
  <c r="G782" i="13"/>
  <c r="M782" i="13" s="1"/>
  <c r="I782" i="13"/>
  <c r="K782" i="13"/>
  <c r="O782" i="13"/>
  <c r="Q782" i="13"/>
  <c r="V782" i="13"/>
  <c r="G783" i="13"/>
  <c r="I783" i="13"/>
  <c r="K783" i="13"/>
  <c r="M783" i="13"/>
  <c r="O783" i="13"/>
  <c r="Q783" i="13"/>
  <c r="V783" i="13"/>
  <c r="G784" i="13"/>
  <c r="M784" i="13" s="1"/>
  <c r="I784" i="13"/>
  <c r="K784" i="13"/>
  <c r="O784" i="13"/>
  <c r="Q784" i="13"/>
  <c r="V784" i="13"/>
  <c r="G790" i="13"/>
  <c r="M790" i="13" s="1"/>
  <c r="I790" i="13"/>
  <c r="K790" i="13"/>
  <c r="O790" i="13"/>
  <c r="Q790" i="13"/>
  <c r="V790" i="13"/>
  <c r="G791" i="13"/>
  <c r="M791" i="13" s="1"/>
  <c r="I791" i="13"/>
  <c r="K791" i="13"/>
  <c r="O791" i="13"/>
  <c r="Q791" i="13"/>
  <c r="V791" i="13"/>
  <c r="G792" i="13"/>
  <c r="I792" i="13"/>
  <c r="K792" i="13"/>
  <c r="M792" i="13"/>
  <c r="O792" i="13"/>
  <c r="Q792" i="13"/>
  <c r="V792" i="13"/>
  <c r="G793" i="13"/>
  <c r="K793" i="13"/>
  <c r="O793" i="13"/>
  <c r="V793" i="13"/>
  <c r="G794" i="13"/>
  <c r="M794" i="13" s="1"/>
  <c r="M793" i="13" s="1"/>
  <c r="I794" i="13"/>
  <c r="I793" i="13" s="1"/>
  <c r="K794" i="13"/>
  <c r="O794" i="13"/>
  <c r="Q794" i="13"/>
  <c r="Q793" i="13" s="1"/>
  <c r="V794" i="13"/>
  <c r="G795" i="13"/>
  <c r="I795" i="13"/>
  <c r="K795" i="13"/>
  <c r="O795" i="13"/>
  <c r="Q795" i="13"/>
  <c r="V795" i="13"/>
  <c r="G796" i="13"/>
  <c r="I796" i="13"/>
  <c r="K796" i="13"/>
  <c r="M796" i="13"/>
  <c r="M795" i="13" s="1"/>
  <c r="O796" i="13"/>
  <c r="Q796" i="13"/>
  <c r="V796" i="13"/>
  <c r="G804" i="13"/>
  <c r="M804" i="13" s="1"/>
  <c r="I804" i="13"/>
  <c r="I803" i="13" s="1"/>
  <c r="K804" i="13"/>
  <c r="O804" i="13"/>
  <c r="Q804" i="13"/>
  <c r="Q803" i="13" s="1"/>
  <c r="V804" i="13"/>
  <c r="G808" i="13"/>
  <c r="M808" i="13" s="1"/>
  <c r="I808" i="13"/>
  <c r="K808" i="13"/>
  <c r="K803" i="13" s="1"/>
  <c r="O808" i="13"/>
  <c r="Q808" i="13"/>
  <c r="V808" i="13"/>
  <c r="V803" i="13" s="1"/>
  <c r="G818" i="13"/>
  <c r="I818" i="13"/>
  <c r="K818" i="13"/>
  <c r="M818" i="13"/>
  <c r="O818" i="13"/>
  <c r="Q818" i="13"/>
  <c r="V818" i="13"/>
  <c r="G820" i="13"/>
  <c r="M820" i="13" s="1"/>
  <c r="I820" i="13"/>
  <c r="K820" i="13"/>
  <c r="O820" i="13"/>
  <c r="O803" i="13" s="1"/>
  <c r="Q820" i="13"/>
  <c r="V820" i="13"/>
  <c r="G822" i="13"/>
  <c r="M822" i="13" s="1"/>
  <c r="I822" i="13"/>
  <c r="K822" i="13"/>
  <c r="O822" i="13"/>
  <c r="Q822" i="13"/>
  <c r="V822" i="13"/>
  <c r="G824" i="13"/>
  <c r="M824" i="13" s="1"/>
  <c r="I824" i="13"/>
  <c r="K824" i="13"/>
  <c r="O824" i="13"/>
  <c r="Q824" i="13"/>
  <c r="V824" i="13"/>
  <c r="G826" i="13"/>
  <c r="I826" i="13"/>
  <c r="K826" i="13"/>
  <c r="M826" i="13"/>
  <c r="O826" i="13"/>
  <c r="Q826" i="13"/>
  <c r="V826" i="13"/>
  <c r="G829" i="13"/>
  <c r="M829" i="13" s="1"/>
  <c r="I829" i="13"/>
  <c r="K829" i="13"/>
  <c r="O829" i="13"/>
  <c r="Q829" i="13"/>
  <c r="V829" i="13"/>
  <c r="G831" i="13"/>
  <c r="M831" i="13" s="1"/>
  <c r="I831" i="13"/>
  <c r="K831" i="13"/>
  <c r="O831" i="13"/>
  <c r="Q831" i="13"/>
  <c r="V831" i="13"/>
  <c r="G833" i="13"/>
  <c r="M833" i="13" s="1"/>
  <c r="I833" i="13"/>
  <c r="K833" i="13"/>
  <c r="O833" i="13"/>
  <c r="Q833" i="13"/>
  <c r="V833" i="13"/>
  <c r="G835" i="13"/>
  <c r="I835" i="13"/>
  <c r="K835" i="13"/>
  <c r="M835" i="13"/>
  <c r="O835" i="13"/>
  <c r="Q835" i="13"/>
  <c r="V835" i="13"/>
  <c r="G837" i="13"/>
  <c r="M837" i="13" s="1"/>
  <c r="I837" i="13"/>
  <c r="K837" i="13"/>
  <c r="O837" i="13"/>
  <c r="Q837" i="13"/>
  <c r="V837" i="13"/>
  <c r="G839" i="13"/>
  <c r="M839" i="13" s="1"/>
  <c r="I839" i="13"/>
  <c r="K839" i="13"/>
  <c r="O839" i="13"/>
  <c r="Q839" i="13"/>
  <c r="V839" i="13"/>
  <c r="G841" i="13"/>
  <c r="M841" i="13" s="1"/>
  <c r="I841" i="13"/>
  <c r="K841" i="13"/>
  <c r="O841" i="13"/>
  <c r="Q841" i="13"/>
  <c r="V841" i="13"/>
  <c r="G848" i="13"/>
  <c r="I848" i="13"/>
  <c r="K848" i="13"/>
  <c r="M848" i="13"/>
  <c r="O848" i="13"/>
  <c r="Q848" i="13"/>
  <c r="V848" i="13"/>
  <c r="G854" i="13"/>
  <c r="M854" i="13" s="1"/>
  <c r="I854" i="13"/>
  <c r="K854" i="13"/>
  <c r="O854" i="13"/>
  <c r="Q854" i="13"/>
  <c r="V854" i="13"/>
  <c r="G860" i="13"/>
  <c r="M860" i="13" s="1"/>
  <c r="I860" i="13"/>
  <c r="K860" i="13"/>
  <c r="O860" i="13"/>
  <c r="Q860" i="13"/>
  <c r="V860" i="13"/>
  <c r="G867" i="13"/>
  <c r="M867" i="13" s="1"/>
  <c r="I867" i="13"/>
  <c r="K867" i="13"/>
  <c r="O867" i="13"/>
  <c r="Q867" i="13"/>
  <c r="V867" i="13"/>
  <c r="G874" i="13"/>
  <c r="I874" i="13"/>
  <c r="K874" i="13"/>
  <c r="M874" i="13"/>
  <c r="O874" i="13"/>
  <c r="Q874" i="13"/>
  <c r="V874" i="13"/>
  <c r="G881" i="13"/>
  <c r="M881" i="13" s="1"/>
  <c r="I881" i="13"/>
  <c r="K881" i="13"/>
  <c r="O881" i="13"/>
  <c r="Q881" i="13"/>
  <c r="V881" i="13"/>
  <c r="G888" i="13"/>
  <c r="M888" i="13" s="1"/>
  <c r="I888" i="13"/>
  <c r="K888" i="13"/>
  <c r="O888" i="13"/>
  <c r="Q888" i="13"/>
  <c r="V888" i="13"/>
  <c r="G889" i="13"/>
  <c r="M889" i="13" s="1"/>
  <c r="I889" i="13"/>
  <c r="K889" i="13"/>
  <c r="O889" i="13"/>
  <c r="Q889" i="13"/>
  <c r="V889" i="13"/>
  <c r="G895" i="13"/>
  <c r="I895" i="13"/>
  <c r="K895" i="13"/>
  <c r="M895" i="13"/>
  <c r="O895" i="13"/>
  <c r="Q895" i="13"/>
  <c r="V895" i="13"/>
  <c r="G905" i="13"/>
  <c r="M905" i="13" s="1"/>
  <c r="I905" i="13"/>
  <c r="K905" i="13"/>
  <c r="O905" i="13"/>
  <c r="Q905" i="13"/>
  <c r="V905" i="13"/>
  <c r="G909" i="13"/>
  <c r="M909" i="13" s="1"/>
  <c r="I909" i="13"/>
  <c r="K909" i="13"/>
  <c r="O909" i="13"/>
  <c r="Q909" i="13"/>
  <c r="V909" i="13"/>
  <c r="G913" i="13"/>
  <c r="M913" i="13" s="1"/>
  <c r="I913" i="13"/>
  <c r="K913" i="13"/>
  <c r="O913" i="13"/>
  <c r="Q913" i="13"/>
  <c r="V913" i="13"/>
  <c r="K915" i="13"/>
  <c r="V915" i="13"/>
  <c r="G916" i="13"/>
  <c r="M916" i="13" s="1"/>
  <c r="M915" i="13" s="1"/>
  <c r="I916" i="13"/>
  <c r="K916" i="13"/>
  <c r="O916" i="13"/>
  <c r="O915" i="13" s="1"/>
  <c r="Q916" i="13"/>
  <c r="V916" i="13"/>
  <c r="G918" i="13"/>
  <c r="M918" i="13" s="1"/>
  <c r="I918" i="13"/>
  <c r="I915" i="13" s="1"/>
  <c r="K918" i="13"/>
  <c r="O918" i="13"/>
  <c r="Q918" i="13"/>
  <c r="Q915" i="13" s="1"/>
  <c r="V918" i="13"/>
  <c r="G920" i="13"/>
  <c r="I920" i="13"/>
  <c r="K920" i="13"/>
  <c r="O920" i="13"/>
  <c r="Q920" i="13"/>
  <c r="V920" i="13"/>
  <c r="G921" i="13"/>
  <c r="I921" i="13"/>
  <c r="K921" i="13"/>
  <c r="M921" i="13"/>
  <c r="M920" i="13" s="1"/>
  <c r="O921" i="13"/>
  <c r="Q921" i="13"/>
  <c r="V921" i="13"/>
  <c r="G927" i="13"/>
  <c r="M927" i="13" s="1"/>
  <c r="I927" i="13"/>
  <c r="I926" i="13" s="1"/>
  <c r="K927" i="13"/>
  <c r="O927" i="13"/>
  <c r="Q927" i="13"/>
  <c r="Q926" i="13" s="1"/>
  <c r="V927" i="13"/>
  <c r="G930" i="13"/>
  <c r="M930" i="13" s="1"/>
  <c r="I930" i="13"/>
  <c r="K930" i="13"/>
  <c r="K926" i="13" s="1"/>
  <c r="O930" i="13"/>
  <c r="Q930" i="13"/>
  <c r="V930" i="13"/>
  <c r="V926" i="13" s="1"/>
  <c r="G933" i="13"/>
  <c r="I933" i="13"/>
  <c r="K933" i="13"/>
  <c r="M933" i="13"/>
  <c r="O933" i="13"/>
  <c r="Q933" i="13"/>
  <c r="V933" i="13"/>
  <c r="G939" i="13"/>
  <c r="M939" i="13" s="1"/>
  <c r="I939" i="13"/>
  <c r="K939" i="13"/>
  <c r="O939" i="13"/>
  <c r="O926" i="13" s="1"/>
  <c r="Q939" i="13"/>
  <c r="V939" i="13"/>
  <c r="G941" i="13"/>
  <c r="M941" i="13" s="1"/>
  <c r="I941" i="13"/>
  <c r="K941" i="13"/>
  <c r="K940" i="13" s="1"/>
  <c r="O941" i="13"/>
  <c r="Q941" i="13"/>
  <c r="V941" i="13"/>
  <c r="V940" i="13" s="1"/>
  <c r="G943" i="13"/>
  <c r="I943" i="13"/>
  <c r="K943" i="13"/>
  <c r="M943" i="13"/>
  <c r="O943" i="13"/>
  <c r="Q943" i="13"/>
  <c r="V943" i="13"/>
  <c r="G946" i="13"/>
  <c r="G940" i="13" s="1"/>
  <c r="I946" i="13"/>
  <c r="K946" i="13"/>
  <c r="O946" i="13"/>
  <c r="O940" i="13" s="1"/>
  <c r="Q946" i="13"/>
  <c r="V946" i="13"/>
  <c r="G956" i="13"/>
  <c r="M956" i="13" s="1"/>
  <c r="I956" i="13"/>
  <c r="I940" i="13" s="1"/>
  <c r="K956" i="13"/>
  <c r="O956" i="13"/>
  <c r="Q956" i="13"/>
  <c r="Q940" i="13" s="1"/>
  <c r="V956" i="13"/>
  <c r="I958" i="13"/>
  <c r="K958" i="13"/>
  <c r="Q958" i="13"/>
  <c r="V958" i="13"/>
  <c r="G959" i="13"/>
  <c r="I959" i="13"/>
  <c r="K959" i="13"/>
  <c r="M959" i="13"/>
  <c r="O959" i="13"/>
  <c r="Q959" i="13"/>
  <c r="V959" i="13"/>
  <c r="G962" i="13"/>
  <c r="G958" i="13" s="1"/>
  <c r="I962" i="13"/>
  <c r="K962" i="13"/>
  <c r="O962" i="13"/>
  <c r="O958" i="13" s="1"/>
  <c r="Q962" i="13"/>
  <c r="V962" i="13"/>
  <c r="G964" i="13"/>
  <c r="M964" i="13" s="1"/>
  <c r="I964" i="13"/>
  <c r="K964" i="13"/>
  <c r="K963" i="13" s="1"/>
  <c r="O964" i="13"/>
  <c r="Q964" i="13"/>
  <c r="V964" i="13"/>
  <c r="V963" i="13" s="1"/>
  <c r="G979" i="13"/>
  <c r="I979" i="13"/>
  <c r="K979" i="13"/>
  <c r="M979" i="13"/>
  <c r="O979" i="13"/>
  <c r="Q979" i="13"/>
  <c r="V979" i="13"/>
  <c r="G981" i="13"/>
  <c r="G963" i="13" s="1"/>
  <c r="I981" i="13"/>
  <c r="K981" i="13"/>
  <c r="O981" i="13"/>
  <c r="O963" i="13" s="1"/>
  <c r="Q981" i="13"/>
  <c r="V981" i="13"/>
  <c r="G986" i="13"/>
  <c r="M986" i="13" s="1"/>
  <c r="I986" i="13"/>
  <c r="I963" i="13" s="1"/>
  <c r="K986" i="13"/>
  <c r="O986" i="13"/>
  <c r="Q986" i="13"/>
  <c r="Q963" i="13" s="1"/>
  <c r="V986" i="13"/>
  <c r="G988" i="13"/>
  <c r="I988" i="13"/>
  <c r="K988" i="13"/>
  <c r="O988" i="13"/>
  <c r="Q988" i="13"/>
  <c r="V988" i="13"/>
  <c r="G989" i="13"/>
  <c r="I989" i="13"/>
  <c r="K989" i="13"/>
  <c r="M989" i="13"/>
  <c r="M988" i="13" s="1"/>
  <c r="O989" i="13"/>
  <c r="Q989" i="13"/>
  <c r="V989" i="13"/>
  <c r="G991" i="13"/>
  <c r="M991" i="13" s="1"/>
  <c r="I991" i="13"/>
  <c r="K991" i="13"/>
  <c r="O991" i="13"/>
  <c r="Q991" i="13"/>
  <c r="V991" i="13"/>
  <c r="G1002" i="13"/>
  <c r="M1002" i="13" s="1"/>
  <c r="I1002" i="13"/>
  <c r="K1002" i="13"/>
  <c r="O1002" i="13"/>
  <c r="Q1002" i="13"/>
  <c r="V1002" i="13"/>
  <c r="G1042" i="13"/>
  <c r="I1042" i="13"/>
  <c r="K1042" i="13"/>
  <c r="M1042" i="13"/>
  <c r="O1042" i="13"/>
  <c r="Q1042" i="13"/>
  <c r="V1042" i="13"/>
  <c r="G1045" i="13"/>
  <c r="M1045" i="13" s="1"/>
  <c r="I1045" i="13"/>
  <c r="K1045" i="13"/>
  <c r="O1045" i="13"/>
  <c r="O990" i="13" s="1"/>
  <c r="Q1045" i="13"/>
  <c r="V1045" i="13"/>
  <c r="G1049" i="13"/>
  <c r="M1049" i="13" s="1"/>
  <c r="I1049" i="13"/>
  <c r="K1049" i="13"/>
  <c r="O1049" i="13"/>
  <c r="Q1049" i="13"/>
  <c r="V1049" i="13"/>
  <c r="G1079" i="13"/>
  <c r="M1079" i="13" s="1"/>
  <c r="I1079" i="13"/>
  <c r="K1079" i="13"/>
  <c r="O1079" i="13"/>
  <c r="Q1079" i="13"/>
  <c r="V1079" i="13"/>
  <c r="G1080" i="13"/>
  <c r="I1080" i="13"/>
  <c r="K1080" i="13"/>
  <c r="M1080" i="13"/>
  <c r="O1080" i="13"/>
  <c r="Q1080" i="13"/>
  <c r="V1080" i="13"/>
  <c r="G1081" i="13"/>
  <c r="M1081" i="13" s="1"/>
  <c r="I1081" i="13"/>
  <c r="K1081" i="13"/>
  <c r="O1081" i="13"/>
  <c r="Q1081" i="13"/>
  <c r="V1081" i="13"/>
  <c r="G1082" i="13"/>
  <c r="M1082" i="13" s="1"/>
  <c r="I1082" i="13"/>
  <c r="K1082" i="13"/>
  <c r="O1082" i="13"/>
  <c r="Q1082" i="13"/>
  <c r="V1082" i="13"/>
  <c r="G1083" i="13"/>
  <c r="M1083" i="13" s="1"/>
  <c r="I1083" i="13"/>
  <c r="K1083" i="13"/>
  <c r="O1083" i="13"/>
  <c r="Q1083" i="13"/>
  <c r="V1083" i="13"/>
  <c r="G1084" i="13"/>
  <c r="I1084" i="13"/>
  <c r="K1084" i="13"/>
  <c r="M1084" i="13"/>
  <c r="O1084" i="13"/>
  <c r="Q1084" i="13"/>
  <c r="V1084" i="13"/>
  <c r="G1085" i="13"/>
  <c r="M1085" i="13" s="1"/>
  <c r="I1085" i="13"/>
  <c r="K1085" i="13"/>
  <c r="O1085" i="13"/>
  <c r="Q1085" i="13"/>
  <c r="V1085" i="13"/>
  <c r="G1086" i="13"/>
  <c r="M1086" i="13" s="1"/>
  <c r="I1086" i="13"/>
  <c r="K1086" i="13"/>
  <c r="O1086" i="13"/>
  <c r="Q1086" i="13"/>
  <c r="V1086" i="13"/>
  <c r="G1087" i="13"/>
  <c r="M1087" i="13" s="1"/>
  <c r="I1087" i="13"/>
  <c r="K1087" i="13"/>
  <c r="O1087" i="13"/>
  <c r="Q1087" i="13"/>
  <c r="V1087" i="13"/>
  <c r="G1088" i="13"/>
  <c r="I1088" i="13"/>
  <c r="K1088" i="13"/>
  <c r="M1088" i="13"/>
  <c r="O1088" i="13"/>
  <c r="Q1088" i="13"/>
  <c r="V1088" i="13"/>
  <c r="G1089" i="13"/>
  <c r="M1089" i="13" s="1"/>
  <c r="I1089" i="13"/>
  <c r="K1089" i="13"/>
  <c r="O1089" i="13"/>
  <c r="Q1089" i="13"/>
  <c r="V1089" i="13"/>
  <c r="G1090" i="13"/>
  <c r="M1090" i="13" s="1"/>
  <c r="I1090" i="13"/>
  <c r="K1090" i="13"/>
  <c r="O1090" i="13"/>
  <c r="Q1090" i="13"/>
  <c r="V1090" i="13"/>
  <c r="G1091" i="13"/>
  <c r="M1091" i="13" s="1"/>
  <c r="I1091" i="13"/>
  <c r="K1091" i="13"/>
  <c r="O1091" i="13"/>
  <c r="Q1091" i="13"/>
  <c r="V1091" i="13"/>
  <c r="G1092" i="13"/>
  <c r="I1092" i="13"/>
  <c r="K1092" i="13"/>
  <c r="M1092" i="13"/>
  <c r="O1092" i="13"/>
  <c r="Q1092" i="13"/>
  <c r="V1092" i="13"/>
  <c r="G1093" i="13"/>
  <c r="M1093" i="13" s="1"/>
  <c r="I1093" i="13"/>
  <c r="K1093" i="13"/>
  <c r="O1093" i="13"/>
  <c r="Q1093" i="13"/>
  <c r="V1093" i="13"/>
  <c r="G1094" i="13"/>
  <c r="M1094" i="13" s="1"/>
  <c r="I1094" i="13"/>
  <c r="K1094" i="13"/>
  <c r="O1094" i="13"/>
  <c r="Q1094" i="13"/>
  <c r="V1094" i="13"/>
  <c r="G1095" i="13"/>
  <c r="M1095" i="13" s="1"/>
  <c r="I1095" i="13"/>
  <c r="K1095" i="13"/>
  <c r="O1095" i="13"/>
  <c r="Q1095" i="13"/>
  <c r="V1095" i="13"/>
  <c r="G1096" i="13"/>
  <c r="I1096" i="13"/>
  <c r="K1096" i="13"/>
  <c r="M1096" i="13"/>
  <c r="O1096" i="13"/>
  <c r="Q1096" i="13"/>
  <c r="V1096" i="13"/>
  <c r="G1097" i="13"/>
  <c r="M1097" i="13" s="1"/>
  <c r="I1097" i="13"/>
  <c r="K1097" i="13"/>
  <c r="O1097" i="13"/>
  <c r="Q1097" i="13"/>
  <c r="V1097" i="13"/>
  <c r="G1098" i="13"/>
  <c r="M1098" i="13" s="1"/>
  <c r="I1098" i="13"/>
  <c r="K1098" i="13"/>
  <c r="O1098" i="13"/>
  <c r="Q1098" i="13"/>
  <c r="V1098" i="13"/>
  <c r="G1099" i="13"/>
  <c r="M1099" i="13" s="1"/>
  <c r="I1099" i="13"/>
  <c r="K1099" i="13"/>
  <c r="O1099" i="13"/>
  <c r="Q1099" i="13"/>
  <c r="V1099" i="13"/>
  <c r="G1100" i="13"/>
  <c r="I1100" i="13"/>
  <c r="K1100" i="13"/>
  <c r="M1100" i="13"/>
  <c r="O1100" i="13"/>
  <c r="Q1100" i="13"/>
  <c r="V1100" i="13"/>
  <c r="G1101" i="13"/>
  <c r="M1101" i="13" s="1"/>
  <c r="I1101" i="13"/>
  <c r="K1101" i="13"/>
  <c r="O1101" i="13"/>
  <c r="Q1101" i="13"/>
  <c r="V1101" i="13"/>
  <c r="G1102" i="13"/>
  <c r="M1102" i="13" s="1"/>
  <c r="I1102" i="13"/>
  <c r="K1102" i="13"/>
  <c r="O1102" i="13"/>
  <c r="Q1102" i="13"/>
  <c r="V1102" i="13"/>
  <c r="G1103" i="13"/>
  <c r="M1103" i="13" s="1"/>
  <c r="I1103" i="13"/>
  <c r="K1103" i="13"/>
  <c r="O1103" i="13"/>
  <c r="Q1103" i="13"/>
  <c r="V1103" i="13"/>
  <c r="G1104" i="13"/>
  <c r="I1104" i="13"/>
  <c r="K1104" i="13"/>
  <c r="M1104" i="13"/>
  <c r="O1104" i="13"/>
  <c r="Q1104" i="13"/>
  <c r="V1104" i="13"/>
  <c r="G1105" i="13"/>
  <c r="M1105" i="13" s="1"/>
  <c r="I1105" i="13"/>
  <c r="K1105" i="13"/>
  <c r="O1105" i="13"/>
  <c r="Q1105" i="13"/>
  <c r="V1105" i="13"/>
  <c r="G1106" i="13"/>
  <c r="M1106" i="13" s="1"/>
  <c r="I1106" i="13"/>
  <c r="K1106" i="13"/>
  <c r="O1106" i="13"/>
  <c r="Q1106" i="13"/>
  <c r="V1106" i="13"/>
  <c r="G1107" i="13"/>
  <c r="M1107" i="13" s="1"/>
  <c r="I1107" i="13"/>
  <c r="K1107" i="13"/>
  <c r="O1107" i="13"/>
  <c r="Q1107" i="13"/>
  <c r="V1107" i="13"/>
  <c r="G1108" i="13"/>
  <c r="I1108" i="13"/>
  <c r="K1108" i="13"/>
  <c r="M1108" i="13"/>
  <c r="O1108" i="13"/>
  <c r="Q1108" i="13"/>
  <c r="V1108" i="13"/>
  <c r="G1109" i="13"/>
  <c r="M1109" i="13" s="1"/>
  <c r="I1109" i="13"/>
  <c r="K1109" i="13"/>
  <c r="O1109" i="13"/>
  <c r="Q1109" i="13"/>
  <c r="V1109" i="13"/>
  <c r="G1110" i="13"/>
  <c r="M1110" i="13" s="1"/>
  <c r="I1110" i="13"/>
  <c r="K1110" i="13"/>
  <c r="O1110" i="13"/>
  <c r="Q1110" i="13"/>
  <c r="V1110" i="13"/>
  <c r="G1111" i="13"/>
  <c r="M1111" i="13" s="1"/>
  <c r="I1111" i="13"/>
  <c r="K1111" i="13"/>
  <c r="O1111" i="13"/>
  <c r="Q1111" i="13"/>
  <c r="V1111" i="13"/>
  <c r="G1112" i="13"/>
  <c r="I1112" i="13"/>
  <c r="K1112" i="13"/>
  <c r="M1112" i="13"/>
  <c r="O1112" i="13"/>
  <c r="Q1112" i="13"/>
  <c r="V1112" i="13"/>
  <c r="G1113" i="13"/>
  <c r="M1113" i="13" s="1"/>
  <c r="I1113" i="13"/>
  <c r="K1113" i="13"/>
  <c r="O1113" i="13"/>
  <c r="Q1113" i="13"/>
  <c r="V1113" i="13"/>
  <c r="G1114" i="13"/>
  <c r="M1114" i="13" s="1"/>
  <c r="I1114" i="13"/>
  <c r="K1114" i="13"/>
  <c r="O1114" i="13"/>
  <c r="Q1114" i="13"/>
  <c r="V1114" i="13"/>
  <c r="G1118" i="13"/>
  <c r="M1118" i="13" s="1"/>
  <c r="I1118" i="13"/>
  <c r="K1118" i="13"/>
  <c r="O1118" i="13"/>
  <c r="Q1118" i="13"/>
  <c r="V1118" i="13"/>
  <c r="G1119" i="13"/>
  <c r="I1119" i="13"/>
  <c r="K1119" i="13"/>
  <c r="M1119" i="13"/>
  <c r="O1119" i="13"/>
  <c r="Q1119" i="13"/>
  <c r="V1119" i="13"/>
  <c r="G1120" i="13"/>
  <c r="M1120" i="13" s="1"/>
  <c r="I1120" i="13"/>
  <c r="K1120" i="13"/>
  <c r="O1120" i="13"/>
  <c r="Q1120" i="13"/>
  <c r="V1120" i="13"/>
  <c r="G1130" i="13"/>
  <c r="M1130" i="13" s="1"/>
  <c r="I1130" i="13"/>
  <c r="K1130" i="13"/>
  <c r="O1130" i="13"/>
  <c r="Q1130" i="13"/>
  <c r="V1130" i="13"/>
  <c r="G1144" i="13"/>
  <c r="M1144" i="13" s="1"/>
  <c r="I1144" i="13"/>
  <c r="K1144" i="13"/>
  <c r="O1144" i="13"/>
  <c r="Q1144" i="13"/>
  <c r="V1144" i="13"/>
  <c r="G1157" i="13"/>
  <c r="I1157" i="13"/>
  <c r="K1157" i="13"/>
  <c r="M1157" i="13"/>
  <c r="O1157" i="13"/>
  <c r="Q1157" i="13"/>
  <c r="V1157" i="13"/>
  <c r="G1168" i="13"/>
  <c r="M1168" i="13" s="1"/>
  <c r="I1168" i="13"/>
  <c r="K1168" i="13"/>
  <c r="O1168" i="13"/>
  <c r="Q1168" i="13"/>
  <c r="V1168" i="13"/>
  <c r="G1178" i="13"/>
  <c r="M1178" i="13" s="1"/>
  <c r="I1178" i="13"/>
  <c r="K1178" i="13"/>
  <c r="O1178" i="13"/>
  <c r="Q1178" i="13"/>
  <c r="V1178" i="13"/>
  <c r="G1183" i="13"/>
  <c r="M1183" i="13" s="1"/>
  <c r="I1183" i="13"/>
  <c r="K1183" i="13"/>
  <c r="O1183" i="13"/>
  <c r="Q1183" i="13"/>
  <c r="V1183" i="13"/>
  <c r="G1184" i="13"/>
  <c r="I1184" i="13"/>
  <c r="K1184" i="13"/>
  <c r="M1184" i="13"/>
  <c r="O1184" i="13"/>
  <c r="Q1184" i="13"/>
  <c r="V1184" i="13"/>
  <c r="G1187" i="13"/>
  <c r="M1187" i="13" s="1"/>
  <c r="I1187" i="13"/>
  <c r="I1186" i="13" s="1"/>
  <c r="K1187" i="13"/>
  <c r="O1187" i="13"/>
  <c r="Q1187" i="13"/>
  <c r="V1187" i="13"/>
  <c r="G1191" i="13"/>
  <c r="M1191" i="13" s="1"/>
  <c r="I1191" i="13"/>
  <c r="K1191" i="13"/>
  <c r="O1191" i="13"/>
  <c r="Q1191" i="13"/>
  <c r="V1191" i="13"/>
  <c r="G1194" i="13"/>
  <c r="I1194" i="13"/>
  <c r="K1194" i="13"/>
  <c r="M1194" i="13"/>
  <c r="O1194" i="13"/>
  <c r="Q1194" i="13"/>
  <c r="V1194" i="13"/>
  <c r="G1197" i="13"/>
  <c r="M1197" i="13" s="1"/>
  <c r="I1197" i="13"/>
  <c r="K1197" i="13"/>
  <c r="O1197" i="13"/>
  <c r="O1186" i="13" s="1"/>
  <c r="Q1197" i="13"/>
  <c r="V1197" i="13"/>
  <c r="G1201" i="13"/>
  <c r="M1201" i="13" s="1"/>
  <c r="I1201" i="13"/>
  <c r="K1201" i="13"/>
  <c r="O1201" i="13"/>
  <c r="Q1201" i="13"/>
  <c r="V1201" i="13"/>
  <c r="G1205" i="13"/>
  <c r="M1205" i="13" s="1"/>
  <c r="I1205" i="13"/>
  <c r="K1205" i="13"/>
  <c r="O1205" i="13"/>
  <c r="Q1205" i="13"/>
  <c r="V1205" i="13"/>
  <c r="G1212" i="13"/>
  <c r="I1212" i="13"/>
  <c r="K1212" i="13"/>
  <c r="M1212" i="13"/>
  <c r="O1212" i="13"/>
  <c r="Q1212" i="13"/>
  <c r="V1212" i="13"/>
  <c r="G1215" i="13"/>
  <c r="M1215" i="13" s="1"/>
  <c r="I1215" i="13"/>
  <c r="K1215" i="13"/>
  <c r="O1215" i="13"/>
  <c r="Q1215" i="13"/>
  <c r="V1215" i="13"/>
  <c r="G1216" i="13"/>
  <c r="M1216" i="13" s="1"/>
  <c r="I1216" i="13"/>
  <c r="K1216" i="13"/>
  <c r="O1216" i="13"/>
  <c r="Q1216" i="13"/>
  <c r="V1216" i="13"/>
  <c r="G1217" i="13"/>
  <c r="M1217" i="13" s="1"/>
  <c r="I1217" i="13"/>
  <c r="K1217" i="13"/>
  <c r="O1217" i="13"/>
  <c r="Q1217" i="13"/>
  <c r="V1217" i="13"/>
  <c r="G1218" i="13"/>
  <c r="I1218" i="13"/>
  <c r="K1218" i="13"/>
  <c r="M1218" i="13"/>
  <c r="O1218" i="13"/>
  <c r="Q1218" i="13"/>
  <c r="V1218" i="13"/>
  <c r="G1220" i="13"/>
  <c r="M1220" i="13" s="1"/>
  <c r="I1220" i="13"/>
  <c r="K1220" i="13"/>
  <c r="O1220" i="13"/>
  <c r="Q1220" i="13"/>
  <c r="V1220" i="13"/>
  <c r="G1222" i="13"/>
  <c r="M1222" i="13" s="1"/>
  <c r="I1222" i="13"/>
  <c r="K1222" i="13"/>
  <c r="O1222" i="13"/>
  <c r="Q1222" i="13"/>
  <c r="V1222" i="13"/>
  <c r="K1224" i="13"/>
  <c r="V1224" i="13"/>
  <c r="G1225" i="13"/>
  <c r="I1225" i="13"/>
  <c r="K1225" i="13"/>
  <c r="M1225" i="13"/>
  <c r="O1225" i="13"/>
  <c r="Q1225" i="13"/>
  <c r="V1225" i="13"/>
  <c r="G1228" i="13"/>
  <c r="I1228" i="13"/>
  <c r="K1228" i="13"/>
  <c r="O1228" i="13"/>
  <c r="O1224" i="13" s="1"/>
  <c r="Q1228" i="13"/>
  <c r="V1228" i="13"/>
  <c r="G1230" i="13"/>
  <c r="M1230" i="13" s="1"/>
  <c r="I1230" i="13"/>
  <c r="I1224" i="13" s="1"/>
  <c r="K1230" i="13"/>
  <c r="O1230" i="13"/>
  <c r="Q1230" i="13"/>
  <c r="Q1224" i="13" s="1"/>
  <c r="V1230" i="13"/>
  <c r="G1233" i="13"/>
  <c r="M1233" i="13" s="1"/>
  <c r="I1233" i="13"/>
  <c r="K1233" i="13"/>
  <c r="O1233" i="13"/>
  <c r="Q1233" i="13"/>
  <c r="V1233" i="13"/>
  <c r="G1236" i="13"/>
  <c r="I1236" i="13"/>
  <c r="K1236" i="13"/>
  <c r="O1236" i="13"/>
  <c r="Q1236" i="13"/>
  <c r="V1236" i="13"/>
  <c r="G1238" i="13"/>
  <c r="M1238" i="13" s="1"/>
  <c r="I1238" i="13"/>
  <c r="K1238" i="13"/>
  <c r="O1238" i="13"/>
  <c r="Q1238" i="13"/>
  <c r="V1238" i="13"/>
  <c r="G1240" i="13"/>
  <c r="M1240" i="13" s="1"/>
  <c r="I1240" i="13"/>
  <c r="K1240" i="13"/>
  <c r="O1240" i="13"/>
  <c r="Q1240" i="13"/>
  <c r="V1240" i="13"/>
  <c r="G1242" i="13"/>
  <c r="I1242" i="13"/>
  <c r="K1242" i="13"/>
  <c r="M1242" i="13"/>
  <c r="O1242" i="13"/>
  <c r="Q1242" i="13"/>
  <c r="V1242" i="13"/>
  <c r="G1243" i="13"/>
  <c r="I1243" i="13"/>
  <c r="K1243" i="13"/>
  <c r="M1243" i="13"/>
  <c r="O1243" i="13"/>
  <c r="Q1243" i="13"/>
  <c r="V1243" i="13"/>
  <c r="G1244" i="13"/>
  <c r="M1244" i="13" s="1"/>
  <c r="I1244" i="13"/>
  <c r="K1244" i="13"/>
  <c r="O1244" i="13"/>
  <c r="Q1244" i="13"/>
  <c r="V1244" i="13"/>
  <c r="G1245" i="13"/>
  <c r="M1245" i="13" s="1"/>
  <c r="I1245" i="13"/>
  <c r="K1245" i="13"/>
  <c r="O1245" i="13"/>
  <c r="Q1245" i="13"/>
  <c r="V1245" i="13"/>
  <c r="G1246" i="13"/>
  <c r="I1246" i="13"/>
  <c r="K1246" i="13"/>
  <c r="M1246" i="13"/>
  <c r="O1246" i="13"/>
  <c r="Q1246" i="13"/>
  <c r="V1246" i="13"/>
  <c r="G1247" i="13"/>
  <c r="M1247" i="13" s="1"/>
  <c r="I1247" i="13"/>
  <c r="K1247" i="13"/>
  <c r="O1247" i="13"/>
  <c r="Q1247" i="13"/>
  <c r="V1247" i="13"/>
  <c r="G1248" i="13"/>
  <c r="M1248" i="13" s="1"/>
  <c r="I1248" i="13"/>
  <c r="K1248" i="13"/>
  <c r="O1248" i="13"/>
  <c r="Q1248" i="13"/>
  <c r="V1248" i="13"/>
  <c r="G1249" i="13"/>
  <c r="M1249" i="13" s="1"/>
  <c r="I1249" i="13"/>
  <c r="K1249" i="13"/>
  <c r="O1249" i="13"/>
  <c r="Q1249" i="13"/>
  <c r="V1249" i="13"/>
  <c r="G1251" i="13"/>
  <c r="I1251" i="13"/>
  <c r="K1251" i="13"/>
  <c r="M1251" i="13"/>
  <c r="O1251" i="13"/>
  <c r="Q1251" i="13"/>
  <c r="V1251" i="13"/>
  <c r="G1252" i="13"/>
  <c r="I1252" i="13"/>
  <c r="K1252" i="13"/>
  <c r="M1252" i="13"/>
  <c r="O1252" i="13"/>
  <c r="Q1252" i="13"/>
  <c r="V1252" i="13"/>
  <c r="G1254" i="13"/>
  <c r="O1254" i="13"/>
  <c r="G1255" i="13"/>
  <c r="M1255" i="13" s="1"/>
  <c r="M1254" i="13" s="1"/>
  <c r="I1255" i="13"/>
  <c r="I1254" i="13" s="1"/>
  <c r="K1255" i="13"/>
  <c r="O1255" i="13"/>
  <c r="Q1255" i="13"/>
  <c r="Q1254" i="13" s="1"/>
  <c r="V1255" i="13"/>
  <c r="G1259" i="13"/>
  <c r="I1259" i="13"/>
  <c r="K1259" i="13"/>
  <c r="M1259" i="13"/>
  <c r="O1259" i="13"/>
  <c r="Q1259" i="13"/>
  <c r="V1259" i="13"/>
  <c r="G1264" i="13"/>
  <c r="M1264" i="13" s="1"/>
  <c r="I1264" i="13"/>
  <c r="K1264" i="13"/>
  <c r="O1264" i="13"/>
  <c r="O1263" i="13" s="1"/>
  <c r="Q1264" i="13"/>
  <c r="V1264" i="13"/>
  <c r="G1267" i="13"/>
  <c r="M1267" i="13" s="1"/>
  <c r="I1267" i="13"/>
  <c r="K1267" i="13"/>
  <c r="O1267" i="13"/>
  <c r="Q1267" i="13"/>
  <c r="V1267" i="13"/>
  <c r="G1269" i="13"/>
  <c r="I1269" i="13"/>
  <c r="K1269" i="13"/>
  <c r="M1269" i="13"/>
  <c r="O1269" i="13"/>
  <c r="Q1269" i="13"/>
  <c r="V1269" i="13"/>
  <c r="G1283" i="13"/>
  <c r="M1283" i="13" s="1"/>
  <c r="I1283" i="13"/>
  <c r="K1283" i="13"/>
  <c r="O1283" i="13"/>
  <c r="Q1283" i="13"/>
  <c r="V1283" i="13"/>
  <c r="G1285" i="13"/>
  <c r="I1285" i="13"/>
  <c r="K1285" i="13"/>
  <c r="M1285" i="13"/>
  <c r="O1285" i="13"/>
  <c r="Q1285" i="13"/>
  <c r="V1285" i="13"/>
  <c r="G1288" i="13"/>
  <c r="M1288" i="13" s="1"/>
  <c r="I1288" i="13"/>
  <c r="K1288" i="13"/>
  <c r="O1288" i="13"/>
  <c r="Q1288" i="13"/>
  <c r="V1288" i="13"/>
  <c r="G1291" i="13"/>
  <c r="I1291" i="13"/>
  <c r="K1291" i="13"/>
  <c r="M1291" i="13"/>
  <c r="O1291" i="13"/>
  <c r="Q1291" i="13"/>
  <c r="V1291" i="13"/>
  <c r="G1293" i="13"/>
  <c r="I1293" i="13"/>
  <c r="K1293" i="13"/>
  <c r="M1293" i="13"/>
  <c r="O1293" i="13"/>
  <c r="Q1293" i="13"/>
  <c r="V1293" i="13"/>
  <c r="G1295" i="13"/>
  <c r="I1295" i="13"/>
  <c r="K1295" i="13"/>
  <c r="M1295" i="13"/>
  <c r="O1295" i="13"/>
  <c r="Q1295" i="13"/>
  <c r="V1295" i="13"/>
  <c r="G1298" i="13"/>
  <c r="I1298" i="13"/>
  <c r="K1298" i="13"/>
  <c r="K1297" i="13" s="1"/>
  <c r="M1298" i="13"/>
  <c r="O1298" i="13"/>
  <c r="Q1298" i="13"/>
  <c r="V1298" i="13"/>
  <c r="V1297" i="13" s="1"/>
  <c r="G1301" i="13"/>
  <c r="I1301" i="13"/>
  <c r="K1301" i="13"/>
  <c r="M1301" i="13"/>
  <c r="O1301" i="13"/>
  <c r="O1297" i="13" s="1"/>
  <c r="Q1301" i="13"/>
  <c r="V1301" i="13"/>
  <c r="G1304" i="13"/>
  <c r="M1304" i="13" s="1"/>
  <c r="I1304" i="13"/>
  <c r="I1297" i="13" s="1"/>
  <c r="K1304" i="13"/>
  <c r="O1304" i="13"/>
  <c r="Q1304" i="13"/>
  <c r="V1304" i="13"/>
  <c r="G1307" i="13"/>
  <c r="M1307" i="13" s="1"/>
  <c r="I1307" i="13"/>
  <c r="K1307" i="13"/>
  <c r="O1307" i="13"/>
  <c r="Q1307" i="13"/>
  <c r="V1307" i="13"/>
  <c r="G1311" i="13"/>
  <c r="I1311" i="13"/>
  <c r="K1311" i="13"/>
  <c r="M1311" i="13"/>
  <c r="O1311" i="13"/>
  <c r="Q1311" i="13"/>
  <c r="V1311" i="13"/>
  <c r="G1313" i="13"/>
  <c r="M1313" i="13" s="1"/>
  <c r="I1313" i="13"/>
  <c r="K1313" i="13"/>
  <c r="O1313" i="13"/>
  <c r="Q1313" i="13"/>
  <c r="V1313" i="13"/>
  <c r="G1314" i="13"/>
  <c r="M1314" i="13" s="1"/>
  <c r="I1314" i="13"/>
  <c r="K1314" i="13"/>
  <c r="O1314" i="13"/>
  <c r="Q1314" i="13"/>
  <c r="Q1297" i="13" s="1"/>
  <c r="V1314" i="13"/>
  <c r="G1315" i="13"/>
  <c r="K1315" i="13"/>
  <c r="O1315" i="13"/>
  <c r="G1316" i="13"/>
  <c r="I1316" i="13"/>
  <c r="I1315" i="13" s="1"/>
  <c r="K1316" i="13"/>
  <c r="M1316" i="13"/>
  <c r="O1316" i="13"/>
  <c r="Q1316" i="13"/>
  <c r="Q1315" i="13" s="1"/>
  <c r="V1316" i="13"/>
  <c r="V1315" i="13" s="1"/>
  <c r="G1317" i="13"/>
  <c r="I1317" i="13"/>
  <c r="K1317" i="13"/>
  <c r="M1317" i="13"/>
  <c r="O1317" i="13"/>
  <c r="Q1317" i="13"/>
  <c r="V1317" i="13"/>
  <c r="G1319" i="13"/>
  <c r="M1319" i="13" s="1"/>
  <c r="I1319" i="13"/>
  <c r="I1318" i="13" s="1"/>
  <c r="K1319" i="13"/>
  <c r="K1318" i="13" s="1"/>
  <c r="O1319" i="13"/>
  <c r="Q1319" i="13"/>
  <c r="V1319" i="13"/>
  <c r="V1318" i="13" s="1"/>
  <c r="G1320" i="13"/>
  <c r="I1320" i="13"/>
  <c r="K1320" i="13"/>
  <c r="M1320" i="13"/>
  <c r="O1320" i="13"/>
  <c r="Q1320" i="13"/>
  <c r="Q1318" i="13" s="1"/>
  <c r="V1320" i="13"/>
  <c r="G1321" i="13"/>
  <c r="G1318" i="13" s="1"/>
  <c r="I1321" i="13"/>
  <c r="K1321" i="13"/>
  <c r="O1321" i="13"/>
  <c r="O1318" i="13" s="1"/>
  <c r="Q1321" i="13"/>
  <c r="V1321" i="13"/>
  <c r="G1322" i="13"/>
  <c r="I1322" i="13"/>
  <c r="K1322" i="13"/>
  <c r="M1322" i="13"/>
  <c r="O1322" i="13"/>
  <c r="Q1322" i="13"/>
  <c r="V1322" i="13"/>
  <c r="G1324" i="13"/>
  <c r="I1324" i="13"/>
  <c r="I1323" i="13" s="1"/>
  <c r="K1324" i="13"/>
  <c r="M1324" i="13"/>
  <c r="O1324" i="13"/>
  <c r="Q1324" i="13"/>
  <c r="Q1323" i="13" s="1"/>
  <c r="V1324" i="13"/>
  <c r="V1323" i="13" s="1"/>
  <c r="G1325" i="13"/>
  <c r="I1325" i="13"/>
  <c r="K1325" i="13"/>
  <c r="M1325" i="13"/>
  <c r="O1325" i="13"/>
  <c r="Q1325" i="13"/>
  <c r="V1325" i="13"/>
  <c r="G1329" i="13"/>
  <c r="G1323" i="13" s="1"/>
  <c r="I1329" i="13"/>
  <c r="K1329" i="13"/>
  <c r="M1329" i="13"/>
  <c r="O1329" i="13"/>
  <c r="Q1329" i="13"/>
  <c r="V1329" i="13"/>
  <c r="G1331" i="13"/>
  <c r="M1331" i="13" s="1"/>
  <c r="I1331" i="13"/>
  <c r="K1331" i="13"/>
  <c r="O1331" i="13"/>
  <c r="O1323" i="13" s="1"/>
  <c r="Q1331" i="13"/>
  <c r="V1331" i="13"/>
  <c r="G1333" i="13"/>
  <c r="I1333" i="13"/>
  <c r="K1333" i="13"/>
  <c r="M1333" i="13"/>
  <c r="O1333" i="13"/>
  <c r="Q1333" i="13"/>
  <c r="V1333" i="13"/>
  <c r="G1335" i="13"/>
  <c r="I1335" i="13"/>
  <c r="K1335" i="13"/>
  <c r="K1323" i="13" s="1"/>
  <c r="M1335" i="13"/>
  <c r="O1335" i="13"/>
  <c r="Q1335" i="13"/>
  <c r="V1335" i="13"/>
  <c r="G1337" i="13"/>
  <c r="O1337" i="13"/>
  <c r="G1338" i="13"/>
  <c r="M1338" i="13" s="1"/>
  <c r="M1337" i="13" s="1"/>
  <c r="I1338" i="13"/>
  <c r="K1338" i="13"/>
  <c r="K1337" i="13" s="1"/>
  <c r="O1338" i="13"/>
  <c r="Q1338" i="13"/>
  <c r="V1338" i="13"/>
  <c r="G1339" i="13"/>
  <c r="I1339" i="13"/>
  <c r="I1337" i="13" s="1"/>
  <c r="K1339" i="13"/>
  <c r="M1339" i="13"/>
  <c r="O1339" i="13"/>
  <c r="Q1339" i="13"/>
  <c r="Q1337" i="13" s="1"/>
  <c r="V1339" i="13"/>
  <c r="G1340" i="13"/>
  <c r="I1340" i="13"/>
  <c r="K1340" i="13"/>
  <c r="M1340" i="13"/>
  <c r="O1340" i="13"/>
  <c r="Q1340" i="13"/>
  <c r="V1340" i="13"/>
  <c r="K1341" i="13"/>
  <c r="V1341" i="13"/>
  <c r="G1342" i="13"/>
  <c r="G1341" i="13" s="1"/>
  <c r="I1342" i="13"/>
  <c r="I1341" i="13" s="1"/>
  <c r="K1342" i="13"/>
  <c r="M1342" i="13"/>
  <c r="O1342" i="13"/>
  <c r="O1341" i="13" s="1"/>
  <c r="Q1342" i="13"/>
  <c r="Q1341" i="13" s="1"/>
  <c r="V1342" i="13"/>
  <c r="G1343" i="13"/>
  <c r="M1343" i="13" s="1"/>
  <c r="I1343" i="13"/>
  <c r="K1343" i="13"/>
  <c r="O1343" i="13"/>
  <c r="Q1343" i="13"/>
  <c r="V1343" i="13"/>
  <c r="I1344" i="13"/>
  <c r="Q1344" i="13"/>
  <c r="G1345" i="13"/>
  <c r="G1344" i="13" s="1"/>
  <c r="I1345" i="13"/>
  <c r="K1345" i="13"/>
  <c r="K1344" i="13" s="1"/>
  <c r="M1345" i="13"/>
  <c r="M1344" i="13" s="1"/>
  <c r="O1345" i="13"/>
  <c r="O1344" i="13" s="1"/>
  <c r="Q1345" i="13"/>
  <c r="V1345" i="13"/>
  <c r="V1344" i="13" s="1"/>
  <c r="G1346" i="13"/>
  <c r="I1346" i="13"/>
  <c r="K1346" i="13"/>
  <c r="M1346" i="13"/>
  <c r="O1346" i="13"/>
  <c r="Q1346" i="13"/>
  <c r="V1346" i="13"/>
  <c r="G1348" i="13"/>
  <c r="I1348" i="13"/>
  <c r="I1347" i="13" s="1"/>
  <c r="K1348" i="13"/>
  <c r="K1347" i="13" s="1"/>
  <c r="M1348" i="13"/>
  <c r="O1348" i="13"/>
  <c r="Q1348" i="13"/>
  <c r="Q1347" i="13" s="1"/>
  <c r="V1348" i="13"/>
  <c r="V1347" i="13" s="1"/>
  <c r="G1349" i="13"/>
  <c r="I1349" i="13"/>
  <c r="K1349" i="13"/>
  <c r="M1349" i="13"/>
  <c r="O1349" i="13"/>
  <c r="Q1349" i="13"/>
  <c r="V1349" i="13"/>
  <c r="G1350" i="13"/>
  <c r="I1350" i="13"/>
  <c r="K1350" i="13"/>
  <c r="M1350" i="13"/>
  <c r="O1350" i="13"/>
  <c r="Q1350" i="13"/>
  <c r="V1350" i="13"/>
  <c r="G1351" i="13"/>
  <c r="M1351" i="13" s="1"/>
  <c r="I1351" i="13"/>
  <c r="K1351" i="13"/>
  <c r="O1351" i="13"/>
  <c r="O1347" i="13" s="1"/>
  <c r="Q1351" i="13"/>
  <c r="V1351" i="13"/>
  <c r="G1352" i="13"/>
  <c r="I1352" i="13"/>
  <c r="K1352" i="13"/>
  <c r="M1352" i="13"/>
  <c r="O1352" i="13"/>
  <c r="Q1352" i="13"/>
  <c r="V1352" i="13"/>
  <c r="G1356" i="13"/>
  <c r="I1356" i="13"/>
  <c r="K1356" i="13"/>
  <c r="M1356" i="13"/>
  <c r="O1356" i="13"/>
  <c r="Q1356" i="13"/>
  <c r="V1356" i="13"/>
  <c r="G1357" i="13"/>
  <c r="I1357" i="13"/>
  <c r="K1357" i="13"/>
  <c r="M1357" i="13"/>
  <c r="O1357" i="13"/>
  <c r="Q1357" i="13"/>
  <c r="V1357" i="13"/>
  <c r="G1358" i="13"/>
  <c r="M1358" i="13" s="1"/>
  <c r="I1358" i="13"/>
  <c r="K1358" i="13"/>
  <c r="O1358" i="13"/>
  <c r="Q1358" i="13"/>
  <c r="V1358" i="13"/>
  <c r="G1359" i="13"/>
  <c r="I1359" i="13"/>
  <c r="K1359" i="13"/>
  <c r="M1359" i="13"/>
  <c r="O1359" i="13"/>
  <c r="Q1359" i="13"/>
  <c r="V1359" i="13"/>
  <c r="G1360" i="13"/>
  <c r="I1360" i="13"/>
  <c r="K1360" i="13"/>
  <c r="M1360" i="13"/>
  <c r="O1360" i="13"/>
  <c r="Q1360" i="13"/>
  <c r="V1360" i="13"/>
  <c r="G1361" i="13"/>
  <c r="I1361" i="13"/>
  <c r="K1361" i="13"/>
  <c r="M1361" i="13"/>
  <c r="O1361" i="13"/>
  <c r="Q1361" i="13"/>
  <c r="V1361" i="13"/>
  <c r="G1362" i="13"/>
  <c r="M1362" i="13" s="1"/>
  <c r="I1362" i="13"/>
  <c r="K1362" i="13"/>
  <c r="O1362" i="13"/>
  <c r="Q1362" i="13"/>
  <c r="V1362" i="13"/>
  <c r="G1363" i="13"/>
  <c r="I1363" i="13"/>
  <c r="K1363" i="13"/>
  <c r="M1363" i="13"/>
  <c r="O1363" i="13"/>
  <c r="Q1363" i="13"/>
  <c r="V1363" i="13"/>
  <c r="G1364" i="13"/>
  <c r="I1364" i="13"/>
  <c r="K1364" i="13"/>
  <c r="M1364" i="13"/>
  <c r="O1364" i="13"/>
  <c r="Q1364" i="13"/>
  <c r="V1364" i="13"/>
  <c r="G1365" i="13"/>
  <c r="I1365" i="13"/>
  <c r="K1365" i="13"/>
  <c r="M1365" i="13"/>
  <c r="O1365" i="13"/>
  <c r="Q1365" i="13"/>
  <c r="V1365" i="13"/>
  <c r="G1366" i="13"/>
  <c r="M1366" i="13" s="1"/>
  <c r="I1366" i="13"/>
  <c r="K1366" i="13"/>
  <c r="O1366" i="13"/>
  <c r="Q1366" i="13"/>
  <c r="V1366" i="13"/>
  <c r="G1367" i="13"/>
  <c r="I1367" i="13"/>
  <c r="K1367" i="13"/>
  <c r="M1367" i="13"/>
  <c r="O1367" i="13"/>
  <c r="Q1367" i="13"/>
  <c r="V1367" i="13"/>
  <c r="G1368" i="13"/>
  <c r="I1368" i="13"/>
  <c r="K1368" i="13"/>
  <c r="M1368" i="13"/>
  <c r="O1368" i="13"/>
  <c r="Q1368" i="13"/>
  <c r="V1368" i="13"/>
  <c r="G1369" i="13"/>
  <c r="I1369" i="13"/>
  <c r="K1369" i="13"/>
  <c r="M1369" i="13"/>
  <c r="O1369" i="13"/>
  <c r="Q1369" i="13"/>
  <c r="V1369" i="13"/>
  <c r="G1370" i="13"/>
  <c r="M1370" i="13" s="1"/>
  <c r="I1370" i="13"/>
  <c r="K1370" i="13"/>
  <c r="O1370" i="13"/>
  <c r="Q1370" i="13"/>
  <c r="V1370" i="13"/>
  <c r="G1371" i="13"/>
  <c r="I1371" i="13"/>
  <c r="K1371" i="13"/>
  <c r="M1371" i="13"/>
  <c r="O1371" i="13"/>
  <c r="Q1371" i="13"/>
  <c r="V1371" i="13"/>
  <c r="G1372" i="13"/>
  <c r="I1372" i="13"/>
  <c r="K1372" i="13"/>
  <c r="M1372" i="13"/>
  <c r="O1372" i="13"/>
  <c r="Q1372" i="13"/>
  <c r="V1372" i="13"/>
  <c r="G1373" i="13"/>
  <c r="I1373" i="13"/>
  <c r="K1373" i="13"/>
  <c r="M1373" i="13"/>
  <c r="O1373" i="13"/>
  <c r="Q1373" i="13"/>
  <c r="V1373" i="13"/>
  <c r="G1374" i="13"/>
  <c r="O1374" i="13"/>
  <c r="G1375" i="13"/>
  <c r="I1375" i="13"/>
  <c r="I1374" i="13" s="1"/>
  <c r="K1375" i="13"/>
  <c r="K1374" i="13" s="1"/>
  <c r="M1375" i="13"/>
  <c r="M1374" i="13" s="1"/>
  <c r="O1375" i="13"/>
  <c r="Q1375" i="13"/>
  <c r="Q1374" i="13" s="1"/>
  <c r="V1375" i="13"/>
  <c r="V1374" i="13" s="1"/>
  <c r="G1381" i="13"/>
  <c r="G1380" i="13" s="1"/>
  <c r="I1381" i="13"/>
  <c r="I1380" i="13" s="1"/>
  <c r="K1381" i="13"/>
  <c r="M1381" i="13"/>
  <c r="O1381" i="13"/>
  <c r="O1380" i="13" s="1"/>
  <c r="Q1381" i="13"/>
  <c r="Q1380" i="13" s="1"/>
  <c r="V1381" i="13"/>
  <c r="G1387" i="13"/>
  <c r="M1387" i="13" s="1"/>
  <c r="I1387" i="13"/>
  <c r="K1387" i="13"/>
  <c r="O1387" i="13"/>
  <c r="Q1387" i="13"/>
  <c r="V1387" i="13"/>
  <c r="G1392" i="13"/>
  <c r="I1392" i="13"/>
  <c r="K1392" i="13"/>
  <c r="M1392" i="13"/>
  <c r="O1392" i="13"/>
  <c r="Q1392" i="13"/>
  <c r="V1392" i="13"/>
  <c r="G1397" i="13"/>
  <c r="I1397" i="13"/>
  <c r="K1397" i="13"/>
  <c r="K1380" i="13" s="1"/>
  <c r="M1397" i="13"/>
  <c r="O1397" i="13"/>
  <c r="Q1397" i="13"/>
  <c r="V1397" i="13"/>
  <c r="V1380" i="13" s="1"/>
  <c r="G1402" i="13"/>
  <c r="I1402" i="13"/>
  <c r="K1402" i="13"/>
  <c r="M1402" i="13"/>
  <c r="O1402" i="13"/>
  <c r="Q1402" i="13"/>
  <c r="V1402" i="13"/>
  <c r="G1407" i="13"/>
  <c r="M1407" i="13" s="1"/>
  <c r="I1407" i="13"/>
  <c r="K1407" i="13"/>
  <c r="O1407" i="13"/>
  <c r="Q1407" i="13"/>
  <c r="V1407" i="13"/>
  <c r="G1412" i="13"/>
  <c r="I1412" i="13"/>
  <c r="K1412" i="13"/>
  <c r="M1412" i="13"/>
  <c r="O1412" i="13"/>
  <c r="Q1412" i="13"/>
  <c r="V1412" i="13"/>
  <c r="G1418" i="13"/>
  <c r="I1418" i="13"/>
  <c r="K1418" i="13"/>
  <c r="M1418" i="13"/>
  <c r="O1418" i="13"/>
  <c r="Q1418" i="13"/>
  <c r="V1418" i="13"/>
  <c r="G1420" i="13"/>
  <c r="I1420" i="13"/>
  <c r="K1420" i="13"/>
  <c r="M1420" i="13"/>
  <c r="O1420" i="13"/>
  <c r="Q1420" i="13"/>
  <c r="V1420" i="13"/>
  <c r="G1434" i="13"/>
  <c r="M1434" i="13" s="1"/>
  <c r="I1434" i="13"/>
  <c r="K1434" i="13"/>
  <c r="O1434" i="13"/>
  <c r="Q1434" i="13"/>
  <c r="V1434" i="13"/>
  <c r="AE1437" i="13"/>
  <c r="AF1437" i="13"/>
  <c r="G154"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M37" i="12" s="1"/>
  <c r="I37" i="12"/>
  <c r="K37" i="12"/>
  <c r="O37" i="12"/>
  <c r="Q37" i="12"/>
  <c r="V37" i="12"/>
  <c r="G50" i="12"/>
  <c r="I50" i="12"/>
  <c r="K50" i="12"/>
  <c r="M50" i="12"/>
  <c r="O50" i="12"/>
  <c r="Q50" i="12"/>
  <c r="V50" i="12"/>
  <c r="G54" i="12"/>
  <c r="I54" i="12"/>
  <c r="K54" i="12"/>
  <c r="M54" i="12"/>
  <c r="O54" i="12"/>
  <c r="Q54" i="12"/>
  <c r="V54" i="12"/>
  <c r="G59" i="12"/>
  <c r="G60" i="12"/>
  <c r="M60" i="12" s="1"/>
  <c r="I60" i="12"/>
  <c r="I59" i="12" s="1"/>
  <c r="K60" i="12"/>
  <c r="K59" i="12" s="1"/>
  <c r="O60" i="12"/>
  <c r="Q60" i="12"/>
  <c r="Q59" i="12" s="1"/>
  <c r="V60" i="12"/>
  <c r="V59" i="12" s="1"/>
  <c r="G80" i="12"/>
  <c r="I80" i="12"/>
  <c r="K80" i="12"/>
  <c r="M80" i="12"/>
  <c r="O80" i="12"/>
  <c r="Q80" i="12"/>
  <c r="V80" i="12"/>
  <c r="G84" i="12"/>
  <c r="I84" i="12"/>
  <c r="K84" i="12"/>
  <c r="M84" i="12"/>
  <c r="O84" i="12"/>
  <c r="Q84" i="12"/>
  <c r="V84" i="12"/>
  <c r="G88" i="12"/>
  <c r="M88" i="12" s="1"/>
  <c r="I88" i="12"/>
  <c r="K88" i="12"/>
  <c r="O88" i="12"/>
  <c r="O59" i="12" s="1"/>
  <c r="Q88" i="12"/>
  <c r="V88" i="12"/>
  <c r="G110" i="12"/>
  <c r="M110" i="12" s="1"/>
  <c r="I110" i="12"/>
  <c r="K110" i="12"/>
  <c r="O110" i="12"/>
  <c r="Q110" i="12"/>
  <c r="V110" i="12"/>
  <c r="G114" i="12"/>
  <c r="I114" i="12"/>
  <c r="K114" i="12"/>
  <c r="M114" i="12"/>
  <c r="O114" i="12"/>
  <c r="Q114" i="12"/>
  <c r="V114" i="12"/>
  <c r="G120" i="12"/>
  <c r="I120" i="12"/>
  <c r="K120" i="12"/>
  <c r="M120" i="12"/>
  <c r="O120" i="12"/>
  <c r="Q120" i="12"/>
  <c r="V120" i="12"/>
  <c r="G131" i="12"/>
  <c r="M131" i="12" s="1"/>
  <c r="I131" i="12"/>
  <c r="K131" i="12"/>
  <c r="O131" i="12"/>
  <c r="Q131" i="12"/>
  <c r="V131" i="12"/>
  <c r="G145" i="12"/>
  <c r="M145" i="12" s="1"/>
  <c r="I145" i="12"/>
  <c r="K145" i="12"/>
  <c r="O145" i="12"/>
  <c r="Q145" i="12"/>
  <c r="V145" i="12"/>
  <c r="AE154" i="12"/>
  <c r="I20" i="1"/>
  <c r="I19" i="1"/>
  <c r="I18" i="1"/>
  <c r="I17" i="1"/>
  <c r="I16" i="1"/>
  <c r="I172" i="1"/>
  <c r="J171"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41" i="1" l="1"/>
  <c r="J119" i="1"/>
  <c r="J131" i="1"/>
  <c r="J123" i="1"/>
  <c r="J133" i="1"/>
  <c r="J145" i="1"/>
  <c r="J153" i="1"/>
  <c r="J159" i="1"/>
  <c r="J165" i="1"/>
  <c r="J125" i="1"/>
  <c r="J135" i="1"/>
  <c r="J147" i="1"/>
  <c r="J157" i="1"/>
  <c r="J163" i="1"/>
  <c r="J127" i="1"/>
  <c r="J139" i="1"/>
  <c r="J151" i="1"/>
  <c r="J121" i="1"/>
  <c r="J129" i="1"/>
  <c r="J137" i="1"/>
  <c r="J143" i="1"/>
  <c r="J149" i="1"/>
  <c r="J155" i="1"/>
  <c r="J161" i="1"/>
  <c r="J117" i="1"/>
  <c r="J120" i="1"/>
  <c r="J122" i="1"/>
  <c r="J124" i="1"/>
  <c r="J126" i="1"/>
  <c r="J128" i="1"/>
  <c r="J130" i="1"/>
  <c r="J132" i="1"/>
  <c r="J134" i="1"/>
  <c r="J136" i="1"/>
  <c r="J138" i="1"/>
  <c r="J140" i="1"/>
  <c r="J142" i="1"/>
  <c r="J144" i="1"/>
  <c r="J146" i="1"/>
  <c r="J148" i="1"/>
  <c r="J150" i="1"/>
  <c r="J152" i="1"/>
  <c r="J154" i="1"/>
  <c r="J156" i="1"/>
  <c r="J158" i="1"/>
  <c r="J160" i="1"/>
  <c r="J162" i="1"/>
  <c r="J164" i="1"/>
  <c r="J166" i="1"/>
  <c r="J118" i="1"/>
  <c r="J170" i="1"/>
  <c r="J168" i="1"/>
  <c r="A26" i="1"/>
  <c r="G26" i="1"/>
  <c r="G28" i="1"/>
  <c r="G23" i="1"/>
  <c r="AF36" i="28"/>
  <c r="M21" i="28"/>
  <c r="M17" i="28" s="1"/>
  <c r="M149" i="27"/>
  <c r="M130" i="27"/>
  <c r="M98" i="27"/>
  <c r="M8" i="27"/>
  <c r="G149" i="27"/>
  <c r="G144" i="27"/>
  <c r="G130" i="27"/>
  <c r="G98" i="27"/>
  <c r="G8" i="27"/>
  <c r="M23" i="26"/>
  <c r="M18" i="26"/>
  <c r="M17" i="26" s="1"/>
  <c r="M12" i="26"/>
  <c r="M8" i="26" s="1"/>
  <c r="M18" i="25"/>
  <c r="M14" i="25"/>
  <c r="M12" i="25"/>
  <c r="M10" i="25" s="1"/>
  <c r="G18" i="25"/>
  <c r="AF33" i="25"/>
  <c r="M88" i="24"/>
  <c r="M84" i="24" s="1"/>
  <c r="G80" i="24"/>
  <c r="M74" i="24"/>
  <c r="M73" i="24" s="1"/>
  <c r="M62" i="24"/>
  <c r="M60" i="24" s="1"/>
  <c r="M33" i="24"/>
  <c r="M30" i="24" s="1"/>
  <c r="M17" i="24"/>
  <c r="M13" i="24" s="1"/>
  <c r="M12" i="24"/>
  <c r="M8" i="24" s="1"/>
  <c r="M60" i="23"/>
  <c r="M57" i="23" s="1"/>
  <c r="M40" i="23"/>
  <c r="M39" i="23" s="1"/>
  <c r="M32" i="23"/>
  <c r="M27" i="23" s="1"/>
  <c r="M17" i="23"/>
  <c r="M13" i="23" s="1"/>
  <c r="M12" i="23"/>
  <c r="M8" i="23" s="1"/>
  <c r="M134" i="22"/>
  <c r="M70" i="22"/>
  <c r="AF145" i="22"/>
  <c r="G139" i="22"/>
  <c r="G130" i="22"/>
  <c r="M94" i="22"/>
  <c r="M93" i="22" s="1"/>
  <c r="M73" i="22"/>
  <c r="M55" i="22"/>
  <c r="M53" i="22" s="1"/>
  <c r="M27" i="22"/>
  <c r="M26" i="22" s="1"/>
  <c r="M11" i="22"/>
  <c r="M8" i="22" s="1"/>
  <c r="M63" i="21"/>
  <c r="M15" i="21"/>
  <c r="M8" i="21" s="1"/>
  <c r="M15" i="20"/>
  <c r="M8" i="20" s="1"/>
  <c r="AF58" i="19"/>
  <c r="M15" i="19"/>
  <c r="M8" i="19" s="1"/>
  <c r="M286" i="18"/>
  <c r="M296" i="18"/>
  <c r="M295" i="18" s="1"/>
  <c r="M270" i="18"/>
  <c r="M256" i="18" s="1"/>
  <c r="M212" i="18"/>
  <c r="M211" i="18" s="1"/>
  <c r="M205" i="18"/>
  <c r="M194" i="18" s="1"/>
  <c r="M175" i="18"/>
  <c r="M168" i="18" s="1"/>
  <c r="M152" i="18"/>
  <c r="M142" i="18" s="1"/>
  <c r="M89" i="18"/>
  <c r="M83" i="18" s="1"/>
  <c r="M81" i="18"/>
  <c r="M80" i="18" s="1"/>
  <c r="M70" i="18"/>
  <c r="M61" i="18" s="1"/>
  <c r="M56" i="18"/>
  <c r="M55" i="18" s="1"/>
  <c r="M48" i="18"/>
  <c r="M38" i="18" s="1"/>
  <c r="M26" i="18"/>
  <c r="M8" i="18" s="1"/>
  <c r="AF334" i="18"/>
  <c r="M76" i="17"/>
  <c r="M96" i="17"/>
  <c r="M93" i="17" s="1"/>
  <c r="M81" i="17"/>
  <c r="M80" i="17" s="1"/>
  <c r="M67" i="17"/>
  <c r="M59" i="17" s="1"/>
  <c r="M16" i="17"/>
  <c r="M8" i="17" s="1"/>
  <c r="M46" i="16"/>
  <c r="M8" i="16"/>
  <c r="G46" i="16"/>
  <c r="G8" i="16"/>
  <c r="M105" i="15"/>
  <c r="M8" i="15"/>
  <c r="M222" i="15"/>
  <c r="M167" i="15"/>
  <c r="M95" i="15"/>
  <c r="G167" i="15"/>
  <c r="G95" i="15"/>
  <c r="G8" i="15"/>
  <c r="M331" i="15"/>
  <c r="M330" i="15" s="1"/>
  <c r="M289" i="15"/>
  <c r="M288" i="15" s="1"/>
  <c r="M242" i="15"/>
  <c r="M237" i="15" s="1"/>
  <c r="M235" i="15"/>
  <c r="M234" i="15" s="1"/>
  <c r="M228" i="15"/>
  <c r="M227" i="15" s="1"/>
  <c r="M214" i="15"/>
  <c r="M209" i="15" s="1"/>
  <c r="M204" i="15"/>
  <c r="M199" i="15" s="1"/>
  <c r="M191" i="15"/>
  <c r="M180" i="15" s="1"/>
  <c r="M155" i="15"/>
  <c r="M154" i="15" s="1"/>
  <c r="M58" i="15"/>
  <c r="M57" i="15" s="1"/>
  <c r="M46" i="15"/>
  <c r="M37" i="15" s="1"/>
  <c r="M111" i="14"/>
  <c r="M8" i="14"/>
  <c r="M243" i="14"/>
  <c r="M239" i="14"/>
  <c r="M133" i="14"/>
  <c r="M176" i="14"/>
  <c r="M43" i="14"/>
  <c r="G39" i="14"/>
  <c r="G33" i="14"/>
  <c r="G24" i="14"/>
  <c r="AF263" i="14"/>
  <c r="G227" i="14"/>
  <c r="G176" i="14"/>
  <c r="G171" i="14"/>
  <c r="G163" i="14"/>
  <c r="G156" i="14"/>
  <c r="M154" i="14"/>
  <c r="M153" i="14" s="1"/>
  <c r="G8" i="14"/>
  <c r="G133" i="14"/>
  <c r="G111" i="14"/>
  <c r="G43" i="14"/>
  <c r="M1380" i="13"/>
  <c r="M1347" i="13"/>
  <c r="M1263" i="13"/>
  <c r="M1341" i="13"/>
  <c r="M1297" i="13"/>
  <c r="I1263" i="13"/>
  <c r="G1263" i="13"/>
  <c r="V1254" i="13"/>
  <c r="V1235" i="13"/>
  <c r="G1224" i="13"/>
  <c r="M1228" i="13"/>
  <c r="M1224" i="13" s="1"/>
  <c r="G1186" i="13"/>
  <c r="V990" i="13"/>
  <c r="M926" i="13"/>
  <c r="M617" i="13"/>
  <c r="G1347" i="13"/>
  <c r="G1297" i="13"/>
  <c r="K1263" i="13"/>
  <c r="Q1263" i="13"/>
  <c r="M1236" i="13"/>
  <c r="M1235" i="13" s="1"/>
  <c r="G1235" i="13"/>
  <c r="M803" i="13"/>
  <c r="V1337" i="13"/>
  <c r="M1323" i="13"/>
  <c r="M1321" i="13"/>
  <c r="M1318" i="13" s="1"/>
  <c r="M1315" i="13"/>
  <c r="V1263" i="13"/>
  <c r="I1235" i="13"/>
  <c r="O1235" i="13"/>
  <c r="K1186" i="13"/>
  <c r="Q1186" i="13"/>
  <c r="M1186" i="13"/>
  <c r="I990" i="13"/>
  <c r="K1254" i="13"/>
  <c r="K1235" i="13"/>
  <c r="Q1235" i="13"/>
  <c r="V1186" i="13"/>
  <c r="K990" i="13"/>
  <c r="Q990" i="13"/>
  <c r="M990" i="13"/>
  <c r="M940" i="13"/>
  <c r="G915" i="13"/>
  <c r="G677" i="13"/>
  <c r="G617" i="13"/>
  <c r="M611" i="13"/>
  <c r="M610" i="13" s="1"/>
  <c r="G610" i="13"/>
  <c r="Q570" i="13"/>
  <c r="I570" i="13"/>
  <c r="O570" i="13"/>
  <c r="M331" i="13"/>
  <c r="G990" i="13"/>
  <c r="G926" i="13"/>
  <c r="G803" i="13"/>
  <c r="M208" i="13"/>
  <c r="M56" i="13"/>
  <c r="M981" i="13"/>
  <c r="M963" i="13" s="1"/>
  <c r="M962" i="13"/>
  <c r="M958" i="13" s="1"/>
  <c r="M946" i="13"/>
  <c r="M728" i="13"/>
  <c r="M680" i="13" s="1"/>
  <c r="K610" i="13"/>
  <c r="V570" i="13"/>
  <c r="M214" i="13"/>
  <c r="M8" i="13"/>
  <c r="V610" i="13"/>
  <c r="G570" i="13"/>
  <c r="M384" i="13"/>
  <c r="M339" i="13"/>
  <c r="M571" i="13"/>
  <c r="M570" i="13" s="1"/>
  <c r="G566" i="13"/>
  <c r="M563" i="13"/>
  <c r="M562" i="13" s="1"/>
  <c r="G558" i="13"/>
  <c r="M556" i="13"/>
  <c r="M555" i="13" s="1"/>
  <c r="M528" i="13"/>
  <c r="M525" i="13" s="1"/>
  <c r="M513" i="13"/>
  <c r="M510" i="13" s="1"/>
  <c r="M400" i="13"/>
  <c r="M379" i="13"/>
  <c r="M378" i="13" s="1"/>
  <c r="M323" i="13"/>
  <c r="M322" i="13" s="1"/>
  <c r="M293" i="13"/>
  <c r="M252" i="13" s="1"/>
  <c r="G56" i="13"/>
  <c r="G208" i="13"/>
  <c r="G8" i="13"/>
  <c r="M174" i="13"/>
  <c r="M167" i="13" s="1"/>
  <c r="M49" i="13"/>
  <c r="M41" i="13" s="1"/>
  <c r="M59" i="12"/>
  <c r="AF154" i="12"/>
  <c r="M28" i="12"/>
  <c r="M8" i="12" s="1"/>
  <c r="I21" i="1"/>
  <c r="J167" i="1"/>
  <c r="J169" i="1"/>
  <c r="H75" i="1"/>
  <c r="J74" i="1"/>
  <c r="J70" i="1"/>
  <c r="J66" i="1"/>
  <c r="J62" i="1"/>
  <c r="J58" i="1"/>
  <c r="J54" i="1"/>
  <c r="J50" i="1"/>
  <c r="J46" i="1"/>
  <c r="J40" i="1"/>
  <c r="J71" i="1"/>
  <c r="J67" i="1"/>
  <c r="J63" i="1"/>
  <c r="J59" i="1"/>
  <c r="J55" i="1"/>
  <c r="J51" i="1"/>
  <c r="J47" i="1"/>
  <c r="J43" i="1"/>
  <c r="J41" i="1"/>
  <c r="J72" i="1"/>
  <c r="J68" i="1"/>
  <c r="J64" i="1"/>
  <c r="J60" i="1"/>
  <c r="J56" i="1"/>
  <c r="J52" i="1"/>
  <c r="J48" i="1"/>
  <c r="J44" i="1"/>
  <c r="J73" i="1"/>
  <c r="J69" i="1"/>
  <c r="J65" i="1"/>
  <c r="J61" i="1"/>
  <c r="J57" i="1"/>
  <c r="J53" i="1"/>
  <c r="J49" i="1"/>
  <c r="J45" i="1"/>
  <c r="J39" i="1"/>
  <c r="J75" i="1" s="1"/>
  <c r="J17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110C6E3-ADB2-46D8-85F6-B33F8F912975}">
      <text>
        <r>
          <rPr>
            <sz val="9"/>
            <color indexed="81"/>
            <rFont val="Tahoma"/>
            <family val="2"/>
            <charset val="238"/>
          </rPr>
          <t>Jedná se o informaci, zda se jedná o položku, která je do rozpočtu zadána z cenové soustavy RTS, nebo vlastní.</t>
        </r>
      </text>
    </comment>
    <comment ref="T6" authorId="0" shapeId="0" xr:uid="{D3365AA6-2F9D-4D59-A54F-78252159D3C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40615CF-604A-4878-91B6-2F13B6CEA8B2}">
      <text>
        <r>
          <rPr>
            <sz val="9"/>
            <color indexed="81"/>
            <rFont val="Tahoma"/>
            <family val="2"/>
            <charset val="238"/>
          </rPr>
          <t>Jedná se o informaci, zda se jedná o položku, která je do rozpočtu zadána z cenové soustavy RTS, nebo vlastní.</t>
        </r>
      </text>
    </comment>
    <comment ref="T6" authorId="0" shapeId="0" xr:uid="{EC9D6576-41E0-49BE-8D2F-E62FF7FAF9B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4926419-8842-4D76-88D9-1922D926A459}">
      <text>
        <r>
          <rPr>
            <sz val="9"/>
            <color indexed="81"/>
            <rFont val="Tahoma"/>
            <family val="2"/>
            <charset val="238"/>
          </rPr>
          <t>Jedná se o informaci, zda se jedná o položku, která je do rozpočtu zadána z cenové soustavy RTS, nebo vlastní.</t>
        </r>
      </text>
    </comment>
    <comment ref="T6" authorId="0" shapeId="0" xr:uid="{FB2E6952-32DA-4C43-9F94-C8872FF819C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4DA824E-1EEE-4BB2-863A-ACCD09C1783E}">
      <text>
        <r>
          <rPr>
            <sz val="9"/>
            <color indexed="81"/>
            <rFont val="Tahoma"/>
            <family val="2"/>
            <charset val="238"/>
          </rPr>
          <t>Jedná se o informaci, zda se jedná o položku, která je do rozpočtu zadána z cenové soustavy RTS, nebo vlastní.</t>
        </r>
      </text>
    </comment>
    <comment ref="T6" authorId="0" shapeId="0" xr:uid="{0AB9CA8F-113A-4FAC-9077-7B52750B6FA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12AE0F8-33C5-4FA5-A304-15F9926B41EC}">
      <text>
        <r>
          <rPr>
            <sz val="9"/>
            <color indexed="81"/>
            <rFont val="Tahoma"/>
            <family val="2"/>
            <charset val="238"/>
          </rPr>
          <t>Jedná se o informaci, zda se jedná o položku, která je do rozpočtu zadána z cenové soustavy RTS, nebo vlastní.</t>
        </r>
      </text>
    </comment>
    <comment ref="T6" authorId="0" shapeId="0" xr:uid="{D07F57F6-9D27-46BA-B891-6C461DCFA6D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B2A13DB-1538-4537-A3CC-98C79130696C}">
      <text>
        <r>
          <rPr>
            <sz val="9"/>
            <color indexed="81"/>
            <rFont val="Tahoma"/>
            <family val="2"/>
            <charset val="238"/>
          </rPr>
          <t>Jedná se o informaci, zda se jedná o položku, která je do rozpočtu zadána z cenové soustavy RTS, nebo vlastní.</t>
        </r>
      </text>
    </comment>
    <comment ref="T6" authorId="0" shapeId="0" xr:uid="{88E23E94-EC1C-4866-8E1A-2A2A9CFEE7F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EA688C6-9F44-499C-9BB1-DEFB34F83301}">
      <text>
        <r>
          <rPr>
            <sz val="9"/>
            <color indexed="81"/>
            <rFont val="Tahoma"/>
            <family val="2"/>
            <charset val="238"/>
          </rPr>
          <t>Jedná se o informaci, zda se jedná o položku, která je do rozpočtu zadána z cenové soustavy RTS, nebo vlastní.</t>
        </r>
      </text>
    </comment>
    <comment ref="T6" authorId="0" shapeId="0" xr:uid="{ACC8E805-4E9F-46E5-BCF7-E144B7744EC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E6361AE-5EEA-4B4C-AF21-5BE06A71A820}">
      <text>
        <r>
          <rPr>
            <sz val="9"/>
            <color indexed="81"/>
            <rFont val="Tahoma"/>
            <family val="2"/>
            <charset val="238"/>
          </rPr>
          <t>Jedná se o informaci, zda se jedná o položku, která je do rozpočtu zadána z cenové soustavy RTS, nebo vlastní.</t>
        </r>
      </text>
    </comment>
    <comment ref="T6" authorId="0" shapeId="0" xr:uid="{E72DFC3D-B6D4-497C-AE4D-E58E1DF49BB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8C8D25C-3CF5-486F-BB06-407ED2B3C7A5}">
      <text>
        <r>
          <rPr>
            <sz val="9"/>
            <color indexed="81"/>
            <rFont val="Tahoma"/>
            <family val="2"/>
            <charset val="238"/>
          </rPr>
          <t>Jedná se o informaci, zda se jedná o položku, která je do rozpočtu zadána z cenové soustavy RTS, nebo vlastní.</t>
        </r>
      </text>
    </comment>
    <comment ref="T6" authorId="0" shapeId="0" xr:uid="{F651483A-F260-442B-8353-76716630247A}">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283C701-2452-455B-8F59-ACA9F145CC85}">
      <text>
        <r>
          <rPr>
            <sz val="9"/>
            <color indexed="81"/>
            <rFont val="Tahoma"/>
            <family val="2"/>
            <charset val="238"/>
          </rPr>
          <t>Jedná se o informaci, zda se jedná o položku, která je do rozpočtu zadána z cenové soustavy RTS, nebo vlastní.</t>
        </r>
      </text>
    </comment>
    <comment ref="T6" authorId="0" shapeId="0" xr:uid="{9693A473-A7AF-43B2-B4F0-93B19F714F2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FFDA20F-2CE4-4232-866D-09F0F7E1FE83}">
      <text>
        <r>
          <rPr>
            <sz val="9"/>
            <color indexed="81"/>
            <rFont val="Tahoma"/>
            <family val="2"/>
            <charset val="238"/>
          </rPr>
          <t>Jedná se o informaci, zda se jedná o položku, která je do rozpočtu zadána z cenové soustavy RTS, nebo vlastní.</t>
        </r>
      </text>
    </comment>
    <comment ref="T6" authorId="0" shapeId="0" xr:uid="{0B8F529D-CE49-440A-A8E3-C840D364E3E6}">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780BB1F-FC2A-4236-93EB-ECE7FE1020B3}">
      <text>
        <r>
          <rPr>
            <sz val="9"/>
            <color indexed="81"/>
            <rFont val="Tahoma"/>
            <family val="2"/>
            <charset val="238"/>
          </rPr>
          <t>Jedná se o informaci, zda se jedná o položku, která je do rozpočtu zadána z cenové soustavy RTS, nebo vlastní.</t>
        </r>
      </text>
    </comment>
    <comment ref="T6" authorId="0" shapeId="0" xr:uid="{01839796-6BA2-4E40-890D-FE017D840BF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EE5F16C-3D68-4FEF-9726-79D9B79DD419}">
      <text>
        <r>
          <rPr>
            <sz val="9"/>
            <color indexed="81"/>
            <rFont val="Tahoma"/>
            <family val="2"/>
            <charset val="238"/>
          </rPr>
          <t>Jedná se o informaci, zda se jedná o položku, která je do rozpočtu zadána z cenové soustavy RTS, nebo vlastní.</t>
        </r>
      </text>
    </comment>
    <comment ref="T6" authorId="0" shapeId="0" xr:uid="{62826F8C-5512-4998-A359-DA9134CB3023}">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5AF9098-0F69-4326-8FE5-314B6DFF049D}">
      <text>
        <r>
          <rPr>
            <sz val="9"/>
            <color indexed="81"/>
            <rFont val="Tahoma"/>
            <family val="2"/>
            <charset val="238"/>
          </rPr>
          <t>Jedná se o informaci, zda se jedná o položku, která je do rozpočtu zadána z cenové soustavy RTS, nebo vlastní.</t>
        </r>
      </text>
    </comment>
    <comment ref="T6" authorId="0" shapeId="0" xr:uid="{63E49E19-B4E6-479C-BE73-E2A9F703776C}">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2AF1234-A22A-464A-8B56-EA221F1BAD2D}">
      <text>
        <r>
          <rPr>
            <sz val="9"/>
            <color indexed="81"/>
            <rFont val="Tahoma"/>
            <family val="2"/>
            <charset val="238"/>
          </rPr>
          <t>Jedná se o informaci, zda se jedná o položku, která je do rozpočtu zadána z cenové soustavy RTS, nebo vlastní.</t>
        </r>
      </text>
    </comment>
    <comment ref="T6" authorId="0" shapeId="0" xr:uid="{E8559397-EA95-4CC8-8A8C-34FC865ADDC1}">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4F6C7D2-560B-4227-949E-85C8A58722AA}">
      <text>
        <r>
          <rPr>
            <sz val="9"/>
            <color indexed="81"/>
            <rFont val="Tahoma"/>
            <family val="2"/>
            <charset val="238"/>
          </rPr>
          <t>Jedná se o informaci, zda se jedná o položku, která je do rozpočtu zadána z cenové soustavy RTS, nebo vlastní.</t>
        </r>
      </text>
    </comment>
    <comment ref="T6" authorId="0" shapeId="0" xr:uid="{3B8EC720-317D-4E23-8D93-D3F8961E1BDA}">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2A12774-9CCA-4361-93AD-988A73BE7458}">
      <text>
        <r>
          <rPr>
            <sz val="9"/>
            <color indexed="81"/>
            <rFont val="Tahoma"/>
            <family val="2"/>
            <charset val="238"/>
          </rPr>
          <t>Jedná se o informaci, zda se jedná o položku, která je do rozpočtu zadána z cenové soustavy RTS, nebo vlastní.</t>
        </r>
      </text>
    </comment>
    <comment ref="T6" authorId="0" shapeId="0" xr:uid="{FA4DB2FC-A6A4-4341-B78C-6D3F4186965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<sst xmlns="http://schemas.openxmlformats.org/spreadsheetml/2006/main" count="16602" uniqueCount="3830">
  <si>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</si>
  <si>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</si>
  <si>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</si>
  <si>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</si>
  <si>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</si>
  <si>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</si>
  <si>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</si>
  <si>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</si>
  <si>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</si>
  <si>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</si>
  <si>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</si>
  <si>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</si>
  <si>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</si>
  <si>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</si>
  <si>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</si>
  <si>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</si>
  <si>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</si>
  <si>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</si>
  <si>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</si>
  <si>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</si>
  <si>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</si>
  <si>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</si>
  <si>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</si>
  <si>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</si>
  <si>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</si>
  <si>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</si>
  <si>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</si>
  <si>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</si>
  <si>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</si>
  <si>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</si>
  <si>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</si>
  <si>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</si>
  <si>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</si>
  <si>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</si>
  <si>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</si>
  <si>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</si>
  <si>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</si>
  <si>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</si>
  <si>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</si>
  <si>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</si>
  <si>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</si>
  <si>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</si>
  <si>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</si>
  <si>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</si>
  <si>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</si>
  <si>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</si>
  <si>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</si>
  <si>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</si>
  <si>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</si>
  <si>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</si>
  <si>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</si>
  <si>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</si>
  <si>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</si>
  <si>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</si>
  <si>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</si>
  <si>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</si>
  <si>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</si>
  <si>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</si>
  <si>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</si>
  <si>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</si>
  <si>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</si>
  <si>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</si>
  <si>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</si>
  <si>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</si>
  <si>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</si>
  <si>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</si>
  <si>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</si>
  <si>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</si>
  <si>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</si>
  <si>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</si>
  <si>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</si>
  <si>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</si>
  <si>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</si>
  <si>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</si>
  <si>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</si>
  <si>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</si>
  <si>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</si>
  <si>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</si>
  <si>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</si>
  <si>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</si>
  <si>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</si>
  <si>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</si>
  <si>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</si>
  <si>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</si>
  <si>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</si>
  <si>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</si>
  <si>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</si>
  <si>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</si>
  <si>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</si>
  <si>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</si>
  <si>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</si>
  <si>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</si>
  <si>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</si>
  <si>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</si>
  <si>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</si>
  <si>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</si>
  <si>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</si>
  <si>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</si>
  <si>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</si>
  <si>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</si>
  <si>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</si>
  <si>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</si>
  <si>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</si>
  <si>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</si>
  <si>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</si>
  <si>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</si>
  <si>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</si>
  <si>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</si>
  <si>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</si>
  <si>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</si>
  <si>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</si>
  <si>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</si>
  <si>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</si>
  <si>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</si>
  <si>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</si>
  <si>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</si>
  <si>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</si>
  <si>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</si>
  <si>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</si>
  <si>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</si>
  <si>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</si>
  <si>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</si>
  <si>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</si>
  <si>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</si>
  <si>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</si>
  <si>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</si>
  <si>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</si>
  <si>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</si>
  <si>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</si>
  <si>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</si>
  <si>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</si>
  <si>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</si>
  <si>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</si>
  <si>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</si>
  <si>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</si>
  <si>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</si>
  <si>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</si>
  <si>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</si>
  <si>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</si>
  <si>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</si>
  <si>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</si>
  <si>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</si>
  <si>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</si>
  <si>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</si>
  <si>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</si>
  <si>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</si>
  <si>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</si>
  <si>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</si>
  <si>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</si>
  <si>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</si>
  <si>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</si>
  <si>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</si>
  <si>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</si>
  <si>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</si>
  <si>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</si>
  <si>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</si>
  <si>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</si>
  <si>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</si>
  <si>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</si>
  <si>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</si>
  <si>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</si>
  <si>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</si>
  <si>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</si>
  <si>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</si>
  <si>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</si>
  <si>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</si>
  <si>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</si>
  <si>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</si>
  <si>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</si>
  <si>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</si>
  <si>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</si>
  <si>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</si>
  <si>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</si>
  <si>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</si>
  <si>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</si>
  <si>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</si>
  <si>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</si>
  <si>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</si>
  <si>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</si>
  <si>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</si>
  <si>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</si>
  <si>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</si>
  <si>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</si>
  <si>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</si>
  <si>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</si>
  <si>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</si>
  <si>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</si>
  <si>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</si>
  <si>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</si>
  <si>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</si>
  <si>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</si>
  <si>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</si>
  <si>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</si>
  <si>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</si>
  <si>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</si>
  <si>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</si>
  <si>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</si>
  <si>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</si>
  <si>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</si>
  <si>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</si>
  <si>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</si>
  <si>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</si>
  <si>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</si>
  <si>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</si>
  <si>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</si>
  <si>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</si>
  <si>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</si>
  <si>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</si>
  <si>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</si>
  <si>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</si>
  <si>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</si>
  <si>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</si>
  <si>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</si>
  <si>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</si>
  <si>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</si>
  <si>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</si>
  <si>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</si>
  <si>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</si>
  <si>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</si>
  <si>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</si>
  <si>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</si>
  <si>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</si>
  <si>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</si>
  <si>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</si>
  <si>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</si>
  <si>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</si>
  <si>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</si>
  <si>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</si>
  <si>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</si>
  <si>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</si>
  <si>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</si>
  <si>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</si>
  <si>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</si>
  <si>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</si>
  <si>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</si>
  <si>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</si>
  <si>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</si>
  <si>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</si>
  <si>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</si>
  <si>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</si>
  <si>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</si>
  <si>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</si>
  <si>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</si>
  <si>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</si>
  <si>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</si>
  <si>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</si>
  <si>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</si>
  <si>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</si>
  <si>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</si>
  <si>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</si>
  <si>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</si>
  <si>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</si>
  <si>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</si>
  <si>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</si>
  <si>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</si>
  <si>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</si>
  <si>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</si>
  <si>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</si>
  <si>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</si>
  <si>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</si>
  <si>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</si>
  <si>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</si>
  <si>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</si>
  <si>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</si>
  <si>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</si>
  <si>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</si>
  <si>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</si>
  <si>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</si>
  <si>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</si>
  <si>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</si>
  <si>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</si>
  <si>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</si>
  <si>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</si>
  <si>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</si>
  <si>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</si>
  <si>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</si>
  <si>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</si>
  <si>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</si>
  <si>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</si>
  <si>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</si>
  <si>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22/ II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</si>
  <si>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</si>
  <si>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</si>
  <si>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</si>
  <si>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</si>
  <si>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</si>
  <si>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</si>
  <si>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</si>
  <si>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</si>
  <si>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</si>
  <si>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</si>
  <si>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</si>
  <si>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</si>
  <si>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</si>
  <si>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</si>
  <si>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</si>
  <si>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</si>
  <si>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</si>
  <si>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</si>
  <si>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</si>
  <si>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</si>
  <si>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</si>
  <si>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</si>
  <si>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</si>
  <si>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</si>
  <si>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</si>
  <si>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</si>
  <si>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</si>
  <si>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</si>
  <si>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</si>
  <si>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</si>
  <si>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</si>
  <si>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</si>
  <si>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</si>
  <si>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</si>
  <si>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</si>
  <si>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</si>
  <si>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</si>
  <si>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</si>
  <si>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</si>
  <si>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</si>
  <si>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</si>
  <si>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</si>
  <si>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</si>
  <si>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</si>
  <si>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</si>
  <si>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</si>
  <si>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</si>
  <si>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</si>
  <si>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</si>
  <si>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</si>
  <si>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</si>
  <si>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</si>
  <si>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</si>
  <si>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</si>
  <si>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</si>
  <si>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</si>
  <si>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</si>
  <si>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</si>
  <si>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</si>
  <si>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</si>
  <si>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</si>
  <si>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</si>
  <si>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</si>
  <si>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</si>
  <si>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 xml:space="preserve">zaregulování zařízení VZT a vystavení protokolů a komplexní vyzkoušení : </t>
  </si>
  <si>
    <t xml:space="preserve">Kompllexní vyzkoušení zařízení,předání do provozu a zaškolení obsluhy ÚT : </t>
  </si>
  <si>
    <t>topná a tlaková zkouška ÚT vnitřních rozvodů :</t>
  </si>
  <si>
    <t xml:space="preserve">topná a tlaková zkouška ÚT vnitřních rozvodů : </t>
  </si>
  <si>
    <t>005010</t>
  </si>
  <si>
    <t>Zpracování výrobní (dílenské) dokumentace</t>
  </si>
  <si>
    <t>soubor</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</si>
  <si>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</si>
  <si>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</si>
  <si>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</si>
  <si>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</si>
  <si>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</si>
  <si>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</si>
  <si>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</si>
  <si>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</si>
  <si>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</si>
  <si>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</si>
  <si>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</si>
  <si>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</si>
  <si>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</si>
  <si>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</si>
  <si>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</si>
  <si>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</si>
  <si>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</si>
  <si>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PD skutečného provedení a dodavatelská dokumentace ÚT :</t>
  </si>
  <si>
    <t xml:space="preserve">PD skutečného provedení a dodavatelská dokumentace ÚT : </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</si>
  <si>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</si>
  <si>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</si>
  <si>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</si>
  <si>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</si>
  <si>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</si>
  <si>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</si>
  <si>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 xml:space="preserve">zařízení elektroinstalace silnoproudu : </t>
  </si>
  <si>
    <t>elektrických zařízení VZT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</si>
  <si>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</si>
  <si>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</si>
  <si>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</si>
  <si>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</si>
  <si>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</si>
  <si>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</si>
  <si>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</si>
  <si>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</si>
  <si>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</si>
  <si>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</si>
  <si>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</si>
  <si>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</si>
  <si>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</si>
  <si>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</si>
  <si>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</si>
  <si>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</si>
  <si>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</si>
  <si>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</si>
  <si>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</si>
  <si>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</si>
  <si>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</si>
  <si>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</si>
  <si>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</si>
  <si>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</si>
  <si>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</si>
  <si>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</si>
  <si>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</si>
  <si>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</si>
  <si>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</si>
  <si>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</si>
  <si>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</si>
  <si>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</si>
  <si>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</si>
  <si>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zaregulování zařízení VZT a vystavení protokolů a komplexní vyzkoušení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</si>
  <si>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</si>
  <si>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</si>
  <si>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</si>
  <si>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</si>
  <si>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</si>
  <si>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</si>
  <si>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</si>
  <si>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</si>
  <si>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</si>
  <si>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</si>
  <si>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zařízení elektroinstalace silnoproudu :</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</si>
  <si>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</si>
  <si>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</si>
  <si>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</si>
  <si>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</si>
  <si>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</si>
  <si>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</si>
  <si>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</si>
  <si>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</si>
  <si>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</si>
  <si>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</si>
  <si>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</si>
  <si>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</si>
  <si>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</si>
  <si>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</si>
  <si>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</si>
  <si>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</si>
  <si>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</si>
  <si>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</si>
  <si>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</si>
  <si>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</si>
  <si>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</si>
  <si>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</si>
  <si>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</si>
  <si>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</si>
  <si>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</si>
  <si>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</si>
  <si>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</si>
  <si>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</si>
  <si>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</si>
  <si>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</si>
  <si>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</si>
  <si>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</si>
  <si>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</si>
  <si>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91,9188*4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</si>
  <si>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</si>
  <si>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</si>
  <si>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</si>
  <si>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</si>
  <si>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</si>
  <si>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</si>
  <si>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</si>
  <si>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</si>
  <si>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</si>
  <si>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</si>
  <si>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</si>
  <si>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</si>
  <si>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 Beton čerstvý obyčejný;  C 16/20;  prostředí: X0;  cement: CEM II;  Dmax = 22 mm;  S 3</t>
  </si>
  <si>
    <t>801-1</t>
  </si>
  <si>
    <t>dodávka a uložení betonu do připravené konstrukce,</t>
  </si>
  <si>
    <t>podkladní beton pod ŽB desky dojezdu výtahu : 0,05*2,52*1,88</t>
  </si>
  <si>
    <t>273321321R00</t>
  </si>
  <si>
    <t>Beton základových desek železový třídy C 20/25, Beton čerstvý obyčejný;  C 20/25;  prostředí: X0;  cement: CEM I;  Dmax = 22 mm;  S 3</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</si>
  <si>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</si>
  <si>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</si>
  <si>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</si>
  <si>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</si>
  <si>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</si>
  <si>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</si>
  <si>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</si>
  <si>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</si>
  <si>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</si>
  <si>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 Beton čerstvý obyčejný;  C 16/20;  prostředí: X0;  cement: CEM II;  Dmax = 22 mm;  S 3</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</si>
  <si>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</si>
  <si>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</si>
  <si>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</si>
  <si>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</si>
  <si>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</si>
  <si>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</si>
  <si>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</si>
  <si>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</si>
  <si>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</si>
  <si>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</si>
  <si>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</si>
  <si>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</si>
  <si>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</si>
  <si>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</si>
  <si>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</si>
  <si>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</si>
  <si>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</si>
  <si>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</si>
  <si>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</si>
  <si>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</si>
  <si>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</si>
  <si>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</si>
  <si>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</si>
  <si>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</si>
  <si>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</si>
  <si>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</si>
  <si>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</si>
  <si>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</si>
  <si>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</si>
  <si>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</si>
  <si>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</si>
  <si>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</si>
  <si>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</si>
  <si>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</si>
  <si>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</si>
  <si>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</si>
  <si>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</si>
  <si>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</si>
  <si>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</si>
  <si>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</si>
  <si>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</si>
  <si>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</si>
  <si>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</si>
  <si>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</si>
  <si>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</si>
  <si>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</si>
  <si>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</si>
  <si>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</si>
  <si>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</si>
  <si>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</si>
  <si>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</si>
  <si>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</si>
  <si>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</si>
  <si>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</si>
  <si>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</si>
  <si>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</si>
  <si>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</si>
  <si>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</si>
  <si>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</si>
  <si>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</si>
  <si>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 Beton čerstvý obyčejný;  C 16/20;  prostředí: X0;  cement: CEM II;  Dmax = 22 mm;  S 3</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</si>
  <si>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</si>
  <si>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</si>
  <si>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</si>
  <si>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 Výrobek izolační pro budovy z minerální vlny (MW) tvar: deska; použití: fasády, stěny, podhledy, šikmé střechy, stropy; tloušťka d = 80,0 mm; hrana...</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</si>
  <si>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</si>
  <si>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</si>
  <si>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</si>
  <si>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</si>
  <si>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</si>
  <si>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</si>
  <si>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</si>
  <si>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</si>
  <si>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</si>
  <si>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</si>
  <si>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</si>
  <si>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</si>
  <si>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</si>
  <si>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</si>
  <si>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</si>
  <si>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</si>
  <si>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</si>
  <si>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</si>
  <si>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</si>
  <si>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 Prvek zdicí pálený P;  funkce: cihla plná;  tvar: základní;  l = 290 mm;  w = 140 mm;  h = 65 mm;  styčná plocha: hladká;  fb = 20,0 N/mm2;  barva:...</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</si>
  <si>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</si>
  <si>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</si>
  <si>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</si>
  <si>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</si>
  <si>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 Prvek zdicí pálený P;  funkce: cihla plná;  tvar: základní;  l = 290 mm;  w = 140 mm;  h = 65 mm;  styčná plocha: hladká;  fb = 20,0 N/mm2;  barva:...</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</si>
  <si>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</si>
  <si>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</si>
  <si>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</si>
  <si>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</si>
  <si>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</si>
  <si>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</si>
  <si>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</si>
  <si>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</si>
  <si>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</si>
  <si>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</si>
  <si>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</si>
  <si>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</si>
  <si>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</si>
  <si>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</si>
  <si>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</si>
  <si>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</si>
  <si>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</si>
  <si>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</si>
  <si>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</si>
  <si>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</si>
  <si>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</si>
  <si>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</si>
  <si>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</si>
  <si>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</si>
  <si>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</si>
  <si>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</si>
  <si>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</si>
  <si>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</si>
  <si>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</si>
  <si>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</si>
  <si>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</si>
  <si>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</si>
  <si>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</si>
  <si>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</si>
  <si>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</si>
  <si>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</si>
  <si>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</si>
  <si>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</si>
  <si>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</si>
  <si>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</si>
  <si>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</si>
  <si>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</si>
  <si>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</si>
  <si>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</si>
  <si>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</si>
  <si>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</si>
  <si>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</si>
  <si>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</si>
  <si>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</si>
  <si>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</si>
  <si>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</si>
  <si>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</si>
  <si>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</si>
  <si>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</si>
  <si>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</si>
  <si>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</si>
  <si>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</si>
  <si>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</si>
  <si>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</si>
  <si>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</si>
  <si>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</si>
  <si>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</si>
  <si>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</si>
  <si>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</si>
  <si>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</si>
  <si>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</si>
  <si>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</si>
  <si>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</si>
  <si>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</si>
  <si>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</si>
  <si>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</si>
  <si>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</si>
  <si>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</si>
  <si>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</si>
  <si>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</si>
  <si>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</si>
  <si>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</si>
  <si>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</si>
  <si>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</si>
  <si>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</si>
  <si>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</si>
  <si>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</si>
  <si>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</si>
  <si>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</si>
  <si>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</si>
  <si>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</si>
  <si>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</si>
  <si>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</si>
  <si>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</si>
  <si>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</si>
  <si>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</si>
  <si>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</si>
  <si>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 Beton čerstvý obyčejný;  C 25/30;  prostředí: X0;  cement: CEM I;  Dmax = 22 mm;  S 3</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</si>
  <si>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</si>
  <si>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</si>
  <si>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</si>
  <si>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</si>
  <si>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</si>
  <si>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</si>
  <si>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</si>
  <si>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</si>
  <si>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</si>
  <si>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</si>
  <si>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</si>
  <si>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</si>
  <si>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</si>
  <si>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</si>
  <si>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</si>
  <si>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</si>
  <si>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</si>
  <si>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</si>
  <si>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</si>
  <si>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</si>
  <si>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</si>
  <si>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</si>
  <si>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</si>
  <si>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</si>
  <si>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</si>
  <si>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</si>
  <si>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</si>
  <si>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</si>
  <si>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</si>
  <si>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</si>
  <si>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</si>
  <si>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</si>
  <si>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</si>
  <si>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</si>
  <si>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</si>
  <si>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</si>
  <si>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</si>
  <si>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</si>
  <si>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</si>
  <si>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</si>
  <si>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</si>
  <si>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</si>
  <si>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</si>
  <si>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</si>
  <si>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</si>
  <si>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</si>
  <si>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</si>
  <si>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</si>
  <si>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</si>
  <si>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</si>
  <si>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</si>
  <si>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</si>
  <si>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</si>
  <si>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</si>
  <si>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</si>
  <si>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</si>
  <si>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</si>
  <si>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</si>
  <si>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</si>
  <si>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</si>
  <si>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</si>
  <si>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</si>
  <si>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</si>
  <si>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</si>
  <si>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</si>
  <si>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</si>
  <si>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</si>
  <si>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</si>
  <si>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</si>
  <si>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</si>
  <si>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</si>
  <si>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</si>
  <si>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</si>
  <si>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</si>
  <si>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</si>
  <si>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</si>
  <si>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</si>
  <si>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</si>
  <si>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silikonová omítka, točená, zrnitost 2,0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</si>
  <si>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</si>
  <si>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</si>
  <si>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</si>
  <si>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</si>
  <si>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</si>
  <si>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</si>
  <si>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</si>
  <si>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</si>
  <si>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</si>
  <si>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</si>
  <si>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</si>
  <si>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</si>
  <si>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</si>
  <si>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</si>
  <si>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</si>
  <si>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</si>
  <si>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</si>
  <si>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</si>
  <si>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</si>
  <si>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</si>
  <si>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</si>
  <si>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</si>
  <si>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</si>
  <si>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</si>
  <si>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622322750RT3</t>
  </si>
  <si>
    <t>Povrchová úprava ostění zateplovacího systému z minerální vlny, kontaktní nátěr a omítka silikonová</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</si>
  <si>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</si>
  <si>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</si>
  <si>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</si>
  <si>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</si>
  <si>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</si>
  <si>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</si>
  <si>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</si>
  <si>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</si>
  <si>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</si>
  <si>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</si>
  <si>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</si>
  <si>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</si>
  <si>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hliníkové,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</si>
  <si>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</si>
  <si>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</si>
  <si>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</si>
  <si>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</si>
  <si>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</si>
  <si>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</si>
  <si>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</si>
  <si>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</si>
  <si>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</si>
  <si>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</si>
  <si>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</si>
  <si>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</si>
  <si>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</si>
  <si>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</si>
  <si>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</si>
  <si>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</si>
  <si>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</si>
  <si>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</si>
  <si>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</si>
  <si>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</si>
  <si>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</si>
  <si>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</si>
  <si>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</si>
  <si>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</si>
  <si>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</si>
  <si>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</si>
  <si>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</si>
  <si>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</si>
  <si>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</si>
  <si>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</si>
  <si>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</si>
  <si>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</si>
  <si>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</si>
  <si>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</si>
  <si>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</si>
  <si>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</si>
  <si>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</si>
  <si>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</si>
  <si>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</si>
  <si>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</si>
  <si>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</si>
  <si>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</si>
  <si>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</si>
  <si>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</si>
  <si>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</si>
  <si>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</si>
  <si>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</si>
  <si>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</si>
  <si>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</si>
  <si>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</si>
  <si>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</si>
  <si>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</si>
  <si>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</si>
  <si>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</si>
  <si>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</si>
  <si>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</si>
  <si>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</si>
  <si>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</si>
  <si>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</si>
  <si>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</si>
  <si>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</si>
  <si>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</si>
  <si>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</si>
  <si>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</si>
  <si>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</si>
  <si>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</si>
  <si>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</si>
  <si>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</si>
  <si>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</si>
  <si>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</si>
  <si>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</si>
  <si>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</si>
  <si>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</si>
  <si>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</si>
  <si>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</si>
  <si>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</si>
  <si>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</si>
  <si>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</si>
  <si>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</si>
  <si>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</si>
  <si>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</si>
  <si>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</si>
  <si>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</si>
  <si>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</si>
  <si>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</si>
  <si>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</si>
  <si>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</si>
  <si>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</si>
  <si>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</si>
  <si>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</si>
  <si>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</si>
  <si>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</si>
  <si>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</si>
  <si>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</si>
  <si>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</si>
  <si>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</si>
  <si>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</si>
  <si>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</si>
  <si>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</si>
  <si>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</si>
  <si>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</si>
  <si>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</si>
  <si>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</si>
  <si>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</si>
  <si>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</si>
  <si>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</si>
  <si>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</si>
  <si>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</si>
  <si>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</si>
  <si>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</si>
  <si>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</si>
  <si>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</si>
  <si>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</si>
  <si>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</si>
  <si>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</si>
  <si>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</si>
  <si>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</si>
  <si>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</si>
  <si>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</si>
  <si>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</si>
  <si>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</si>
  <si>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</si>
  <si>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</si>
  <si>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</si>
  <si>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</si>
  <si>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</si>
  <si>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</si>
  <si>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</si>
  <si>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</si>
  <si>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</si>
  <si>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</si>
  <si>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</si>
  <si>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</si>
  <si>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</si>
  <si>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</si>
  <si>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</si>
  <si>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</si>
  <si>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</si>
  <si>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</si>
  <si>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</si>
  <si>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</si>
  <si>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</si>
  <si>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</si>
  <si>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</si>
  <si>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</si>
  <si>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</si>
  <si>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</si>
  <si>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</si>
  <si>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</si>
  <si>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</si>
  <si>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</si>
  <si>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</si>
  <si>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</si>
  <si>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</si>
  <si>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</si>
  <si>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</si>
  <si>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</si>
  <si>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</si>
  <si>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</si>
  <si>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</si>
  <si>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</si>
  <si>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</si>
  <si>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</si>
  <si>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</si>
  <si>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</si>
  <si>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</si>
  <si>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</si>
  <si>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</si>
  <si>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</si>
  <si>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</si>
  <si>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</si>
  <si>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</si>
  <si>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</si>
  <si>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</si>
  <si>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</si>
  <si>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</si>
  <si>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</si>
  <si>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</si>
  <si>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</si>
  <si>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</si>
  <si>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</si>
  <si>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</si>
  <si>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</si>
  <si>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</si>
  <si>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</si>
  <si>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</si>
  <si>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</si>
  <si>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</si>
  <si>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</si>
  <si>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</si>
  <si>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</si>
  <si>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</si>
  <si>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</si>
  <si>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</si>
  <si>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</si>
  <si>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</si>
  <si>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</si>
  <si>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</si>
  <si>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</si>
  <si>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</si>
  <si>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</si>
  <si>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</si>
  <si>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</si>
  <si>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</si>
  <si>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</si>
  <si>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</si>
  <si>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</si>
  <si>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</si>
  <si>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</si>
  <si>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</si>
  <si>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</si>
  <si>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</si>
  <si>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</si>
  <si>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</si>
  <si>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</si>
  <si>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</si>
  <si>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</si>
  <si>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</si>
  <si>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</si>
  <si>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</si>
  <si>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</si>
  <si>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</si>
  <si>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</si>
  <si>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</si>
  <si>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</si>
  <si>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</si>
  <si>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</si>
  <si>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</si>
  <si>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</si>
  <si>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</si>
  <si>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</si>
  <si>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</si>
  <si>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</si>
  <si>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</si>
  <si>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</si>
  <si>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</si>
  <si>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</si>
  <si>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</si>
  <si>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</si>
  <si>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</si>
  <si>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</si>
  <si>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 Pás hydroizolační asfaltový vyztužený pro střechy asfalt: modifikovaný; aplikace: samolepicí; nosná vložka: skleněná tkanina 200 g/m2; horní strana...</t>
  </si>
  <si>
    <t>711152111RU1</t>
  </si>
  <si>
    <t>Provedení izolace proti zemní vlhkosti samolepicími pásy svisle, včetně dodávky pásu, Pás hydroizolační asfaltový vyztužený pro střechy asfalt: modifikovaný; aplikace: samolepicí; nosná vložka: skleněná tkanina 200 g/m2; horní strana...</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</si>
  <si>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</si>
  <si>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</si>
  <si>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</si>
  <si>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</si>
  <si>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</si>
  <si>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</si>
  <si>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</si>
  <si>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</si>
  <si>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</si>
  <si>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</si>
  <si>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</si>
  <si>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</si>
  <si>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</si>
  <si>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</si>
  <si>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</si>
  <si>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</si>
  <si>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 Lišta</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</si>
  <si>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</si>
  <si>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</si>
  <si>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</si>
  <si>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</si>
  <si>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 Lemování</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</si>
  <si>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</si>
  <si>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</si>
  <si>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</si>
  <si>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</si>
  <si>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</si>
  <si>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</si>
  <si>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</si>
  <si>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</si>
  <si>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</si>
  <si>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</si>
  <si>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</si>
  <si>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</si>
  <si>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</si>
  <si>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</si>
  <si>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</si>
  <si>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</si>
  <si>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</si>
  <si>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</si>
  <si>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</si>
  <si>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</si>
  <si>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</si>
  <si>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</si>
  <si>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</si>
  <si>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</si>
  <si>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</si>
  <si>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</si>
  <si>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</si>
  <si>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</si>
  <si>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</si>
  <si>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</si>
  <si>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</si>
  <si>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</si>
  <si>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</si>
  <si>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</si>
  <si>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</si>
  <si>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</si>
  <si>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</si>
  <si>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</si>
  <si>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</si>
  <si>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</si>
  <si>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</si>
  <si>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</si>
  <si>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</si>
  <si>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</si>
  <si>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</si>
  <si>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</si>
  <si>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24</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</si>
  <si>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</si>
  <si>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</si>
  <si>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</si>
  <si>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</si>
  <si>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</si>
  <si>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</si>
  <si>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</si>
  <si>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</si>
  <si>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</si>
  <si>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</si>
  <si>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</si>
  <si>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</si>
  <si>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</si>
  <si>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</si>
  <si>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</si>
  <si>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</si>
  <si>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</si>
  <si>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</si>
  <si>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</si>
  <si>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</si>
  <si>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</si>
  <si>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</si>
  <si>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</si>
  <si>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</si>
  <si>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</si>
  <si>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</si>
  <si>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</si>
  <si>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</si>
  <si>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t>
  </si>
  <si>
    <t>210016</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</si>
  <si>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</si>
  <si>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</si>
  <si>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</si>
  <si>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</si>
  <si>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</si>
  <si>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</si>
  <si>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</si>
  <si>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</si>
  <si>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</si>
  <si>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</si>
  <si>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</si>
  <si>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</si>
  <si>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</si>
  <si>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</si>
  <si>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</si>
  <si>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</si>
  <si>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</si>
  <si>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</si>
  <si>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</si>
  <si>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</si>
  <si>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</si>
  <si>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</si>
  <si>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</si>
  <si>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</si>
  <si>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</si>
  <si>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</si>
  <si>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</si>
  <si>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</si>
  <si>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</si>
  <si>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</si>
  <si>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</si>
  <si>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</si>
  <si>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</si>
  <si>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</si>
  <si>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</si>
  <si>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</si>
  <si>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</si>
  <si>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</si>
  <si>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</si>
  <si>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</si>
  <si>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</si>
  <si>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</si>
  <si>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</si>
  <si>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</si>
  <si>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</si>
  <si>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</si>
  <si>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</si>
  <si>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</si>
  <si>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</si>
  <si>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</si>
  <si>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</si>
  <si>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</si>
  <si>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</si>
  <si>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</si>
  <si>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</si>
  <si>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</si>
  <si>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</si>
  <si>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</si>
  <si>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</si>
  <si>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</si>
  <si>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</si>
  <si>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</si>
  <si>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</si>
  <si>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</si>
  <si>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</si>
  <si>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</si>
  <si>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</si>
  <si>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</si>
  <si>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</si>
  <si>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</si>
  <si>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</si>
  <si>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</si>
  <si>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</si>
  <si>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</si>
  <si>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</si>
  <si>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</si>
  <si>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</si>
  <si>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</si>
  <si>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</si>
  <si>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</si>
  <si>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</si>
  <si>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</si>
  <si>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</si>
  <si>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</si>
  <si>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</si>
  <si>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</si>
  <si>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</si>
  <si>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</si>
  <si>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</si>
  <si>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</si>
  <si>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</si>
  <si>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</si>
  <si>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</si>
  <si>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</si>
  <si>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</si>
  <si>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</si>
  <si>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</si>
  <si>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</si>
  <si>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</si>
  <si>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</si>
  <si>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</si>
  <si>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</si>
  <si>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</si>
  <si>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</si>
  <si>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</si>
  <si>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</si>
  <si>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</si>
  <si>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</si>
  <si>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</si>
  <si>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</si>
  <si>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744033</t>
  </si>
  <si>
    <t>Trubice 36W/840 L LUMILUX T8 OSRAM</t>
  </si>
  <si>
    <t>744034</t>
  </si>
  <si>
    <t>Startér 4-80W ST111VS1200 OSRAM</t>
  </si>
  <si>
    <t>744035</t>
  </si>
  <si>
    <t>744036</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</si>
  <si>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</si>
  <si>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</si>
  <si>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</si>
  <si>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</si>
  <si>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</si>
  <si>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</si>
  <si>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</si>
  <si>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</si>
  <si>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</si>
  <si>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</si>
  <si>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</si>
  <si>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</si>
  <si>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</si>
  <si>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</si>
  <si>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</si>
  <si>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</si>
  <si>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</si>
  <si>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</si>
  <si>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</si>
  <si>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</si>
  <si>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</si>
  <si>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</si>
  <si>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</si>
  <si>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</si>
  <si>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</si>
  <si>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</si>
  <si>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</si>
  <si>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</si>
  <si>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</si>
  <si>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</si>
  <si>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</si>
  <si>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</si>
  <si>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</si>
  <si>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</si>
  <si>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</si>
  <si>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</si>
  <si>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</si>
  <si>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</si>
  <si>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</si>
  <si>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</si>
  <si>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</si>
  <si>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</si>
  <si>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</si>
  <si>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</si>
  <si>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</si>
  <si>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</si>
  <si>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</si>
  <si>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</si>
  <si>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</si>
  <si>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</si>
  <si>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</si>
  <si>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</si>
  <si>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</si>
  <si>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</si>
  <si>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</si>
  <si>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</si>
  <si>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</si>
  <si>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</si>
  <si>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</si>
  <si>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</si>
  <si>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</si>
  <si>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</si>
  <si>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</si>
  <si>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</si>
  <si>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</si>
  <si>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</si>
  <si>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</si>
  <si>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</si>
  <si>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</si>
  <si>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</si>
  <si>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</si>
  <si>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</si>
  <si>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</si>
  <si>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</si>
  <si>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</si>
  <si>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</si>
  <si>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</si>
  <si>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</si>
  <si>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</si>
  <si>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</si>
  <si>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</si>
  <si>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</si>
  <si>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</si>
  <si>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</si>
  <si>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</si>
  <si>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</si>
  <si>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</si>
  <si>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</si>
  <si>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</si>
  <si>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</si>
  <si>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</si>
  <si>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</si>
  <si>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</si>
  <si>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</si>
  <si>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</si>
  <si>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</si>
  <si>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</si>
  <si>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</si>
  <si>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</si>
  <si>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</si>
  <si>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</si>
  <si>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</si>
  <si>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</si>
  <si>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</si>
  <si>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</si>
  <si>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</si>
  <si>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</si>
  <si>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</si>
  <si>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</si>
  <si>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</si>
  <si>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</si>
  <si>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</si>
  <si>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</si>
  <si>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</si>
  <si>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</si>
  <si>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</si>
  <si>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</si>
  <si>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</si>
  <si>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</si>
  <si>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</si>
  <si>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</si>
  <si>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</si>
  <si>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</si>
  <si>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</si>
  <si>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</si>
  <si>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</si>
  <si>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</si>
  <si>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</si>
  <si>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</si>
  <si>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</si>
  <si>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</si>
  <si>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</si>
  <si>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</si>
  <si>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</si>
  <si>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</si>
  <si>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</si>
  <si>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</si>
  <si>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</si>
  <si>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</si>
  <si>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</si>
  <si>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</si>
  <si>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</si>
  <si>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</si>
  <si>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</si>
  <si>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</si>
  <si>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</si>
  <si>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</si>
  <si>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</si>
  <si>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</si>
  <si>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</si>
  <si>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</si>
  <si>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</si>
  <si>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</si>
  <si>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</si>
  <si>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</si>
  <si>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</si>
  <si>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</si>
  <si>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</si>
  <si>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</si>
  <si>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</si>
  <si>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</si>
  <si>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</si>
  <si>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</si>
  <si>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</si>
  <si>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</si>
  <si>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</si>
  <si>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</si>
  <si>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</si>
  <si>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</si>
  <si>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</si>
  <si>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</si>
  <si>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</si>
  <si>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</si>
  <si>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</si>
  <si>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</si>
  <si>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</si>
  <si>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</si>
  <si>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</si>
  <si>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</si>
  <si>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</si>
  <si>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</si>
  <si>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</si>
  <si>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</si>
  <si>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profilová válcovaná za tepla S235 (11375); průřez IPE; výška 160 mm</t>
  </si>
  <si>
    <t>strop nad nástavbou : 0,540*1,1</t>
  </si>
  <si>
    <t>13482715R</t>
  </si>
  <si>
    <t>tyč ocelová profilová válcovaná za tepla S235 (11375); průřez IPE; výška 200 mm</t>
  </si>
  <si>
    <t>ocelový překlad ve výtahové šachtě a nad vstupem do výtahu : 0,0224*(3*1,88+3*2,18)*1,1</t>
  </si>
  <si>
    <t>13480810R</t>
  </si>
  <si>
    <t>tyč ocelová profilová válcovaná za tepla S235 (11375); průřez I; výška 180 mm</t>
  </si>
  <si>
    <t>ocelový překlad ve výtahové šachtě : 0,0219*2*2,53*1,1</t>
  </si>
  <si>
    <t>13384325R</t>
  </si>
  <si>
    <t>tyč ocelová profilová válcovaná za tepla S235 (11375); průřez U; výška 100 mm</t>
  </si>
  <si>
    <t>0,0108*2*2,21*14*1,1</t>
  </si>
  <si>
    <t>13482720R</t>
  </si>
  <si>
    <t>tyč ocelová profilová válcovaná za tepla S235 (11375); průřez IPE; výška 220 mm</t>
  </si>
  <si>
    <t>skladba S 7 : 3,027*1,1</t>
  </si>
  <si>
    <t>strop nad nástavbou : 0,825*1,1</t>
  </si>
  <si>
    <t>13388130R</t>
  </si>
  <si>
    <t>tyč ocelová profilová válcovaná za tepla S235 (11375); průřez HEA; výška 120 mm</t>
  </si>
  <si>
    <t>0,106*1,1</t>
  </si>
  <si>
    <t>13483415R</t>
  </si>
  <si>
    <t>tyč ocelová profilová válcovaná za tepla S235 (11375); průřez U; výška 200 mm</t>
  </si>
  <si>
    <t>0,697*1,1</t>
  </si>
  <si>
    <t>13611210R</t>
  </si>
  <si>
    <t>plech ocelový válcovaný za tepla S235 (11375); povrch hladký; tl.  3,00 mm</t>
  </si>
  <si>
    <t>0,005*1,1</t>
  </si>
  <si>
    <t>13611224R</t>
  </si>
  <si>
    <t>plech ocelový válcovaný za tepla S235 (11375); povrch hladký; tl.  8,00 mm</t>
  </si>
  <si>
    <t>plechy přivařené ke svorníkům - viz. statika : 0,03*1,1</t>
  </si>
  <si>
    <t>13486315R</t>
  </si>
  <si>
    <t>tyč ocelová profilová válcovaná za tepla S235 (11375); průřez HEA; výška 200 mm</t>
  </si>
  <si>
    <t>0,427*1,1</t>
  </si>
  <si>
    <t>13486310R</t>
  </si>
  <si>
    <t>tyč ocelová profilová válcovaná za tepla S235 (11375); průřez HEA; výška 180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</si>
  <si>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</si>
  <si>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</si>
  <si>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</si>
  <si>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</si>
  <si>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</si>
  <si>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</si>
  <si>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</si>
  <si>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</si>
  <si>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</si>
  <si>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</si>
  <si>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</si>
  <si>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</si>
  <si>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</si>
  <si>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</si>
  <si>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</si>
  <si>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</si>
  <si>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</si>
  <si>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</si>
  <si>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</si>
  <si>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</si>
  <si>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</si>
  <si>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</si>
  <si>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</si>
  <si>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</si>
  <si>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</si>
  <si>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</si>
  <si>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</si>
  <si>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</si>
  <si>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</si>
  <si>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</si>
  <si>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</si>
  <si>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</si>
  <si>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</si>
  <si>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</si>
  <si>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</si>
  <si>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</si>
  <si>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</si>
  <si>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</si>
  <si>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</si>
  <si>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</si>
  <si>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</si>
  <si>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</si>
  <si>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</si>
  <si>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</si>
  <si>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</si>
  <si>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</si>
  <si>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</si>
  <si>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</si>
  <si>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</si>
  <si>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</si>
  <si>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</si>
  <si>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767008</t>
  </si>
  <si>
    <t>Dodávka a montáž ocelové dveře s výplní SDK</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</si>
  <si>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</si>
  <si>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</si>
  <si>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</si>
  <si>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</si>
  <si>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</si>
  <si>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</si>
  <si>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</si>
  <si>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</si>
  <si>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</si>
  <si>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</si>
  <si>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</si>
  <si>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</si>
  <si>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</si>
  <si>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</si>
  <si>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</si>
  <si>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</si>
  <si>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</si>
  <si>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</si>
  <si>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</si>
  <si>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</si>
  <si>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</si>
  <si>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</si>
  <si>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</si>
  <si>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</si>
  <si>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</si>
  <si>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</si>
  <si>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</si>
  <si>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</si>
  <si>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</si>
  <si>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</si>
  <si>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</si>
  <si>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š = 300 mm; l = 300 mm; h = 9,0 mm; povrch matný; pro interiér i exteriér</t>
  </si>
  <si>
    <t>1,6*0,1*1,07</t>
  </si>
  <si>
    <t>776520110RAC</t>
  </si>
  <si>
    <t>Podlahy povlakové z podlahoviny dřevité moučky a pryskyřice, tl. 2,5 mm, z pásů, včetně soklíku, včetně vyrovnání podkladu samonivelační stěrkou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</si>
  <si>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</si>
  <si>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</si>
  <si>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</si>
  <si>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</si>
  <si>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</si>
  <si>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</si>
  <si>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</si>
  <si>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</si>
  <si>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</si>
  <si>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</si>
  <si>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</si>
  <si>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</si>
  <si>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</si>
  <si>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</si>
  <si>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</si>
  <si>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</si>
  <si>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</si>
  <si>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</si>
  <si>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</si>
  <si>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</si>
  <si>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</si>
  <si>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</si>
  <si>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</si>
  <si>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</si>
  <si>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</si>
  <si>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</si>
  <si>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</si>
  <si>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</si>
  <si>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</si>
  <si>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</si>
  <si>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</si>
  <si>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</si>
  <si>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</si>
  <si>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</si>
  <si>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</si>
  <si>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</si>
  <si>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</si>
  <si>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</si>
  <si>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</si>
  <si>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</si>
  <si>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</si>
  <si>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784164112R00</t>
  </si>
  <si>
    <t>Malby latexové  , bílé,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</si>
  <si>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</si>
  <si>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</si>
  <si>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</si>
  <si>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</si>
  <si>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</si>
  <si>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</si>
  <si>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</si>
  <si>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</si>
  <si>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</si>
  <si>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</si>
  <si>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</si>
  <si>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</si>
  <si>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</si>
  <si>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</si>
  <si>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</si>
  <si>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</si>
  <si>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</si>
  <si>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</si>
  <si>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</si>
  <si>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</si>
  <si>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</si>
  <si>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</si>
  <si>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</si>
  <si>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</si>
  <si>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</si>
  <si>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</si>
  <si>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</si>
  <si>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</si>
  <si>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</si>
  <si>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</si>
  <si>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</si>
  <si>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</si>
  <si>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</si>
  <si>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</si>
  <si>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</si>
  <si>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</si>
  <si>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</si>
  <si>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</si>
  <si>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</si>
  <si>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</si>
  <si>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</si>
  <si>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</si>
  <si>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</si>
  <si>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</si>
  <si>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</si>
  <si>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</si>
  <si>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</si>
  <si>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</si>
  <si>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</si>
  <si>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</si>
  <si>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</si>
  <si>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</si>
  <si>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</si>
  <si>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</si>
  <si>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</si>
  <si>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</si>
  <si>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</si>
  <si>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</si>
  <si>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</si>
  <si>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</si>
  <si>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</si>
  <si>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</si>
  <si>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</si>
  <si>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</si>
  <si>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</si>
  <si>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</si>
  <si>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</si>
  <si>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</si>
  <si>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</si>
  <si>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</si>
  <si>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</si>
  <si>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</si>
  <si>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</si>
  <si>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</si>
  <si>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</si>
  <si>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</si>
  <si>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</si>
  <si>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</si>
  <si>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</si>
  <si>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</si>
  <si>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</si>
  <si>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</si>
  <si>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</si>
  <si>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</si>
  <si>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</si>
  <si>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</si>
  <si>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</si>
  <si>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</si>
  <si>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</si>
  <si>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</si>
  <si>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</si>
  <si>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</si>
  <si>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</si>
  <si>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</si>
  <si>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</si>
  <si>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</si>
  <si>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</si>
  <si>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</si>
  <si>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</si>
  <si>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</si>
  <si>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</si>
  <si>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</si>
  <si>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</si>
  <si>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</si>
  <si>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</si>
  <si>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</si>
  <si>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</si>
  <si>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</si>
  <si>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</si>
  <si>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</si>
  <si>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</si>
  <si>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</si>
  <si>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</si>
  <si>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</si>
  <si>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</si>
  <si>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</si>
  <si>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</si>
  <si>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</si>
  <si>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</si>
  <si>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</si>
  <si>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</si>
  <si>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</si>
  <si>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</si>
  <si>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</si>
  <si>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</si>
  <si>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</si>
  <si>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</si>
  <si>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</si>
  <si>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</si>
  <si>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</si>
  <si>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</si>
  <si>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</si>
  <si>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</si>
  <si>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</si>
  <si>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</si>
  <si>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</si>
  <si>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</si>
  <si>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</si>
  <si>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</si>
  <si>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</si>
  <si>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</si>
  <si>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</si>
  <si>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</si>
  <si>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</si>
  <si>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</si>
  <si>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</si>
  <si>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</si>
  <si>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</si>
  <si>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</si>
  <si>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</si>
  <si>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</si>
  <si>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</si>
  <si>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</si>
  <si>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</si>
  <si>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</si>
  <si>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</si>
  <si>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</si>
  <si>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</si>
  <si>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</si>
  <si>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</si>
  <si>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</si>
  <si>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</si>
  <si>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</si>
  <si>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</si>
  <si>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</si>
  <si>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</si>
  <si>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</si>
  <si>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</si>
  <si>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</si>
  <si>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</si>
  <si>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</si>
  <si>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</si>
  <si>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</si>
  <si>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</si>
  <si>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</si>
  <si>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</si>
  <si>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</si>
  <si>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</si>
  <si>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</si>
  <si>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</si>
  <si>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</si>
  <si>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</si>
  <si>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</si>
  <si>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</si>
  <si>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</si>
  <si>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</si>
  <si>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</si>
  <si>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</si>
  <si>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</si>
  <si>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</si>
  <si>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</si>
  <si>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</si>
  <si>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</si>
  <si>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</si>
  <si>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</si>
  <si>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</si>
  <si>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</si>
  <si>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</si>
  <si>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</si>
  <si>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</si>
  <si>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</si>
  <si>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</si>
  <si>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</si>
  <si>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</si>
  <si>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</si>
  <si>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</si>
  <si>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</si>
  <si>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</si>
  <si>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</si>
  <si>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</si>
  <si>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</si>
  <si>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</si>
  <si>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</si>
  <si>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</si>
  <si>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</si>
  <si>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</si>
  <si>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</si>
  <si>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</si>
  <si>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</si>
  <si>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</si>
  <si>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</si>
  <si>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</si>
  <si>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</si>
  <si>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</si>
  <si>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</si>
  <si>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</si>
  <si>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</si>
  <si>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</si>
  <si>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</si>
  <si>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</si>
  <si>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</si>
  <si>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</si>
  <si>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</si>
  <si>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</si>
  <si>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</si>
  <si>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</si>
  <si>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</si>
  <si>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</si>
  <si>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</si>
  <si>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</si>
  <si>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</si>
  <si>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</si>
  <si>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</si>
  <si>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</si>
  <si>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</si>
  <si>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</si>
  <si>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</si>
  <si>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</si>
  <si>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</si>
  <si>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</si>
  <si>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</si>
  <si>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</si>
  <si>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</si>
  <si>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</si>
  <si>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</si>
  <si>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</si>
  <si>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</si>
  <si>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</si>
  <si>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</si>
  <si>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</si>
  <si>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</si>
  <si>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</si>
  <si>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</si>
  <si>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</si>
  <si>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</si>
  <si>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</si>
  <si>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</si>
  <si>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</si>
  <si>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</si>
  <si>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</si>
  <si>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</si>
  <si>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</si>
  <si>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</si>
  <si>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</si>
  <si>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</si>
  <si>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</si>
  <si>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</si>
  <si>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</si>
  <si>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</si>
  <si>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</si>
  <si>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</si>
  <si>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</si>
  <si>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</si>
  <si>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</si>
  <si>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</si>
  <si>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</si>
  <si>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</si>
  <si>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</si>
  <si>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</si>
  <si>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</si>
  <si>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</si>
  <si>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</si>
  <si>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</si>
  <si>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</si>
  <si>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</si>
  <si>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</si>
  <si>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dřevoštěpková třívrstvá pro prostředí vlhké; strana broušená; hrana pero/drážka; tl = 12,0 mm</t>
  </si>
  <si>
    <t>skladba S1 : 870,3127*2*1,15</t>
  </si>
  <si>
    <t>762526110R00</t>
  </si>
  <si>
    <t>Položení podlah montáž  polštářů pod podlahy rozteče do 65 cm</t>
  </si>
  <si>
    <t>60517110R</t>
  </si>
  <si>
    <t>lať průřez 15 cm2</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</si>
  <si>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</si>
  <si>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</si>
  <si>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</si>
  <si>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</si>
  <si>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</si>
  <si>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</si>
  <si>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</si>
  <si>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</si>
  <si>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</si>
  <si>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</si>
  <si>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</si>
  <si>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</si>
  <si>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</si>
  <si>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</si>
  <si>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</si>
  <si>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</si>
  <si>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</si>
  <si>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</si>
  <si>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</si>
  <si>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</si>
  <si>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</si>
  <si>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</si>
  <si>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</si>
  <si>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</si>
  <si>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</si>
  <si>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</si>
  <si>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</si>
  <si>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</si>
  <si>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</si>
  <si>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</si>
  <si>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</si>
  <si>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</si>
  <si>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</si>
  <si>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</si>
  <si>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</si>
  <si>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</si>
  <si>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</si>
  <si>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</si>
  <si>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</si>
  <si>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</si>
  <si>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</si>
  <si>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</si>
  <si>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deska izolační tepelně izol.; extrudovaný polystyren; povrch hladký; součinitel tepelné vodivosti 0,035 W/mK; obj. hmotnost 40,00 kg/m3</t>
  </si>
  <si>
    <t>zateplení základů : 0,15*0,9*235,65*1,05</t>
  </si>
  <si>
    <t>zateplení ostění a nadpraží venkovních otvorových výplní : 0,04*991,98792*1,05</t>
  </si>
  <si>
    <t>28375704R</t>
  </si>
  <si>
    <t>deska izolační stabilizovaná; pěnový polystyren; rovná hrana; součinitel tepelné vodivosti 0,037 W/mK; obj. hmotnost 20,00 kg/m3</t>
  </si>
  <si>
    <t>skladba S1 : 0,24*870,3127*1,05</t>
  </si>
  <si>
    <t>skladba S 7 : 0,2*4,93*19,2*1,05</t>
  </si>
  <si>
    <t>28375971R</t>
  </si>
  <si>
    <t>deska spádová, klín EPS 100; pěnový polystyren; součinitel tepelné vodivosti 0,037 W/mK</t>
  </si>
  <si>
    <t>skladba S 7 : (0,02+0,04)/2*4,93*19,2*1,05</t>
  </si>
  <si>
    <t>631401411R</t>
  </si>
  <si>
    <t>deska izolační minerální vlákno; rovná hrana; orientace vláken rovnoběžná; tl. 30,0 mm; součinitel tepelné vodivosti 0,045 W/mK; R = 0,670 m2K/W; obj. hmotnost 15,00 kg/m3</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</si>
  <si>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</si>
  <si>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</si>
  <si>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</si>
  <si>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</si>
  <si>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</si>
  <si>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</si>
  <si>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</si>
  <si>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</si>
  <si>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</si>
  <si>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</si>
  <si>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</si>
  <si>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</si>
  <si>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</si>
  <si>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</si>
  <si>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</si>
  <si>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</si>
  <si>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</si>
  <si>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</si>
  <si>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</si>
  <si>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</si>
  <si>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</si>
  <si>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</si>
  <si>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 Hlavice ventilační pro vnitřní kanalizaci</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</si>
  <si>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</si>
  <si>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</si>
  <si>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</si>
  <si>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</si>
  <si>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</si>
  <si>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</si>
  <si>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</si>
  <si>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</si>
  <si>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</si>
  <si>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</si>
  <si>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</si>
  <si>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</si>
  <si>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</si>
  <si>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</si>
  <si>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</si>
  <si>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</si>
  <si>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</si>
  <si>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</si>
  <si>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</si>
  <si>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</si>
  <si>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</si>
  <si>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</si>
  <si>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</si>
  <si>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</si>
  <si>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</si>
  <si>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</si>
  <si>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</si>
  <si>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</si>
  <si>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</si>
  <si>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</si>
  <si>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</si>
  <si>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</si>
  <si>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</si>
  <si>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</si>
  <si>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</si>
  <si>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</si>
  <si>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</si>
  <si>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</si>
  <si>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</si>
  <si>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</si>
  <si>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</si>
  <si>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</si>
  <si>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</si>
  <si>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</si>
  <si>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</si>
  <si>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</si>
  <si>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</si>
  <si>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</si>
  <si>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</si>
  <si>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</si>
  <si>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</si>
  <si>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</si>
  <si>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</si>
  <si>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</si>
  <si>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</si>
  <si>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</si>
  <si>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</si>
  <si>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</si>
  <si>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</si>
  <si>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</si>
  <si>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</si>
  <si>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</si>
  <si>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</si>
  <si>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</si>
  <si>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</si>
  <si>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</si>
  <si>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</si>
  <si>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</si>
  <si>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</si>
  <si>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</si>
  <si>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</si>
  <si>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</si>
  <si>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</si>
  <si>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</si>
  <si>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</si>
  <si>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</si>
  <si>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</si>
  <si>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</si>
  <si>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</si>
  <si>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</si>
  <si>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</si>
  <si>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</si>
  <si>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</si>
  <si>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</si>
  <si>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</si>
  <si>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</si>
  <si>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</si>
  <si>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</si>
  <si>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</si>
  <si>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</si>
  <si>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</si>
  <si>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</si>
  <si>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</si>
  <si>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</si>
  <si>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</si>
  <si>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</si>
  <si>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</si>
  <si>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</si>
  <si>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</si>
  <si>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</si>
  <si>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</si>
  <si>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</si>
  <si>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</si>
  <si>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</si>
  <si>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</si>
  <si>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</si>
  <si>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</si>
  <si>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</si>
  <si>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</si>
  <si>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</si>
  <si>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</si>
  <si>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</si>
  <si>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</si>
  <si>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</si>
  <si>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</si>
  <si>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</si>
  <si>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</si>
  <si>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</si>
  <si>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</si>
  <si>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</si>
  <si>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45,64384*-1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</si>
  <si>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</si>
  <si>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</si>
  <si>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</si>
  <si>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</si>
  <si>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</si>
  <si>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</si>
  <si>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</si>
  <si>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</si>
  <si>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</si>
  <si>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</si>
  <si>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</si>
  <si>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</si>
  <si>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</si>
  <si>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</si>
  <si>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</si>
  <si>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</si>
  <si>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</si>
  <si>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</si>
  <si>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</si>
  <si>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</si>
  <si>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</si>
  <si>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92 : 5,36000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</si>
  <si>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</si>
  <si>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</si>
  <si>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</si>
  <si>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</si>
  <si>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</si>
  <si>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</si>
  <si>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</si>
  <si>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</si>
  <si>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</si>
  <si>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</si>
  <si>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</si>
  <si>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</si>
  <si>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</si>
  <si>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</si>
  <si>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</si>
  <si>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</si>
  <si>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</si>
  <si>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</si>
  <si>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</si>
  <si>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</si>
  <si>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</si>
  <si>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</si>
  <si>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</si>
  <si>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</si>
  <si>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</si>
  <si>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</si>
  <si>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L (úhelník) válcovaná za tepla S235 (11375); rovnoramenná; tl = 5,00 mm; a = 50,0 mm; b = 50,0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</si>
  <si>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</si>
  <si>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</si>
  <si>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</si>
  <si>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</si>
  <si>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</si>
  <si>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</si>
  <si>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</si>
  <si>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</si>
  <si>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</si>
  <si>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</si>
  <si>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</si>
  <si>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</si>
  <si>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</si>
  <si>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</si>
  <si>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</si>
  <si>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622311525RT1</t>
  </si>
  <si>
    <t>Zateplení soklu extrudovaným polystyrénem, tloušťky 160 mm, kontaktní nátěr a tenkovrstvá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</si>
  <si>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</si>
  <si>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</si>
  <si>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</si>
  <si>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</si>
  <si>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</si>
  <si>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</si>
  <si>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</si>
  <si>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622311735RT6</t>
  </si>
  <si>
    <t>Zateplení fasády  , minerálními deskami s kolmým vláknem, tloušťky 160 mm, kontaktní nátěr a silikátová omítka, škrábaná, zrnitost 2 mm, Výrobek izolační pro budovy z minerální vlny (MW) tvar: deska; použití: fasády; tloušťka d = 160,0 mm; hrana: rovná; OH = 100 kg/m3; lambda = 0,041...</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</si>
  <si>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</si>
  <si>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</si>
  <si>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</si>
  <si>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</si>
  <si>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</si>
  <si>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</si>
  <si>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</si>
  <si>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</si>
  <si>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</si>
  <si>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</si>
  <si>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</si>
  <si>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</si>
  <si>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</si>
  <si>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</si>
  <si>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</si>
  <si>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622311152RV1</t>
  </si>
  <si>
    <t>Zateplení ostění  , expandovaným polystyrénem,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</si>
  <si>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</si>
  <si>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</si>
  <si>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Součinitel tepelné vodivosti izolantu je 0,039 W/mK.</t>
  </si>
  <si>
    <t>pod parapety "B" : 0,2*(0,65*4+1,1*2+1,5*3)+0,3*1,25*6+0,25*(0,95*3+1,25*8)</t>
  </si>
  <si>
    <t>"C"+"D" : 0,25*(0,95*6+1,3*3+0,55*9)</t>
  </si>
  <si>
    <t>"E" : 0,25*(1,4*2+1,88)</t>
  </si>
  <si>
    <t>"F"+"G" : 0,25*(0,95*2+1,25*2+0,6)</t>
  </si>
  <si>
    <t>622311754RT6</t>
  </si>
  <si>
    <t>Zateplení ostění  , minerálními deskami s kolmým vláknem, tloušťky 40 mm, kontaktní nátěr a silikátová omítka, Výrobek izolační pro budovy z minerální vlny (MW) tvar: deska; použití: fasády; tloušťka d = 40,0 mm; hrana: rovná; OH = 100 kg/m3; lambda = 0,041 ...</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</si>
  <si>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</si>
  <si>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</si>
  <si>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</si>
  <si>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</si>
  <si>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</si>
  <si>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</si>
  <si>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</si>
  <si>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</si>
  <si>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</si>
  <si>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hliníkové,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</si>
  <si>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</si>
  <si>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</si>
  <si>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</si>
  <si>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</si>
  <si>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</si>
  <si>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</si>
  <si>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</si>
  <si>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</si>
  <si>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</si>
  <si>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</si>
  <si>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dle barevného řešení v projektu : 1039,5105+15,985</t>
  </si>
  <si>
    <t>648952421RT3</t>
  </si>
  <si>
    <t>Osazení parapetních desek dřevěných včetně dodávky parapetní desky  šířky 350 mm</t>
  </si>
  <si>
    <t>0,55*6+1,49+1,55</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</si>
  <si>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</si>
  <si>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</si>
  <si>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</si>
  <si>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</si>
  <si>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</si>
  <si>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</si>
  <si>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</si>
  <si>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</si>
  <si>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</si>
  <si>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</si>
  <si>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</si>
  <si>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</si>
  <si>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</si>
  <si>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</si>
  <si>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</si>
  <si>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</si>
  <si>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</si>
  <si>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</si>
  <si>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</si>
  <si>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</si>
  <si>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</si>
  <si>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</si>
  <si>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</si>
  <si>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</si>
  <si>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</si>
  <si>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</si>
  <si>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</si>
  <si>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</si>
  <si>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</si>
  <si>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</si>
  <si>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</si>
  <si>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</si>
  <si>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</si>
  <si>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</si>
  <si>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</si>
  <si>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</si>
  <si>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</si>
  <si>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</si>
  <si>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</si>
  <si>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</si>
  <si>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</si>
  <si>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</si>
  <si>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</si>
  <si>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deska izolační tepelně izol.; extrudovaný polystyren; povrch hladký; polodrážka; tl. 160,0 mm; součinitel tepelné vodivosti 0,039 W/mK; R = 4,103 m2K/W; obj. hmotnost 30,00 kg/m3</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</si>
  <si>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</si>
  <si>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</si>
  <si>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</si>
  <si>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</si>
  <si>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</si>
  <si>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</si>
  <si>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</si>
  <si>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</si>
  <si>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</si>
  <si>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</si>
  <si>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</si>
  <si>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</si>
  <si>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</si>
  <si>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</si>
  <si>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</si>
  <si>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</si>
  <si>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</si>
  <si>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</si>
  <si>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</si>
  <si>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</si>
  <si>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</si>
  <si>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</si>
  <si>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</si>
  <si>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</si>
  <si>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</si>
  <si>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</si>
  <si>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</si>
  <si>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</si>
  <si>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</si>
  <si>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</si>
  <si>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</si>
  <si>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</si>
  <si>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</si>
  <si>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</si>
  <si>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</si>
  <si>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</si>
  <si>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</si>
  <si>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</si>
  <si>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</si>
  <si>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</si>
  <si>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</si>
  <si>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</si>
  <si>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</si>
  <si>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</si>
  <si>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</si>
  <si>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</si>
  <si>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</si>
  <si>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</si>
  <si>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</si>
  <si>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</si>
  <si>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</si>
  <si>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</si>
  <si>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</si>
  <si>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</si>
  <si>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</si>
  <si>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</si>
  <si>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</si>
  <si>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</si>
  <si>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</si>
  <si>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</si>
  <si>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</si>
  <si>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</si>
  <si>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</si>
  <si>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</si>
  <si>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</si>
  <si>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</si>
  <si>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</si>
  <si>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</si>
  <si>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</si>
  <si>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</si>
  <si>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</si>
  <si>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</si>
  <si>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</si>
  <si>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</si>
  <si>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</si>
  <si>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</si>
  <si>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</si>
  <si>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</si>
  <si>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70 : 87,62889</t>
  </si>
  <si>
    <t>Koeficient : 1</t>
  </si>
  <si>
    <t>Odkaz na mn. položky pořadí 72 : 87,62889</t>
  </si>
  <si>
    <t>Koeficient : 6</t>
  </si>
  <si>
    <t>Odkaz na mn. položky pořadí 74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</si>
  <si>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</si>
  <si>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</si>
  <si>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</si>
  <si>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</si>
  <si>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</si>
  <si>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</si>
  <si>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</si>
  <si>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</si>
  <si>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</si>
  <si>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</si>
  <si>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</si>
  <si>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</si>
  <si>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</si>
  <si>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</si>
  <si>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</si>
  <si>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</si>
  <si>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</si>
  <si>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</si>
  <si>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</si>
  <si>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</si>
  <si>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</si>
  <si>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</si>
  <si>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</si>
  <si>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</si>
  <si>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</si>
  <si>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</si>
  <si>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</si>
  <si>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</si>
  <si>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</si>
  <si>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</si>
  <si>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</si>
  <si>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</si>
  <si>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</si>
  <si>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</si>
  <si>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</si>
  <si>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</si>
  <si>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</si>
  <si>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</si>
  <si>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</si>
  <si>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</si>
  <si>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</si>
  <si>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 Beton čerstvý obyčejný;  C 20/25;  prostředí: X0;  cement: CEM I;  Dmax = 22 mm;  S 3</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</si>
  <si>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</si>
  <si>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</si>
  <si>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</si>
  <si>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</si>
  <si>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</si>
  <si>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</si>
  <si>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</si>
  <si>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</si>
  <si>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</si>
  <si>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</si>
  <si>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</si>
  <si>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</si>
  <si>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</si>
  <si>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</si>
  <si>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</si>
  <si>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</si>
  <si>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</si>
  <si>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</si>
  <si>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</si>
  <si>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</si>
  <si>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</si>
  <si>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</si>
  <si>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</si>
  <si>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</si>
  <si>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</si>
  <si>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</si>
  <si>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</si>
  <si>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</si>
  <si>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</si>
  <si>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</si>
  <si>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</si>
  <si>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</si>
  <si>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</si>
  <si>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</si>
  <si>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</si>
  <si>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</si>
  <si>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</si>
  <si>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</si>
  <si>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</si>
  <si>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</si>
  <si>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</si>
  <si>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</si>
  <si>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</si>
  <si>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</si>
  <si>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</si>
  <si>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</si>
  <si>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</si>
  <si>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</si>
  <si>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</si>
  <si>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</si>
  <si>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</si>
  <si>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</si>
  <si>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</si>
  <si>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</si>
  <si>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</si>
  <si>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</si>
  <si>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</si>
  <si>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</si>
  <si>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</si>
  <si>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</si>
  <si>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</si>
  <si>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</si>
  <si>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</si>
  <si>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</si>
  <si>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</si>
  <si>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</si>
  <si>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</si>
  <si>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</si>
  <si>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</si>
  <si>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</si>
  <si>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</si>
  <si>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</si>
  <si>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</si>
  <si>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</si>
  <si>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</si>
  <si>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</si>
  <si>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</si>
  <si>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</si>
  <si>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</si>
  <si>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</si>
  <si>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</si>
  <si>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</si>
  <si>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</si>
  <si>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</si>
  <si>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</si>
  <si>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</si>
  <si>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</si>
  <si>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</si>
  <si>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</si>
  <si>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</si>
  <si>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</si>
  <si>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</si>
  <si>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</si>
  <si>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</si>
  <si>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</si>
  <si>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</si>
  <si>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</si>
  <si>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</si>
  <si>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</si>
  <si>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</si>
  <si>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</si>
  <si>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</si>
  <si>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</si>
  <si>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</si>
  <si>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</si>
  <si>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</si>
  <si>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</si>
  <si>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</si>
  <si>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</si>
  <si>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</si>
  <si>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</si>
  <si>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</si>
  <si>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</si>
  <si>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</si>
  <si>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dlaždice zatravňovací; šedá; l = 600 mm; š = 400 mm; tl. 80,0 mm; podíl otevřené plochy 40,0 %</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</si>
  <si>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</si>
  <si>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</si>
  <si>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</si>
  <si>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</si>
  <si>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</si>
  <si>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</si>
  <si>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</si>
  <si>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</si>
  <si>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</si>
  <si>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</si>
  <si>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</si>
  <si>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</si>
  <si>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</si>
  <si>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</si>
  <si>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</si>
  <si>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</si>
  <si>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</si>
  <si>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</si>
  <si>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</si>
  <si>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</si>
  <si>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</si>
  <si>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</si>
  <si>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</si>
  <si>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</si>
  <si>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</si>
  <si>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</si>
  <si>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kanalizační PVC; hladká, s hrdlem; Sn 4 kN/m2; D = 160,0 mm; s = 4,00 mm; l = 3000,0 mm</t>
  </si>
  <si>
    <t>28611223.AR</t>
  </si>
  <si>
    <t>trubka plastová drenážní PVC; ohebná; perforovaná po celém obvodu; DN 100,0 mm</t>
  </si>
  <si>
    <t>28651691.AR</t>
  </si>
  <si>
    <t>redukce excentrická; PVC; d = 160,0 mm; d2 = 110 mm; l = 181 mm; hladká, hrdlová</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</si>
  <si>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</si>
  <si>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</si>
  <si>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</si>
  <si>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</si>
  <si>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</si>
  <si>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</si>
  <si>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</si>
  <si>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</si>
  <si>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</si>
  <si>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</si>
  <si>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</si>
  <si>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</si>
  <si>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</si>
  <si>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</si>
  <si>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</si>
  <si>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</si>
  <si>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</si>
  <si>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</si>
  <si>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</si>
  <si>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</si>
  <si>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</si>
  <si>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</si>
  <si>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</si>
  <si>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</si>
  <si>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</si>
  <si>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</si>
  <si>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</si>
  <si>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</si>
  <si>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</si>
  <si>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</si>
  <si>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</si>
  <si>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</si>
  <si>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</si>
  <si>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</si>
  <si>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</si>
  <si>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</si>
  <si>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</si>
  <si>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</si>
  <si>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</si>
  <si>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</si>
  <si>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</si>
  <si>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</si>
  <si>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</si>
  <si>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767911140R00</t>
  </si>
  <si>
    <t>Montáž oplocení z pletiva strojového, o výšce přes 2,0 do 4,0 m</t>
  </si>
  <si>
    <t>oplocení s brankou : 17,2</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</si>
  <si>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</si>
  <si>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</si>
  <si>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</si>
  <si>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</si>
  <si>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</si>
  <si>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</si>
  <si>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</si>
  <si>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</si>
  <si>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</si>
  <si>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</si>
  <si>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</si>
  <si>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</si>
  <si>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</si>
  <si>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trubkové zábradlí před tělocvičnou : 131</t>
  </si>
  <si>
    <t>Z/5 - D+M ocelové trubkové zábradlí schodiště</t>
  </si>
  <si>
    <t>Z/4 - pletivové pole</t>
  </si>
  <si>
    <t>Z/2 - zábradlí</t>
  </si>
  <si>
    <t>89910PC1</t>
  </si>
  <si>
    <t>Demontáž stávajícího poklopu na šachtě</t>
  </si>
  <si>
    <t>15615170R</t>
  </si>
  <si>
    <t>drát ocelový; tažený, měkký; pozink.; pr. 2,24 mm; jak. 11 343</t>
  </si>
  <si>
    <t>86</t>
  </si>
  <si>
    <t>31327515R</t>
  </si>
  <si>
    <t>pletivo drátěné 4-hranné bez napínacího drátu; h = 2,00 m; velikost ok 55 mm; d drátu 2,50 mm; povrch. úprava plast na pozink.drátu; barva zelená</t>
  </si>
  <si>
    <t>31478152R</t>
  </si>
  <si>
    <t>drát napínací pr. 2,40 mm; povrch. úprava PVC; balení 100m</t>
  </si>
  <si>
    <t>31479012R</t>
  </si>
  <si>
    <t>stojek napínací poplastovaný, vel.2, používá se k vypnutí napínacího drátu u 4-hranných</t>
  </si>
  <si>
    <t>553001</t>
  </si>
  <si>
    <t>Ocelové sloupky části oplocení hřiště s brankou</t>
  </si>
  <si>
    <t>materiál a úpravy pro napínací lanka jsou popsány na v.č.D.1.1.12 : 7</t>
  </si>
  <si>
    <t>553002</t>
  </si>
  <si>
    <t>Ocelové sloupky vjezdové brány Z1</t>
  </si>
  <si>
    <t>553003</t>
  </si>
  <si>
    <t>Ocelové sloupky za basketbalovým košem</t>
  </si>
  <si>
    <t>materiál a úpravy pro napínací lanka jsou popsány na v.č.D.1.1.12 : 6</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</si>
  <si>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</si>
  <si>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</si>
  <si>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</si>
  <si>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</si>
  <si>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</si>
  <si>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</si>
  <si>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</si>
  <si>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</si>
  <si>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</si>
  <si>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</si>
  <si>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</si>
  <si>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</si>
  <si>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</si>
  <si>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</si>
  <si>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Z/4 : 17,31*2*2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</si>
  <si>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</si>
  <si>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</si>
  <si>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</si>
  <si>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</si>
  <si>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</si>
  <si>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</si>
  <si>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</si>
  <si>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</si>
  <si>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</si>
  <si>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</si>
  <si>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</si>
  <si>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</si>
  <si>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</si>
  <si>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</si>
  <si>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</si>
  <si>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</si>
  <si>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</si>
  <si>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</si>
  <si>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</si>
  <si>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</si>
  <si>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</si>
  <si>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</si>
  <si>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</si>
  <si>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</si>
  <si>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</si>
  <si>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</si>
  <si>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</si>
  <si>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</si>
  <si>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</si>
  <si>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</si>
  <si>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</si>
  <si>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</si>
  <si>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</si>
  <si>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</si>
  <si>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</si>
  <si>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</si>
  <si>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</si>
  <si>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</si>
  <si>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</si>
  <si>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</si>
  <si>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</si>
  <si>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</si>
  <si>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</si>
  <si>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</si>
  <si>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</si>
  <si>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</si>
  <si>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</si>
  <si>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</si>
  <si>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</si>
  <si>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</si>
  <si>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</si>
  <si>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</si>
  <si>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</si>
  <si>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</si>
  <si>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</si>
  <si>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</si>
  <si>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</si>
  <si>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</si>
  <si>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</si>
  <si>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</si>
  <si>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</si>
  <si>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</si>
  <si>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</si>
  <si>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</si>
  <si>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</si>
  <si>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</si>
  <si>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</si>
  <si>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</si>
  <si>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</si>
  <si>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</si>
  <si>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</si>
  <si>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</si>
  <si>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</si>
  <si>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</si>
  <si>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</si>
  <si>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</si>
  <si>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</si>
  <si>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</si>
  <si>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</si>
  <si>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</si>
  <si>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</si>
  <si>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</si>
  <si>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167101101R00</t>
  </si>
  <si>
    <t>Nakládání, skládání, překládání neulehlého výkopku nakládání výkopku  do 100 m3, z horniny 1 až 4</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</si>
  <si>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</si>
  <si>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</si>
  <si>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</si>
  <si>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</si>
  <si>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</si>
  <si>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</si>
  <si>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</si>
  <si>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</si>
  <si>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</si>
  <si>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</si>
  <si>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</si>
  <si>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</si>
  <si>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</si>
  <si>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</si>
  <si>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</si>
  <si>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</si>
  <si>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</si>
  <si>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</si>
  <si>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</si>
  <si>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</si>
  <si>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</si>
  <si>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</si>
  <si>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</si>
  <si>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</si>
  <si>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</si>
  <si>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</si>
  <si>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</si>
  <si>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</si>
  <si>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</si>
  <si>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</si>
  <si>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</si>
  <si>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</si>
  <si>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</si>
  <si>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</si>
  <si>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</si>
  <si>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</si>
  <si>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</si>
  <si>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</si>
  <si>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</si>
  <si>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</si>
  <si>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</si>
  <si>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</si>
  <si>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</si>
  <si>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</si>
  <si>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</si>
  <si>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</si>
  <si>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</si>
  <si>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</si>
  <si>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</si>
  <si>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</si>
  <si>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</si>
  <si>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</si>
  <si>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</si>
  <si>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</si>
  <si>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</si>
  <si>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</si>
  <si>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</si>
  <si>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</si>
  <si>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</si>
  <si>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</si>
  <si>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</si>
  <si>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</si>
  <si>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</si>
  <si>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</si>
  <si>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</si>
  <si>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</si>
  <si>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</si>
  <si>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</si>
  <si>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</si>
  <si>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</si>
  <si>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</si>
  <si>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</si>
  <si>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</si>
  <si>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</si>
  <si>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</si>
  <si>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</si>
  <si>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</si>
  <si>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</si>
  <si>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</si>
  <si>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</si>
  <si>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</si>
  <si>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</si>
  <si>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</si>
  <si>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</si>
  <si>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</si>
  <si>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</si>
  <si>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</si>
  <si>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</si>
  <si>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</si>
  <si>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</si>
  <si>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</si>
  <si>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</si>
  <si>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</si>
  <si>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</si>
  <si>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</si>
  <si>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</si>
  <si>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</si>
  <si>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</si>
  <si>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</si>
  <si>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</si>
  <si>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</si>
  <si>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</si>
  <si>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</si>
  <si>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</si>
  <si>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</si>
  <si>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</si>
  <si>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</si>
  <si>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</si>
  <si>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</si>
  <si>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</si>
  <si>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</si>
  <si>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</si>
  <si>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</si>
  <si>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</si>
  <si>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</si>
  <si>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</si>
  <si>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</si>
  <si>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</si>
  <si>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</si>
  <si>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</si>
  <si>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</si>
  <si>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</si>
  <si>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</si>
  <si>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</si>
  <si>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</si>
  <si>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</si>
  <si>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</si>
  <si>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</si>
  <si>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</si>
  <si>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</si>
  <si>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</si>
  <si>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</si>
  <si>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</si>
  <si>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</si>
  <si>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</si>
  <si>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</si>
  <si>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</si>
  <si>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</si>
  <si>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</si>
  <si>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</si>
  <si>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</si>
  <si>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</si>
  <si>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</si>
  <si>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</si>
  <si>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</si>
  <si>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</si>
  <si>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</si>
  <si>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</si>
  <si>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</si>
  <si>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</si>
  <si>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</si>
  <si>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</si>
  <si>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</si>
  <si>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</si>
  <si>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</si>
  <si>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</si>
  <si>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</si>
  <si>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</si>
  <si>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</si>
  <si>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</si>
  <si>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</si>
  <si>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</si>
  <si>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</si>
  <si>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</si>
  <si>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</si>
  <si>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</si>
  <si>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</si>
  <si>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</si>
  <si>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</si>
  <si>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</si>
  <si>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</si>
  <si>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</si>
  <si>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</si>
  <si>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</si>
  <si>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</si>
  <si>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</si>
  <si>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</si>
  <si>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</si>
  <si>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</si>
  <si>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</si>
  <si>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</si>
  <si>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</si>
  <si>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</si>
  <si>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</si>
  <si>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</si>
  <si>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</si>
  <si>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</si>
  <si>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</si>
  <si>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</si>
  <si>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</si>
  <si>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</si>
  <si>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</si>
  <si>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</si>
  <si>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</si>
  <si>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</si>
  <si>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</si>
  <si>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</si>
  <si>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</si>
  <si>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</si>
  <si>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</si>
  <si>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</si>
  <si>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</si>
  <si>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</si>
  <si>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</si>
  <si>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</si>
  <si>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</si>
  <si>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</si>
  <si>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</si>
  <si>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</si>
  <si>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</si>
  <si>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</si>
  <si>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</si>
  <si>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</si>
  <si>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</si>
  <si>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</si>
  <si>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</si>
  <si>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</si>
  <si>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</si>
  <si>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</si>
  <si>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</si>
  <si>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</si>
  <si>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</si>
  <si>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</si>
  <si>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</si>
  <si>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</si>
  <si>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</si>
  <si>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</si>
  <si>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</si>
  <si>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</si>
  <si>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</si>
  <si>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</si>
  <si>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</si>
  <si>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</si>
  <si>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</si>
  <si>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</si>
  <si>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</si>
  <si>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</si>
  <si>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</si>
  <si>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</si>
  <si>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</si>
  <si>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</si>
  <si>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</si>
  <si>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</si>
  <si>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</si>
  <si>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</si>
  <si>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</si>
  <si>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</si>
  <si>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</si>
  <si>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</si>
  <si>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</si>
  <si>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</si>
  <si>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</si>
  <si>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</si>
  <si>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</si>
  <si>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</si>
  <si>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</si>
  <si>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</si>
  <si>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</si>
  <si>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</si>
  <si>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</si>
  <si>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</si>
  <si>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</si>
  <si>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</si>
  <si>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</si>
  <si>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</si>
  <si>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</si>
  <si>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</si>
  <si>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</si>
  <si>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</si>
  <si>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</si>
  <si>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</si>
  <si>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</si>
  <si>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</si>
  <si>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</si>
  <si>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</si>
  <si>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</si>
  <si>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</si>
  <si>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</si>
  <si>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</si>
  <si>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</si>
  <si>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</si>
  <si>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</si>
  <si>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</si>
  <si>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</si>
  <si>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</si>
  <si>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</si>
  <si>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</si>
  <si>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</si>
  <si>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</si>
  <si>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</si>
  <si>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</si>
  <si>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</si>
  <si>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</si>
  <si>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</si>
  <si>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</si>
  <si>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</si>
  <si>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</si>
  <si>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</si>
  <si>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</si>
  <si>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</si>
  <si>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</si>
  <si>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</si>
  <si>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</si>
  <si>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</si>
  <si>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</si>
  <si>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</si>
  <si>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</si>
  <si>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</si>
  <si>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</si>
  <si>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</si>
  <si>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</si>
  <si>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</si>
  <si>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</si>
  <si>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</si>
  <si>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</si>
  <si>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</si>
  <si>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</si>
  <si>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</si>
  <si>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</si>
  <si>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</si>
  <si>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</si>
  <si>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</si>
  <si>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</si>
  <si>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</si>
  <si>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</si>
  <si>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</si>
  <si>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</si>
  <si>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</si>
  <si>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</si>
  <si>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</si>
  <si>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</si>
  <si>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</si>
  <si>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</si>
  <si>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</si>
  <si>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</si>
  <si>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</si>
  <si>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</si>
  <si>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</si>
  <si>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</si>
  <si>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</si>
  <si>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</si>
  <si>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</si>
  <si>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</si>
  <si>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</si>
  <si>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</si>
  <si>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</si>
  <si>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</si>
  <si>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</si>
  <si>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</si>
  <si>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</si>
  <si>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</si>
  <si>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</si>
  <si>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</si>
  <si>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</si>
  <si>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</si>
  <si>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</si>
  <si>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</si>
  <si>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</si>
  <si>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</si>
  <si>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</si>
  <si>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</si>
  <si>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</si>
  <si>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</si>
  <si>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</si>
  <si>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</si>
  <si>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</si>
  <si>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</si>
  <si>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</si>
  <si>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</si>
  <si>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</si>
  <si>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</si>
  <si>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</si>
  <si>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</si>
  <si>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</si>
  <si>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</si>
  <si>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</si>
  <si>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</si>
  <si>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</si>
  <si>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</si>
  <si>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</si>
  <si>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</si>
  <si>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</si>
  <si>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</si>
  <si>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</si>
  <si>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</si>
  <si>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</si>
  <si>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</si>
  <si>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</si>
  <si>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</si>
  <si>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</si>
  <si>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</si>
  <si>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</si>
  <si>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</si>
  <si>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</si>
  <si>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</si>
  <si>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</si>
  <si>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</si>
  <si>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</si>
  <si>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</si>
  <si>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</si>
  <si>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</si>
  <si>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</si>
  <si>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</si>
  <si>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</si>
  <si>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</si>
  <si>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</si>
  <si>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</si>
  <si>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</si>
  <si>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</si>
  <si>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</si>
  <si>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</si>
  <si>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</si>
  <si>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</si>
  <si>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</si>
  <si>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</si>
  <si>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</si>
  <si>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</si>
  <si>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</si>
  <si>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</si>
  <si>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</si>
  <si>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</si>
  <si>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</si>
  <si>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</si>
  <si>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</si>
  <si>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</si>
  <si>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</si>
  <si>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</si>
  <si>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</si>
  <si>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</si>
  <si>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</si>
  <si>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</si>
  <si>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</si>
  <si>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</si>
  <si>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</si>
  <si>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</si>
  <si>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</si>
  <si>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</si>
  <si>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</si>
  <si>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</si>
  <si>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</si>
  <si>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</si>
  <si>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</si>
  <si>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</si>
  <si>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</si>
  <si>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</si>
  <si>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</si>
  <si>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</si>
  <si>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</si>
  <si>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</si>
  <si>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</si>
  <si>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</si>
  <si>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</si>
  <si>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</si>
  <si>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</si>
  <si>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</si>
  <si>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</si>
  <si>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</si>
  <si>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</si>
  <si>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</si>
  <si>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</si>
  <si>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</si>
  <si>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</si>
  <si>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</si>
  <si>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</si>
  <si>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</si>
  <si>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</si>
  <si>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</si>
  <si>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</si>
  <si>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</si>
  <si>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</si>
  <si>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</si>
  <si>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</si>
  <si>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</si>
  <si>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</si>
  <si>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</si>
  <si>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</si>
  <si>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</si>
  <si>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</si>
  <si>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</si>
  <si>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</si>
  <si>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</si>
  <si>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</si>
  <si>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</si>
  <si>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</si>
  <si>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</si>
  <si>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</si>
  <si>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</si>
  <si>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</si>
  <si>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</si>
  <si>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</si>
  <si>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</si>
  <si>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</si>
  <si>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</si>
  <si>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</si>
  <si>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</si>
  <si>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</si>
  <si>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</si>
  <si>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</si>
  <si>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</si>
  <si>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</si>
  <si>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</si>
  <si>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</si>
  <si>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</si>
  <si>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</si>
  <si>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</si>
  <si>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</si>
  <si>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</si>
  <si>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</si>
  <si>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</si>
  <si>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</si>
  <si>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</si>
  <si>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</si>
  <si>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</si>
  <si>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</si>
  <si>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</si>
  <si>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</si>
  <si>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</si>
  <si>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</si>
  <si>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</si>
  <si>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</si>
  <si>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</si>
  <si>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</si>
  <si>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</si>
  <si>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</si>
  <si>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</si>
  <si>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</si>
  <si>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</si>
  <si>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</si>
  <si>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</si>
  <si>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</si>
  <si>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</si>
  <si>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</si>
  <si>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</si>
  <si>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</si>
  <si>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</si>
  <si>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</si>
  <si>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</si>
  <si>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</si>
  <si>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</si>
  <si>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</si>
  <si>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</si>
  <si>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</si>
  <si>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</si>
  <si>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</si>
  <si>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</si>
  <si>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</si>
  <si>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</si>
  <si>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</si>
  <si>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</si>
  <si>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</si>
  <si>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</si>
  <si>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</si>
  <si>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</si>
  <si>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</si>
  <si>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</si>
  <si>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</si>
  <si>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</si>
  <si>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</si>
  <si>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</si>
  <si>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</si>
  <si>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</si>
  <si>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</si>
  <si>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</si>
  <si>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</si>
  <si>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</si>
  <si>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</si>
  <si>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</si>
  <si>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</si>
  <si>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</si>
  <si>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</si>
  <si>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</si>
  <si>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</si>
  <si>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</si>
  <si>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</si>
  <si>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</si>
  <si>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</si>
  <si>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</si>
  <si>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</si>
  <si>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</si>
  <si>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</si>
  <si>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</si>
  <si>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</si>
  <si>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</si>
  <si>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</si>
  <si>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</si>
  <si>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</si>
  <si>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</si>
  <si>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</si>
  <si>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</si>
  <si>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</si>
  <si>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</si>
  <si>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</si>
  <si>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</si>
  <si>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</si>
  <si>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</si>
  <si>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</si>
  <si>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</si>
  <si>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</si>
  <si>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</si>
  <si>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</si>
  <si>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</si>
  <si>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</si>
  <si>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</si>
  <si>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</si>
  <si>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</si>
  <si>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</si>
  <si>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</si>
  <si>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</si>
  <si>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</si>
  <si>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</si>
  <si>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</si>
  <si>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</si>
  <si>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</si>
  <si>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</si>
  <si>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</si>
  <si>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</si>
  <si>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</si>
  <si>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</si>
  <si>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</si>
  <si>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</si>
  <si>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</si>
  <si>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</si>
  <si>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</si>
  <si>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</si>
  <si>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</si>
  <si>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</si>
  <si>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</si>
  <si>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</si>
  <si>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</si>
  <si>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</si>
  <si>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</si>
  <si>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</si>
  <si>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</si>
  <si>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</si>
  <si>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</si>
  <si>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</si>
  <si>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</si>
  <si>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</si>
  <si>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</si>
  <si>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</si>
  <si>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</si>
  <si>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</si>
  <si>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</si>
  <si>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</si>
  <si>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</si>
  <si>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</si>
  <si>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</si>
  <si>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</si>
  <si>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</si>
  <si>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</si>
  <si>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</si>
  <si>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</si>
  <si>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</si>
  <si>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</si>
  <si>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</si>
  <si>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</si>
  <si>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</si>
  <si>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</si>
  <si>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</si>
  <si>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</si>
  <si>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</si>
  <si>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</si>
  <si>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</si>
  <si>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</si>
  <si>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</si>
  <si>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</si>
  <si>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</si>
  <si>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</si>
  <si>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</si>
  <si>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</si>
  <si>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</si>
  <si>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</si>
  <si>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</si>
  <si>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</si>
  <si>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</si>
  <si>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</si>
  <si>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</si>
  <si>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</si>
  <si>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</si>
  <si>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</si>
  <si>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</si>
  <si>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</si>
  <si>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</si>
  <si>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</si>
  <si>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</si>
  <si>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</si>
  <si>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</si>
  <si>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</si>
  <si>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</si>
  <si>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</si>
  <si>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</si>
  <si>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</si>
  <si>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</si>
  <si>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</si>
  <si>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</si>
  <si>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</si>
  <si>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</si>
  <si>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</si>
  <si>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</si>
  <si>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</si>
  <si>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</si>
  <si>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</si>
  <si>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</si>
  <si>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</si>
  <si>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</si>
  <si>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</si>
  <si>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</si>
  <si>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</si>
  <si>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</si>
  <si>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</si>
  <si>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</si>
  <si>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</si>
  <si>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</si>
  <si>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</si>
  <si>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</si>
  <si>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</si>
  <si>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</si>
  <si>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</si>
  <si>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</si>
  <si>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</si>
  <si>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</si>
  <si>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</si>
  <si>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</si>
  <si>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</si>
  <si>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</si>
  <si>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</si>
  <si>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</si>
  <si>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</si>
  <si>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</si>
  <si>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</si>
  <si>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</si>
  <si>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</si>
  <si>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</si>
  <si>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</si>
  <si>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</si>
  <si>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</si>
  <si>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</si>
  <si>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</si>
  <si>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</si>
  <si>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</si>
  <si>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</si>
  <si>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</si>
  <si>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</si>
  <si>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</si>
  <si>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</si>
  <si>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</si>
  <si>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</si>
  <si>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</si>
  <si>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</si>
  <si>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</si>
  <si>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</si>
  <si>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</si>
  <si>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</si>
  <si>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</si>
  <si>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</si>
  <si>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</si>
  <si>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</si>
  <si>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</si>
  <si>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</si>
  <si>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</si>
  <si>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</si>
  <si>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</si>
  <si>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</si>
  <si>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</si>
  <si>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</si>
  <si>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</si>
  <si>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</si>
  <si>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</si>
  <si>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</si>
  <si>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</si>
  <si>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</si>
  <si>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</si>
  <si>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</si>
  <si>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</si>
  <si>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</si>
  <si>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</si>
  <si>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</si>
  <si>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</si>
  <si>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</si>
  <si>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</si>
  <si>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</si>
  <si>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</si>
  <si>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</si>
  <si>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</si>
  <si>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</si>
  <si>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</si>
  <si>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</si>
  <si>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</si>
  <si>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</si>
  <si>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</si>
  <si>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</si>
  <si>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</si>
  <si>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</si>
  <si>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</si>
  <si>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</si>
  <si>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</si>
  <si>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</si>
  <si>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</si>
  <si>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</si>
  <si>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</si>
  <si>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</si>
  <si>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</si>
  <si>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</si>
  <si>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</si>
  <si>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</si>
  <si>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</si>
  <si>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</si>
  <si>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</si>
  <si>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</si>
  <si>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</si>
  <si>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</si>
  <si>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</si>
  <si>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</si>
  <si>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</si>
  <si>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</si>
  <si>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</si>
  <si>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</si>
  <si>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</si>
  <si>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</si>
  <si>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</si>
  <si>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</si>
  <si>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</si>
  <si>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</si>
  <si>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</si>
  <si>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</si>
  <si>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</si>
  <si>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</si>
  <si>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</si>
  <si>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</si>
  <si>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</si>
  <si>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</si>
  <si>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</si>
  <si>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</si>
  <si>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</si>
  <si>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</si>
  <si>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</si>
  <si>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</si>
  <si>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</si>
  <si>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</si>
  <si>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</si>
  <si>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</si>
  <si>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</si>
  <si>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</si>
  <si>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</si>
  <si>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</si>
  <si>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</si>
  <si>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</si>
  <si>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</si>
  <si>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</si>
  <si>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</si>
  <si>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</si>
  <si>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</si>
  <si>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</si>
  <si>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</si>
  <si>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</si>
  <si>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</si>
  <si>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</si>
  <si>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</si>
  <si>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</si>
  <si>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</si>
  <si>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</si>
  <si>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</si>
  <si>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</si>
  <si>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</si>
  <si>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</si>
  <si>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</si>
  <si>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</si>
  <si>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</si>
  <si>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</si>
  <si>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</si>
  <si>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</si>
  <si>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</si>
  <si>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</si>
  <si>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</si>
  <si>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</si>
  <si>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</si>
  <si>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</si>
  <si>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</si>
  <si>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</si>
  <si>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</si>
  <si>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</si>
  <si>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</si>
  <si>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</si>
  <si>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</si>
  <si>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</si>
  <si>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</si>
  <si>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</si>
  <si>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</si>
  <si>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</si>
  <si>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</si>
  <si>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</si>
  <si>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</si>
  <si>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</si>
  <si>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</si>
  <si>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</si>
  <si>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</si>
  <si>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</si>
  <si>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</si>
  <si>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</si>
  <si>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</si>
  <si>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</si>
  <si>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</si>
  <si>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</si>
  <si>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</si>
  <si>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</si>
  <si>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</si>
  <si>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</si>
  <si>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</si>
  <si>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</si>
  <si>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</si>
  <si>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</si>
  <si>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</si>
  <si>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</si>
  <si>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</si>
  <si>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</si>
  <si>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</si>
  <si>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</si>
  <si>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</si>
  <si>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</si>
  <si>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</si>
  <si>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</si>
  <si>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</si>
  <si>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</si>
  <si>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</si>
  <si>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</si>
  <si>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</si>
  <si>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</si>
  <si>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</si>
  <si>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</si>
  <si>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</si>
  <si>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</si>
  <si>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</si>
  <si>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</si>
  <si>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</si>
  <si>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</si>
  <si>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</si>
  <si>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</si>
  <si>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</si>
  <si>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</si>
  <si>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</si>
  <si>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</si>
  <si>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</si>
  <si>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</si>
  <si>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</si>
  <si>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</si>
  <si>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</si>
  <si>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</si>
  <si>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</si>
  <si>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</si>
  <si>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</si>
  <si>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</si>
  <si>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</si>
  <si>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</si>
  <si>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</si>
  <si>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</si>
  <si>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</si>
  <si>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</si>
  <si>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</si>
  <si>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</si>
  <si>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</si>
  <si>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</si>
  <si>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</si>
  <si>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</si>
  <si>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</si>
  <si>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</si>
  <si>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</si>
  <si>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</si>
  <si>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</si>
  <si>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</si>
  <si>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</si>
  <si>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</si>
  <si>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</si>
  <si>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</si>
  <si>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</si>
  <si>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</si>
  <si>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</si>
  <si>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</si>
  <si>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</si>
  <si>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</si>
  <si>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</si>
  <si>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</si>
  <si>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</si>
  <si>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</si>
  <si>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</si>
  <si>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</si>
  <si>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</si>
  <si>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</si>
  <si>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</si>
  <si>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</si>
  <si>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</si>
  <si>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</si>
  <si>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</si>
  <si>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</si>
  <si>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</si>
  <si>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</si>
  <si>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</si>
  <si>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</si>
  <si>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</si>
  <si>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</si>
  <si>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</si>
  <si>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</si>
  <si>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</si>
  <si>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</si>
  <si>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</si>
  <si>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</si>
  <si>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</si>
  <si>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</si>
  <si>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</si>
  <si>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</si>
  <si>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</si>
  <si>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</si>
  <si>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</si>
  <si>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</si>
  <si>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</si>
  <si>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</si>
  <si>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</si>
  <si>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</si>
  <si>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</si>
  <si>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</si>
  <si>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</si>
  <si>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</si>
  <si>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</si>
  <si>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</si>
  <si>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</si>
  <si>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</si>
  <si>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</si>
  <si>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</si>
  <si>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</si>
  <si>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</si>
  <si>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</si>
  <si>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</si>
  <si>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</si>
  <si>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</si>
  <si>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</si>
  <si>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</si>
  <si>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</si>
  <si>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</si>
  <si>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</si>
  <si>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</si>
  <si>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</si>
  <si>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</si>
  <si>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</si>
  <si>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</si>
  <si>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</si>
  <si>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</si>
  <si>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</si>
  <si>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</si>
  <si>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</si>
  <si>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</si>
  <si>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</si>
  <si>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</si>
  <si>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</si>
  <si>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</si>
  <si>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</si>
  <si>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</si>
  <si>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</si>
  <si>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</si>
  <si>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</si>
  <si>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</si>
  <si>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</si>
  <si>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</si>
  <si>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</si>
  <si>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</si>
  <si>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</si>
  <si>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</si>
  <si>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</si>
  <si>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</si>
  <si>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</si>
  <si>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</si>
  <si>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</si>
  <si>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</si>
  <si>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</si>
  <si>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</si>
  <si>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</si>
  <si>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</si>
  <si>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</si>
  <si>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</si>
  <si>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</si>
  <si>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</si>
  <si>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</si>
  <si>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</si>
  <si>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</si>
  <si>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</si>
  <si>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</si>
  <si>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</si>
  <si>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</si>
  <si>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</si>
  <si>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</si>
  <si>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</si>
  <si>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</si>
  <si>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</si>
  <si>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</si>
  <si>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</si>
  <si>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</si>
  <si>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</si>
  <si>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</si>
  <si>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</si>
  <si>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</si>
  <si>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</si>
  <si>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</si>
  <si>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</si>
  <si>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</si>
  <si>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</si>
  <si>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</si>
  <si>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</si>
  <si>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</si>
  <si>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</si>
  <si>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</si>
  <si>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</si>
  <si>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</si>
  <si>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</si>
  <si>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Předizolované potrubí PIP 130 B DN 80/180 - Monitorovací systém HP-02</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</si>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</sst>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0gNXUoocSE18xTIsfqx1JKAW7LiPeoyUKmIZVSp2igv2sr252B6mUXvKkqP6qsH0AH+ksLUovfcxD2ESA6NYAA==" saltValue="nwkuMtwAuITNqdRewTSkY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SUMIF(F117:F171,A16,I117:I171)+SUMIF(F117:F171,"PSU",I117:I171)</f>
        <v>0</v>
      </c>
      <c r="J16" s="85"/>
    </row>
    <row r="17" spans="1:10" ht="23.25" customHeight="1" x14ac:dyDescent="0.2">
      <c r="A17" s="196" t="s">
        <v>25</v>
      </c>
      <c r="B17" s="38" t="s">
        <v>25</v>
      </c>
      <c r="C17" s="62"/>
      <c r="D17" s="63"/>
      <c r="E17" s="83"/>
      <c r="F17" s="84"/>
      <c r="G17" s="83"/>
      <c r="H17" s="84"/>
      <c r="I17" s="83">
        <f>SUMIF(F117:F171,A17,I117:I171)</f>
        <v>0</v>
      </c>
      <c r="J17" s="85"/>
    </row>
    <row r="18" spans="1:10" ht="23.25" customHeight="1" x14ac:dyDescent="0.2">
      <c r="A18" s="196" t="s">
        <v>26</v>
      </c>
      <c r="B18" s="38" t="s">
        <v>26</v>
      </c>
      <c r="C18" s="62"/>
      <c r="D18" s="63"/>
      <c r="E18" s="83"/>
      <c r="F18" s="84"/>
      <c r="G18" s="83"/>
      <c r="H18" s="84"/>
      <c r="I18" s="83">
        <f>SUMIF(F117:F171,A18,I117:I171)</f>
        <v>0</v>
      </c>
      <c r="J18" s="85"/>
    </row>
    <row r="19" spans="1:10" ht="23.25" customHeight="1" x14ac:dyDescent="0.2">
      <c r="A19" s="196" t="s">
        <v>244</v>
      </c>
      <c r="B19" s="38" t="s">
        <v>27</v>
      </c>
      <c r="C19" s="62"/>
      <c r="D19" s="63"/>
      <c r="E19" s="83"/>
      <c r="F19" s="84"/>
      <c r="G19" s="83"/>
      <c r="H19" s="84"/>
      <c r="I19" s="83">
        <f>SUMIF(F117:F171,A19,I117:I171)</f>
        <v>0</v>
      </c>
      <c r="J19" s="85"/>
    </row>
    <row r="20" spans="1:10" ht="23.25" customHeight="1" x14ac:dyDescent="0.2">
      <c r="A20" s="196" t="s">
        <v>245</v>
      </c>
      <c r="B20" s="38" t="s">
        <v>28</v>
      </c>
      <c r="C20" s="62"/>
      <c r="D20" s="63"/>
      <c r="E20" s="83"/>
      <c r="F20" s="84"/>
      <c r="G20" s="83"/>
      <c r="H20" s="84"/>
      <c r="I20" s="83">
        <f>SUMIF(F117:F171,A20,I117:I171)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Naklady'!AE154+'SO 01-1 1 Pol'!AE1437+'SO 01-2 2 Pol'!AE263+'SO 01-3 3 Pol'!AE343+'SO 01-4 4 Pol'!AE85+'SO 01-5 5 Pol'!AE101+'SO 01-601 601 Pol'!AE334+'SO 01-602 602 Pol'!AE58+'SO 01-603a 603a Pol'!AE100+'SO 01-603b 603b Pol'!AE72+'SO 01-604 604 Pol'!AE145+'SO 01-605 605 Pol'!AE86+'SO 01-606 606 Pol'!AE92+'SO 01-607 607 Pol'!AE33+'SO 01-608 608 Pol'!AE51+'SO 01-609 609 Pol'!AE168+'SO 01-902 902 Pol'!AE36</f>
        <v>0</v>
      </c>
      <c r="G39" s="149">
        <f>'SO 01-ON+VN 700 Naklady'!AF154+'SO 01-1 1 Pol'!AF1437+'SO 01-2 2 Pol'!AF263+'SO 01-3 3 Pol'!AF343+'SO 01-4 4 Pol'!AF85+'SO 01-5 5 Pol'!AF101+'SO 01-601 601 Pol'!AF334+'SO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Naklady'!AE154</f>
        <v>0</v>
      </c>
      <c r="G40" s="155">
        <f>'SO 01-ON+VN 700 Naklady'!AF154</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Naklady'!AE154</f>
        <v>0</v>
      </c>
      <c r="G41" s="150">
        <f>'SO 01-ON+VN 700 Naklady'!AF154</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Pol'!AE1437</f>
        <v>0</v>
      </c>
      <c r="G43" s="155">
        <f>'SO 01-1 1 Pol'!AF1437</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Pol'!AE1437</f>
        <v>0</v>
      </c>
      <c r="G44" s="150">
        <f>'SO 01-1 1 Pol'!AF1437</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Pol'!AE263</f>
        <v>0</v>
      </c>
      <c r="G45" s="155">
        <f>'SO 01-2 2 Pol'!AF263</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Pol'!AE263</f>
        <v>0</v>
      </c>
      <c r="G46" s="150">
        <f>'SO 01-2 2 Pol'!AF263</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Pol'!AE343</f>
        <v>0</v>
      </c>
      <c r="G47" s="155">
        <f>'SO 01-3 3 Pol'!AF343</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Pol'!AE343</f>
        <v>0</v>
      </c>
      <c r="G48" s="150">
        <f>'SO 01-3 3 Pol'!AF343</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Pol'!AE334</f>
        <v>0</v>
      </c>
      <c r="G53" s="155">
        <f>'SO 01-601 601 Pol'!AF334</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Pol'!AE334</f>
        <v>0</v>
      </c>
      <c r="G54" s="150">
        <f>'SO 01-601 601 Pol'!AF334</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01-2 2 Pol'!G8+'SO 01-3 3 Pol'!G8+'SO 01-4 4 Pol'!G8+'SO 01-5 5 Pol'!G8+'SO 01-609 609 Pol'!G8</f>
        <v>0</v>
      </c>
      <c r="J117" s="189" t="str">
        <f>IF(I172=0,"",I117/I172*100)</f>
        <v/>
      </c>
    </row>
    <row r="118" spans="1:10" ht="36.75" customHeight="1" x14ac:dyDescent="0.2">
      <c r="A118" s="178"/>
      <c r="B118" s="183" t="s">
        <v>61</v>
      </c>
      <c r="C118" s="184" t="s">
        <v>147</v>
      </c>
      <c r="D118" s="185"/>
      <c r="E118" s="185"/>
      <c r="F118" s="192" t="s">
        <v>24</v>
      </c>
      <c r="G118" s="193"/>
      <c r="H118" s="193"/>
      <c r="I118" s="193">
        <f>'SO 01-1 1 Pol'!G41+'SO 01-2 2 Pol'!G18+'SO 01-3 3 Pol'!G37+'SO 01-5 5 Pol'!G56</f>
        <v>0</v>
      </c>
      <c r="J118" s="189" t="str">
        <f>IF(I172=0,"",I118/I172*100)</f>
        <v/>
      </c>
    </row>
    <row r="119" spans="1:10" ht="36.75" customHeight="1" x14ac:dyDescent="0.2">
      <c r="A119" s="178"/>
      <c r="B119" s="183" t="s">
        <v>64</v>
      </c>
      <c r="C119" s="184" t="s">
        <v>148</v>
      </c>
      <c r="D119" s="185"/>
      <c r="E119" s="185"/>
      <c r="F119" s="192" t="s">
        <v>24</v>
      </c>
      <c r="G119" s="193"/>
      <c r="H119" s="193"/>
      <c r="I119" s="193">
        <f>'SO 01-1 1 Pol'!G56+'SO 01-2 2 Pol'!G24+'SO 01-3 3 Pol'!G57</f>
        <v>0</v>
      </c>
      <c r="J119" s="189" t="str">
        <f>IF(I172=0,"",I119/I172*100)</f>
        <v/>
      </c>
    </row>
    <row r="120" spans="1:10" ht="36.75" customHeight="1" x14ac:dyDescent="0.2">
      <c r="A120" s="178"/>
      <c r="B120" s="183" t="s">
        <v>67</v>
      </c>
      <c r="C120" s="184" t="s">
        <v>149</v>
      </c>
      <c r="D120" s="185"/>
      <c r="E120" s="185"/>
      <c r="F120" s="192" t="s">
        <v>24</v>
      </c>
      <c r="G120" s="193"/>
      <c r="H120" s="193"/>
      <c r="I120" s="193">
        <f>'SO 01-1 1 Pol'!G167+'SO 01-2 2 Pol'!G33+'SO 01-3 3 Pol'!G95+'SO 01-4 4 Pol'!G41+'SO 01-609 609 Pol'!G93</f>
        <v>0</v>
      </c>
      <c r="J120" s="189" t="str">
        <f>IF(I172=0,"",I120/I172*100)</f>
        <v/>
      </c>
    </row>
    <row r="121" spans="1:10" ht="36.75" customHeight="1" x14ac:dyDescent="0.2">
      <c r="A121" s="178"/>
      <c r="B121" s="183" t="s">
        <v>70</v>
      </c>
      <c r="C121" s="184" t="s">
        <v>150</v>
      </c>
      <c r="D121" s="185"/>
      <c r="E121" s="185"/>
      <c r="F121" s="192" t="s">
        <v>24</v>
      </c>
      <c r="G121" s="193"/>
      <c r="H121" s="193"/>
      <c r="I121" s="193">
        <f>'SO 01-1 1 Pol'!G208</f>
        <v>0</v>
      </c>
      <c r="J121" s="189" t="str">
        <f>IF(I172=0,"",I121/I172*100)</f>
        <v/>
      </c>
    </row>
    <row r="122" spans="1:10" ht="36.75" customHeight="1" x14ac:dyDescent="0.2">
      <c r="A122" s="178"/>
      <c r="B122" s="183" t="s">
        <v>70</v>
      </c>
      <c r="C122" s="184" t="s">
        <v>151</v>
      </c>
      <c r="D122" s="185"/>
      <c r="E122" s="185"/>
      <c r="F122" s="192" t="s">
        <v>24</v>
      </c>
      <c r="G122" s="193"/>
      <c r="H122" s="193"/>
      <c r="I122" s="193">
        <f>'SO 01-3 3 Pol'!G105+'SO 01-5 5 Pol'!G59+'SO 01-609 609 Pol'!G98</f>
        <v>0</v>
      </c>
      <c r="J122" s="189" t="str">
        <f>IF(I172=0,"",I122/I172*100)</f>
        <v/>
      </c>
    </row>
    <row r="123" spans="1:10" ht="36.75" customHeight="1" x14ac:dyDescent="0.2">
      <c r="A123" s="178"/>
      <c r="B123" s="183" t="s">
        <v>152</v>
      </c>
      <c r="C123" s="184" t="s">
        <v>153</v>
      </c>
      <c r="D123" s="185"/>
      <c r="E123" s="185"/>
      <c r="F123" s="192" t="s">
        <v>24</v>
      </c>
      <c r="G123" s="193"/>
      <c r="H123" s="193"/>
      <c r="I123" s="193">
        <f>'SO 01-2 2 Pol'!G35+'SO 01-601 601 Pol'!G8</f>
        <v>0</v>
      </c>
      <c r="J123" s="189" t="str">
        <f>IF(I172=0,"",I123/I172*100)</f>
        <v/>
      </c>
    </row>
    <row r="124" spans="1:10" ht="36.75" customHeight="1" x14ac:dyDescent="0.2">
      <c r="A124" s="178"/>
      <c r="B124" s="183" t="s">
        <v>154</v>
      </c>
      <c r="C124" s="184" t="s">
        <v>155</v>
      </c>
      <c r="D124" s="185"/>
      <c r="E124" s="185"/>
      <c r="F124" s="192" t="s">
        <v>24</v>
      </c>
      <c r="G124" s="193"/>
      <c r="H124" s="193"/>
      <c r="I124" s="193">
        <f>'SO 01-1 1 Pol'!G214+'SO 01-2 2 Pol'!G39+'SO 01-601 601 Pol'!G38+'SO 01-601 601 Pol'!G55</f>
        <v>0</v>
      </c>
      <c r="J124" s="189" t="str">
        <f>IF(I172=0,"",I124/I172*100)</f>
        <v/>
      </c>
    </row>
    <row r="125" spans="1:10" ht="36.75" customHeight="1" x14ac:dyDescent="0.2">
      <c r="A125" s="178"/>
      <c r="B125" s="183" t="s">
        <v>156</v>
      </c>
      <c r="C125" s="184" t="s">
        <v>157</v>
      </c>
      <c r="D125" s="185"/>
      <c r="E125" s="185"/>
      <c r="F125" s="192" t="s">
        <v>24</v>
      </c>
      <c r="G125" s="193"/>
      <c r="H125" s="193"/>
      <c r="I125" s="193">
        <f>'SO 01-1 1 Pol'!G252+'SO 01-2 2 Pol'!G43+'SO 01-3 3 Pol'!G154+'SO 01-601 601 Pol'!G51</f>
        <v>0</v>
      </c>
      <c r="J125" s="189" t="str">
        <f>IF(I172=0,"",I125/I172*100)</f>
        <v/>
      </c>
    </row>
    <row r="126" spans="1:10" ht="36.75" customHeight="1" x14ac:dyDescent="0.2">
      <c r="A126" s="178"/>
      <c r="B126" s="183" t="s">
        <v>158</v>
      </c>
      <c r="C126" s="184" t="s">
        <v>159</v>
      </c>
      <c r="D126" s="185"/>
      <c r="E126" s="185"/>
      <c r="F126" s="192" t="s">
        <v>24</v>
      </c>
      <c r="G126" s="193"/>
      <c r="H126" s="193"/>
      <c r="I126" s="193">
        <f>'SO 01-1 1 Pol'!G322+'SO 01-3 3 Pol'!G157+'SO 01-601 601 Pol'!G61</f>
        <v>0</v>
      </c>
      <c r="J126" s="189" t="str">
        <f>IF(I172=0,"",I126/I172*100)</f>
        <v/>
      </c>
    </row>
    <row r="127" spans="1:10" ht="36.75" customHeight="1" x14ac:dyDescent="0.2">
      <c r="A127" s="178"/>
      <c r="B127" s="183" t="s">
        <v>160</v>
      </c>
      <c r="C127" s="184" t="s">
        <v>161</v>
      </c>
      <c r="D127" s="185"/>
      <c r="E127" s="185"/>
      <c r="F127" s="192" t="s">
        <v>24</v>
      </c>
      <c r="G127" s="193"/>
      <c r="H127" s="193"/>
      <c r="I127" s="193">
        <f>'SO 01-1 1 Pol'!G331+'SO 01-2 2 Pol'!G107</f>
        <v>0</v>
      </c>
      <c r="J127" s="189" t="str">
        <f>IF(I172=0,"",I127/I172*100)</f>
        <v/>
      </c>
    </row>
    <row r="128" spans="1:10" ht="36.75" customHeight="1" x14ac:dyDescent="0.2">
      <c r="A128" s="178"/>
      <c r="B128" s="183" t="s">
        <v>162</v>
      </c>
      <c r="C128" s="184" t="s">
        <v>163</v>
      </c>
      <c r="D128" s="185"/>
      <c r="E128" s="185"/>
      <c r="F128" s="192" t="s">
        <v>24</v>
      </c>
      <c r="G128" s="193"/>
      <c r="H128" s="193"/>
      <c r="I128" s="193">
        <f>'SO 01-3 3 Pol'!G167+'SO 01-3 3 Pol'!G234+'SO 01-4 4 Pol'!G46+'SO 01-5 5 Pol'!G76</f>
        <v>0</v>
      </c>
      <c r="J128" s="189" t="str">
        <f>IF(I172=0,"",I128/I172*100)</f>
        <v/>
      </c>
    </row>
    <row r="129" spans="1:10" ht="36.75" customHeight="1" x14ac:dyDescent="0.2">
      <c r="A129" s="178"/>
      <c r="B129" s="183" t="s">
        <v>164</v>
      </c>
      <c r="C129" s="184" t="s">
        <v>165</v>
      </c>
      <c r="D129" s="185"/>
      <c r="E129" s="185"/>
      <c r="F129" s="192" t="s">
        <v>24</v>
      </c>
      <c r="G129" s="193"/>
      <c r="H129" s="193"/>
      <c r="I129" s="193">
        <f>'SO 01-3 3 Pol'!G180+'SO 01-5 5 Pol'!G80+'SO 01-609 609 Pol'!G124</f>
        <v>0</v>
      </c>
      <c r="J129" s="189" t="str">
        <f>IF(I172=0,"",I129/I172*100)</f>
        <v/>
      </c>
    </row>
    <row r="130" spans="1:10" ht="36.75" customHeight="1" x14ac:dyDescent="0.2">
      <c r="A130" s="178"/>
      <c r="B130" s="183" t="s">
        <v>166</v>
      </c>
      <c r="C130" s="184" t="s">
        <v>167</v>
      </c>
      <c r="D130" s="185"/>
      <c r="E130" s="185"/>
      <c r="F130" s="192" t="s">
        <v>24</v>
      </c>
      <c r="G130" s="193"/>
      <c r="H130" s="193"/>
      <c r="I130" s="193">
        <f>'SO 01-1 1 Pol'!G339+'SO 01-2 2 Pol'!G111+'SO 01-3 3 Pol'!G199+'SO 01-601 601 Pol'!G74</f>
        <v>0</v>
      </c>
      <c r="J130" s="189" t="str">
        <f>IF(I172=0,"",I130/I172*100)</f>
        <v/>
      </c>
    </row>
    <row r="131" spans="1:10" ht="36.75" customHeight="1" x14ac:dyDescent="0.2">
      <c r="A131" s="178"/>
      <c r="B131" s="183" t="s">
        <v>168</v>
      </c>
      <c r="C131" s="184" t="s">
        <v>169</v>
      </c>
      <c r="D131" s="185"/>
      <c r="E131" s="185"/>
      <c r="F131" s="192" t="s">
        <v>24</v>
      </c>
      <c r="G131" s="193"/>
      <c r="H131" s="193"/>
      <c r="I131" s="193">
        <f>'SO 01-1 1 Pol'!G378+'SO 01-2 2 Pol'!G128+'SO 01-601 601 Pol'!G80</f>
        <v>0</v>
      </c>
      <c r="J131" s="189" t="str">
        <f>IF(I172=0,"",I131/I172*100)</f>
        <v/>
      </c>
    </row>
    <row r="132" spans="1:10" ht="36.75" customHeight="1" x14ac:dyDescent="0.2">
      <c r="A132" s="178"/>
      <c r="B132" s="183" t="s">
        <v>170</v>
      </c>
      <c r="C132" s="184" t="s">
        <v>171</v>
      </c>
      <c r="D132" s="185"/>
      <c r="E132" s="185"/>
      <c r="F132" s="192" t="s">
        <v>24</v>
      </c>
      <c r="G132" s="193"/>
      <c r="H132" s="193"/>
      <c r="I132" s="193">
        <f>'SO 01-1 1 Pol'!G384+'SO 01-1 1 Pol'!G610+'SO 01-2 2 Pol'!G133+'SO 01-3 3 Pol'!G209+'SO 01-601 601 Pol'!G83</f>
        <v>0</v>
      </c>
      <c r="J132" s="189" t="str">
        <f>IF(I172=0,"",I132/I172*100)</f>
        <v/>
      </c>
    </row>
    <row r="133" spans="1:10" ht="36.75" customHeight="1" x14ac:dyDescent="0.2">
      <c r="A133" s="178"/>
      <c r="B133" s="183" t="s">
        <v>172</v>
      </c>
      <c r="C133" s="184" t="s">
        <v>173</v>
      </c>
      <c r="D133" s="185"/>
      <c r="E133" s="185"/>
      <c r="F133" s="192" t="s">
        <v>24</v>
      </c>
      <c r="G133" s="193"/>
      <c r="H133" s="193"/>
      <c r="I133" s="193">
        <f>'SO 01-1 1 Pol'!G504</f>
        <v>0</v>
      </c>
      <c r="J133" s="189" t="str">
        <f>IF(I172=0,"",I133/I172*100)</f>
        <v/>
      </c>
    </row>
    <row r="134" spans="1:10" ht="36.75" customHeight="1" x14ac:dyDescent="0.2">
      <c r="A134" s="178"/>
      <c r="B134" s="183" t="s">
        <v>174</v>
      </c>
      <c r="C134" s="184" t="s">
        <v>175</v>
      </c>
      <c r="D134" s="185"/>
      <c r="E134" s="185"/>
      <c r="F134" s="192" t="s">
        <v>24</v>
      </c>
      <c r="G134" s="193"/>
      <c r="H134" s="193"/>
      <c r="I134" s="193">
        <f>'SO 01-1 1 Pol'!G507+'SO 01-2 2 Pol'!G153+'SO 01-3 3 Pol'!G219+'SO 01-4 4 Pol'!G80+'SO 01-5 5 Pol'!G90+'SO 01-601 601 Pol'!G139+'SO 01-609 609 Pol'!G128</f>
        <v>0</v>
      </c>
      <c r="J134" s="189" t="str">
        <f>IF(I172=0,"",I134/I172*100)</f>
        <v/>
      </c>
    </row>
    <row r="135" spans="1:10" ht="36.75" customHeight="1" x14ac:dyDescent="0.2">
      <c r="A135" s="178"/>
      <c r="B135" s="183" t="s">
        <v>176</v>
      </c>
      <c r="C135" s="184" t="s">
        <v>28</v>
      </c>
      <c r="D135" s="185"/>
      <c r="E135" s="185"/>
      <c r="F135" s="192" t="s">
        <v>24</v>
      </c>
      <c r="G135" s="193"/>
      <c r="H135" s="193"/>
      <c r="I135" s="193">
        <f>'SO 01-604 604 Pol'!G139+'SO 01-605 605 Pol'!G8+'SO 01-606 606 Pol'!G8+'SO 01-607 607 Pol'!G8+'SO 01-608 608 Pol'!G8+'SO 01-902 902 Pol'!G8</f>
        <v>0</v>
      </c>
      <c r="J135" s="189" t="str">
        <f>IF(I172=0,"",I135/I172*100)</f>
        <v/>
      </c>
    </row>
    <row r="136" spans="1:10" ht="36.75" customHeight="1" x14ac:dyDescent="0.2">
      <c r="A136" s="178"/>
      <c r="B136" s="183" t="s">
        <v>177</v>
      </c>
      <c r="C136" s="184" t="s">
        <v>178</v>
      </c>
      <c r="D136" s="185"/>
      <c r="E136" s="185"/>
      <c r="F136" s="192" t="s">
        <v>25</v>
      </c>
      <c r="G136" s="193"/>
      <c r="H136" s="193"/>
      <c r="I136" s="193">
        <f>'SO 01-1 1 Pol'!G510+'SO 01-2 2 Pol'!G156+'SO 01-3 3 Pol'!G222+'SO 01-601 601 Pol'!G142+'SO 01-609 609 Pol'!G130</f>
        <v>0</v>
      </c>
      <c r="J136" s="189" t="str">
        <f>IF(I172=0,"",I136/I172*100)</f>
        <v/>
      </c>
    </row>
    <row r="137" spans="1:10" ht="36.75" customHeight="1" x14ac:dyDescent="0.2">
      <c r="A137" s="178"/>
      <c r="B137" s="183" t="s">
        <v>179</v>
      </c>
      <c r="C137" s="184" t="s">
        <v>180</v>
      </c>
      <c r="D137" s="185"/>
      <c r="E137" s="185"/>
      <c r="F137" s="192" t="s">
        <v>25</v>
      </c>
      <c r="G137" s="193"/>
      <c r="H137" s="193"/>
      <c r="I137" s="193">
        <f>'SO 01-1 1 Pol'!G525</f>
        <v>0</v>
      </c>
      <c r="J137" s="189" t="str">
        <f>IF(I172=0,"",I137/I172*100)</f>
        <v/>
      </c>
    </row>
    <row r="138" spans="1:10" ht="36.75" customHeight="1" x14ac:dyDescent="0.2">
      <c r="A138" s="178"/>
      <c r="B138" s="183" t="s">
        <v>181</v>
      </c>
      <c r="C138" s="184" t="s">
        <v>182</v>
      </c>
      <c r="D138" s="185"/>
      <c r="E138" s="185"/>
      <c r="F138" s="192" t="s">
        <v>25</v>
      </c>
      <c r="G138" s="193"/>
      <c r="H138" s="193"/>
      <c r="I138" s="193">
        <f>'SO 01-1 1 Pol'!G555+'SO 01-1 1 Pol'!G1263+'SO 01-2 2 Pol'!G163+'SO 01-601 601 Pol'!G168+'SO 01-604 604 Pol'!G8+'SO 01-605 605 Pol'!G13+'SO 01-606 606 Pol'!G13+'SO 01-902 902 Pol'!G12</f>
        <v>0</v>
      </c>
      <c r="J138" s="189" t="str">
        <f>IF(I172=0,"",I138/I172*100)</f>
        <v/>
      </c>
    </row>
    <row r="139" spans="1:10" ht="36.75" customHeight="1" x14ac:dyDescent="0.2">
      <c r="A139" s="178"/>
      <c r="B139" s="183" t="s">
        <v>183</v>
      </c>
      <c r="C139" s="184" t="s">
        <v>184</v>
      </c>
      <c r="D139" s="185"/>
      <c r="E139" s="185"/>
      <c r="F139" s="192" t="s">
        <v>25</v>
      </c>
      <c r="G139" s="193"/>
      <c r="H139" s="193"/>
      <c r="I139" s="193">
        <f>'SO 01-1 1 Pol'!G1297+'SO 01-1 1 Pol'!G1318+'SO 01-2 2 Pol'!G171+'SO 01-601 601 Pol'!G181+'SO 01-601 601 Pol'!G187</f>
        <v>0</v>
      </c>
      <c r="J139" s="189" t="str">
        <f>IF(I172=0,"",I139/I172*100)</f>
        <v/>
      </c>
    </row>
    <row r="140" spans="1:10" ht="36.75" customHeight="1" x14ac:dyDescent="0.2">
      <c r="A140" s="178"/>
      <c r="B140" s="183" t="s">
        <v>183</v>
      </c>
      <c r="C140" s="184" t="s">
        <v>185</v>
      </c>
      <c r="D140" s="185"/>
      <c r="E140" s="185"/>
      <c r="F140" s="192" t="s">
        <v>25</v>
      </c>
      <c r="G140" s="193"/>
      <c r="H140" s="193"/>
      <c r="I140" s="193">
        <f>'SO 01-608 608 Pol'!G17</f>
        <v>0</v>
      </c>
      <c r="J140" s="189" t="str">
        <f>IF(I172=0,"",I140/I172*100)</f>
        <v/>
      </c>
    </row>
    <row r="141" spans="1:10" ht="36.75" customHeight="1" x14ac:dyDescent="0.2">
      <c r="A141" s="178"/>
      <c r="B141" s="183" t="s">
        <v>186</v>
      </c>
      <c r="C141" s="184" t="s">
        <v>187</v>
      </c>
      <c r="D141" s="185"/>
      <c r="E141" s="185"/>
      <c r="F141" s="192" t="s">
        <v>25</v>
      </c>
      <c r="G141" s="193"/>
      <c r="H141" s="193"/>
      <c r="I141" s="193">
        <f>'SO 01-1 1 Pol'!G1323+'SO 01-1 1 Pol'!G1344+'SO 01-608 608 Pol'!G13+'SO 01-608 608 Pol'!G23</f>
        <v>0</v>
      </c>
      <c r="J141" s="189" t="str">
        <f>IF(I172=0,"",I141/I172*100)</f>
        <v/>
      </c>
    </row>
    <row r="142" spans="1:10" ht="36.75" customHeight="1" x14ac:dyDescent="0.2">
      <c r="A142" s="178"/>
      <c r="B142" s="183" t="s">
        <v>188</v>
      </c>
      <c r="C142" s="184" t="s">
        <v>189</v>
      </c>
      <c r="D142" s="185"/>
      <c r="E142" s="185"/>
      <c r="F142" s="192" t="s">
        <v>25</v>
      </c>
      <c r="G142" s="193"/>
      <c r="H142" s="193"/>
      <c r="I142" s="193">
        <f>'SO 01-1 1 Pol'!G1337</f>
        <v>0</v>
      </c>
      <c r="J142" s="189" t="str">
        <f>IF(I172=0,"",I142/I172*100)</f>
        <v/>
      </c>
    </row>
    <row r="143" spans="1:10" ht="36.75" customHeight="1" x14ac:dyDescent="0.2">
      <c r="A143" s="178"/>
      <c r="B143" s="183" t="s">
        <v>190</v>
      </c>
      <c r="C143" s="184" t="s">
        <v>191</v>
      </c>
      <c r="D143" s="185"/>
      <c r="E143" s="185"/>
      <c r="F143" s="192" t="s">
        <v>25</v>
      </c>
      <c r="G143" s="193"/>
      <c r="H143" s="193"/>
      <c r="I143" s="193">
        <f>'SO 01-1 1 Pol'!G1347</f>
        <v>0</v>
      </c>
      <c r="J143" s="189" t="str">
        <f>IF(I172=0,"",I143/I172*100)</f>
        <v/>
      </c>
    </row>
    <row r="144" spans="1:10" ht="36.75" customHeight="1" x14ac:dyDescent="0.2">
      <c r="A144" s="178"/>
      <c r="B144" s="183" t="s">
        <v>192</v>
      </c>
      <c r="C144" s="184" t="s">
        <v>193</v>
      </c>
      <c r="D144" s="185"/>
      <c r="E144" s="185"/>
      <c r="F144" s="192" t="s">
        <v>25</v>
      </c>
      <c r="G144" s="193"/>
      <c r="H144" s="193"/>
      <c r="I144" s="193">
        <f>'SO 01-604 604 Pol'!G26</f>
        <v>0</v>
      </c>
      <c r="J144" s="189" t="str">
        <f>IF(I172=0,"",I144/I172*100)</f>
        <v/>
      </c>
    </row>
    <row r="145" spans="1:10" ht="36.75" customHeight="1" x14ac:dyDescent="0.2">
      <c r="A145" s="178"/>
      <c r="B145" s="183" t="s">
        <v>194</v>
      </c>
      <c r="C145" s="184" t="s">
        <v>195</v>
      </c>
      <c r="D145" s="185"/>
      <c r="E145" s="185"/>
      <c r="F145" s="192" t="s">
        <v>25</v>
      </c>
      <c r="G145" s="193"/>
      <c r="H145" s="193"/>
      <c r="I145" s="193">
        <f>'SO 01-604 604 Pol'!G53+'SO 01-605 605 Pol'!G27</f>
        <v>0</v>
      </c>
      <c r="J145" s="189" t="str">
        <f>IF(I172=0,"",I145/I172*100)</f>
        <v/>
      </c>
    </row>
    <row r="146" spans="1:10" ht="36.75" customHeight="1" x14ac:dyDescent="0.2">
      <c r="A146" s="178"/>
      <c r="B146" s="183" t="s">
        <v>196</v>
      </c>
      <c r="C146" s="184" t="s">
        <v>197</v>
      </c>
      <c r="D146" s="185"/>
      <c r="E146" s="185"/>
      <c r="F146" s="192" t="s">
        <v>25</v>
      </c>
      <c r="G146" s="193"/>
      <c r="H146" s="193"/>
      <c r="I146" s="193">
        <f>'SO 01-604 604 Pol'!G70+'SO 01-605 605 Pol'!G39+'SO 01-606 606 Pol'!G30+'SO 01-902 902 Pol'!G17</f>
        <v>0</v>
      </c>
      <c r="J146" s="189" t="str">
        <f>IF(I172=0,"",I146/I172*100)</f>
        <v/>
      </c>
    </row>
    <row r="147" spans="1:10" ht="36.75" customHeight="1" x14ac:dyDescent="0.2">
      <c r="A147" s="178"/>
      <c r="B147" s="183" t="s">
        <v>198</v>
      </c>
      <c r="C147" s="184" t="s">
        <v>199</v>
      </c>
      <c r="D147" s="185"/>
      <c r="E147" s="185"/>
      <c r="F147" s="192" t="s">
        <v>25</v>
      </c>
      <c r="G147" s="193"/>
      <c r="H147" s="193"/>
      <c r="I147" s="193">
        <f>'SO 01-604 604 Pol'!G93+'SO 01-605 605 Pol'!G57+'SO 01-606 606 Pol'!G60+'SO 01-607 607 Pol'!G10+'SO 01-902 902 Pol'!G30</f>
        <v>0</v>
      </c>
      <c r="J147" s="189" t="str">
        <f>IF(I172=0,"",I147/I172*100)</f>
        <v/>
      </c>
    </row>
    <row r="148" spans="1:10" ht="36.75" customHeight="1" x14ac:dyDescent="0.2">
      <c r="A148" s="178"/>
      <c r="B148" s="183" t="s">
        <v>200</v>
      </c>
      <c r="C148" s="184" t="s">
        <v>201</v>
      </c>
      <c r="D148" s="185"/>
      <c r="E148" s="185"/>
      <c r="F148" s="192" t="s">
        <v>25</v>
      </c>
      <c r="G148" s="193"/>
      <c r="H148" s="193"/>
      <c r="I148" s="193">
        <f>'SO 01-606 606 Pol'!G73+'SO 01-607 607 Pol'!G14</f>
        <v>0</v>
      </c>
      <c r="J148" s="189" t="str">
        <f>IF(I172=0,"",I148/I172*100)</f>
        <v/>
      </c>
    </row>
    <row r="149" spans="1:10" ht="36.75" customHeight="1" x14ac:dyDescent="0.2">
      <c r="A149" s="178"/>
      <c r="B149" s="183" t="s">
        <v>202</v>
      </c>
      <c r="C149" s="184" t="s">
        <v>203</v>
      </c>
      <c r="D149" s="185"/>
      <c r="E149" s="185"/>
      <c r="F149" s="192" t="s">
        <v>25</v>
      </c>
      <c r="G149" s="193"/>
      <c r="H149" s="193"/>
      <c r="I149" s="193">
        <f>'SO 01-1 1 Pol'!G558+'SO 01-1 1 Pol'!G1235</f>
        <v>0</v>
      </c>
      <c r="J149" s="189" t="str">
        <f>IF(I172=0,"",I149/I172*100)</f>
        <v/>
      </c>
    </row>
    <row r="150" spans="1:10" ht="36.75" customHeight="1" x14ac:dyDescent="0.2">
      <c r="A150" s="178"/>
      <c r="B150" s="183" t="s">
        <v>204</v>
      </c>
      <c r="C150" s="184" t="s">
        <v>205</v>
      </c>
      <c r="D150" s="185"/>
      <c r="E150" s="185"/>
      <c r="F150" s="192" t="s">
        <v>25</v>
      </c>
      <c r="G150" s="193"/>
      <c r="H150" s="193"/>
      <c r="I150" s="193">
        <f>'SO 01-1 1 Pol'!G1254</f>
        <v>0</v>
      </c>
      <c r="J150" s="189" t="str">
        <f>IF(I172=0,"",I150/I172*100)</f>
        <v/>
      </c>
    </row>
    <row r="151" spans="1:10" ht="36.75" customHeight="1" x14ac:dyDescent="0.2">
      <c r="A151" s="178"/>
      <c r="B151" s="183" t="s">
        <v>206</v>
      </c>
      <c r="C151" s="184" t="s">
        <v>207</v>
      </c>
      <c r="D151" s="185"/>
      <c r="E151" s="185"/>
      <c r="F151" s="192" t="s">
        <v>25</v>
      </c>
      <c r="G151" s="193"/>
      <c r="H151" s="193"/>
      <c r="I151" s="193">
        <f>'SO 01-1 1 Pol'!G1186+'SO 01-2 2 Pol'!G176</f>
        <v>0</v>
      </c>
      <c r="J151" s="189" t="str">
        <f>IF(I172=0,"",I151/I172*100)</f>
        <v/>
      </c>
    </row>
    <row r="152" spans="1:10" ht="36.75" customHeight="1" x14ac:dyDescent="0.2">
      <c r="A152" s="178"/>
      <c r="B152" s="183" t="s">
        <v>208</v>
      </c>
      <c r="C152" s="184" t="s">
        <v>209</v>
      </c>
      <c r="D152" s="185"/>
      <c r="E152" s="185"/>
      <c r="F152" s="192" t="s">
        <v>25</v>
      </c>
      <c r="G152" s="193"/>
      <c r="H152" s="193"/>
      <c r="I152" s="193">
        <f>'SO 01-1 1 Pol'!G1224</f>
        <v>0</v>
      </c>
      <c r="J152" s="189" t="str">
        <f>IF(I172=0,"",I152/I172*100)</f>
        <v/>
      </c>
    </row>
    <row r="153" spans="1:10" ht="36.75" customHeight="1" x14ac:dyDescent="0.2">
      <c r="A153" s="178"/>
      <c r="B153" s="183" t="s">
        <v>210</v>
      </c>
      <c r="C153" s="184" t="s">
        <v>211</v>
      </c>
      <c r="D153" s="185"/>
      <c r="E153" s="185"/>
      <c r="F153" s="192" t="s">
        <v>25</v>
      </c>
      <c r="G153" s="193"/>
      <c r="H153" s="193"/>
      <c r="I153" s="193">
        <f>'SO 01-1 1 Pol'!G562+'SO 01-1 1 Pol'!G990+'SO 01-3 3 Pol'!G227+'SO 01-601 601 Pol'!G191</f>
        <v>0</v>
      </c>
      <c r="J153" s="189" t="str">
        <f>IF(I172=0,"",I153/I172*100)</f>
        <v/>
      </c>
    </row>
    <row r="154" spans="1:10" ht="36.75" customHeight="1" x14ac:dyDescent="0.2">
      <c r="A154" s="178"/>
      <c r="B154" s="183" t="s">
        <v>212</v>
      </c>
      <c r="C154" s="184" t="s">
        <v>213</v>
      </c>
      <c r="D154" s="185"/>
      <c r="E154" s="185"/>
      <c r="F154" s="192" t="s">
        <v>25</v>
      </c>
      <c r="G154" s="193"/>
      <c r="H154" s="193"/>
      <c r="I154" s="193">
        <f>'SO 01-1 1 Pol'!G566+'SO 01-1 1 Pol'!G677+'SO 01-1 1 Pol'!G793+'SO 01-1 1 Pol'!G803+'SO 01-2 2 Pol'!G227+'SO 01-3 3 Pol'!G237+'SO 01-601 601 Pol'!G194+'SO 01-604 604 Pol'!G130+'SO 01-605 605 Pol'!G77+'SO 01-606 606 Pol'!G80</f>
        <v>0</v>
      </c>
      <c r="J154" s="189" t="str">
        <f>IF(I172=0,"",I154/I172*100)</f>
        <v/>
      </c>
    </row>
    <row r="155" spans="1:10" ht="36.75" customHeight="1" x14ac:dyDescent="0.2">
      <c r="A155" s="178"/>
      <c r="B155" s="183" t="s">
        <v>214</v>
      </c>
      <c r="C155" s="184" t="s">
        <v>215</v>
      </c>
      <c r="D155" s="185"/>
      <c r="E155" s="185"/>
      <c r="F155" s="192" t="s">
        <v>25</v>
      </c>
      <c r="G155" s="193"/>
      <c r="H155" s="193"/>
      <c r="I155" s="193">
        <f>'SO 01-1 1 Pol'!G915+'SO 01-1 1 Pol'!G1374+'SO 01-601 601 Pol'!G211</f>
        <v>0</v>
      </c>
      <c r="J155" s="189" t="str">
        <f>IF(I172=0,"",I155/I172*100)</f>
        <v/>
      </c>
    </row>
    <row r="156" spans="1:10" ht="36.75" customHeight="1" x14ac:dyDescent="0.2">
      <c r="A156" s="178"/>
      <c r="B156" s="183" t="s">
        <v>216</v>
      </c>
      <c r="C156" s="184" t="s">
        <v>217</v>
      </c>
      <c r="D156" s="185"/>
      <c r="E156" s="185"/>
      <c r="F156" s="192" t="s">
        <v>25</v>
      </c>
      <c r="G156" s="193"/>
      <c r="H156" s="193"/>
      <c r="I156" s="193">
        <f>'SO 01-1 1 Pol'!G920</f>
        <v>0</v>
      </c>
      <c r="J156" s="189" t="str">
        <f>IF(I172=0,"",I156/I172*100)</f>
        <v/>
      </c>
    </row>
    <row r="157" spans="1:10" ht="36.75" customHeight="1" x14ac:dyDescent="0.2">
      <c r="A157" s="178"/>
      <c r="B157" s="183" t="s">
        <v>218</v>
      </c>
      <c r="C157" s="184" t="s">
        <v>219</v>
      </c>
      <c r="D157" s="185"/>
      <c r="E157" s="185"/>
      <c r="F157" s="192" t="s">
        <v>25</v>
      </c>
      <c r="G157" s="193"/>
      <c r="H157" s="193"/>
      <c r="I157" s="193">
        <f>'SO 01-1 1 Pol'!G926+'SO 01-601 601 Pol'!G253</f>
        <v>0</v>
      </c>
      <c r="J157" s="189" t="str">
        <f>IF(I172=0,"",I157/I172*100)</f>
        <v/>
      </c>
    </row>
    <row r="158" spans="1:10" ht="36.75" customHeight="1" x14ac:dyDescent="0.2">
      <c r="A158" s="178"/>
      <c r="B158" s="183" t="s">
        <v>220</v>
      </c>
      <c r="C158" s="184" t="s">
        <v>221</v>
      </c>
      <c r="D158" s="185"/>
      <c r="E158" s="185"/>
      <c r="F158" s="192" t="s">
        <v>25</v>
      </c>
      <c r="G158" s="193"/>
      <c r="H158" s="193"/>
      <c r="I158" s="193">
        <f>'SO 01-1 1 Pol'!G940+'SO 01-2 2 Pol'!G234+'SO 01-3 3 Pol'!G277+'SO 01-601 601 Pol'!G239+'SO 01-604 604 Pol'!G134+'SO 01-605 605 Pol'!G81+'SO 01-606 606 Pol'!G84+'SO 01-607 607 Pol'!G18+'SO 01-902 902 Pol'!G33</f>
        <v>0</v>
      </c>
      <c r="J158" s="189" t="str">
        <f>IF(I172=0,"",I158/I172*100)</f>
        <v/>
      </c>
    </row>
    <row r="159" spans="1:10" ht="36.75" customHeight="1" x14ac:dyDescent="0.2">
      <c r="A159" s="178"/>
      <c r="B159" s="183" t="s">
        <v>222</v>
      </c>
      <c r="C159" s="184" t="s">
        <v>223</v>
      </c>
      <c r="D159" s="185"/>
      <c r="E159" s="185"/>
      <c r="F159" s="192" t="s">
        <v>25</v>
      </c>
      <c r="G159" s="193"/>
      <c r="H159" s="193"/>
      <c r="I159" s="193">
        <f>'SO 01-1 1 Pol'!G958+'SO 01-601 601 Pol'!G256</f>
        <v>0</v>
      </c>
      <c r="J159" s="189" t="str">
        <f>IF(I172=0,"",I159/I172*100)</f>
        <v/>
      </c>
    </row>
    <row r="160" spans="1:10" ht="36.75" customHeight="1" x14ac:dyDescent="0.2">
      <c r="A160" s="178"/>
      <c r="B160" s="183" t="s">
        <v>224</v>
      </c>
      <c r="C160" s="184" t="s">
        <v>225</v>
      </c>
      <c r="D160" s="185"/>
      <c r="E160" s="185"/>
      <c r="F160" s="192" t="s">
        <v>25</v>
      </c>
      <c r="G160" s="193"/>
      <c r="H160" s="193"/>
      <c r="I160" s="193">
        <f>'SO 01-1 1 Pol'!G963</f>
        <v>0</v>
      </c>
      <c r="J160" s="189" t="str">
        <f>IF(I172=0,"",I160/I172*100)</f>
        <v/>
      </c>
    </row>
    <row r="161" spans="1:10" ht="36.75" customHeight="1" x14ac:dyDescent="0.2">
      <c r="A161" s="178"/>
      <c r="B161" s="183" t="s">
        <v>226</v>
      </c>
      <c r="C161" s="184" t="s">
        <v>227</v>
      </c>
      <c r="D161" s="185"/>
      <c r="E161" s="185"/>
      <c r="F161" s="192" t="s">
        <v>25</v>
      </c>
      <c r="G161" s="193"/>
      <c r="H161" s="193"/>
      <c r="I161" s="193">
        <f>'SO 01-1 1 Pol'!G988</f>
        <v>0</v>
      </c>
      <c r="J161" s="189" t="str">
        <f>IF(I172=0,"",I161/I172*100)</f>
        <v/>
      </c>
    </row>
    <row r="162" spans="1:10" ht="36.75" customHeight="1" x14ac:dyDescent="0.2">
      <c r="A162" s="178"/>
      <c r="B162" s="183" t="s">
        <v>228</v>
      </c>
      <c r="C162" s="184" t="s">
        <v>229</v>
      </c>
      <c r="D162" s="185"/>
      <c r="E162" s="185"/>
      <c r="F162" s="192" t="s">
        <v>25</v>
      </c>
      <c r="G162" s="193"/>
      <c r="H162" s="193"/>
      <c r="I162" s="193">
        <f>'SO 01-3 3 Pol'!G288</f>
        <v>0</v>
      </c>
      <c r="J162" s="189" t="str">
        <f>IF(I172=0,"",I162/I172*100)</f>
        <v/>
      </c>
    </row>
    <row r="163" spans="1:10" ht="36.75" customHeight="1" x14ac:dyDescent="0.2">
      <c r="A163" s="178"/>
      <c r="B163" s="183" t="s">
        <v>230</v>
      </c>
      <c r="C163" s="184" t="s">
        <v>231</v>
      </c>
      <c r="D163" s="185"/>
      <c r="E163" s="185"/>
      <c r="F163" s="192" t="s">
        <v>26</v>
      </c>
      <c r="G163" s="193"/>
      <c r="H163" s="193"/>
      <c r="I163" s="193">
        <f>'SO 01-1 1 Pol'!G570+'SO 01-1 1 Pol'!G617+'SO 01-2 2 Pol'!G239+'SO 01-602 602 Pol'!G8</f>
        <v>0</v>
      </c>
      <c r="J163" s="189" t="str">
        <f>IF(I172=0,"",I163/I172*100)</f>
        <v/>
      </c>
    </row>
    <row r="164" spans="1:10" ht="36.75" customHeight="1" x14ac:dyDescent="0.2">
      <c r="A164" s="178"/>
      <c r="B164" s="183" t="s">
        <v>232</v>
      </c>
      <c r="C164" s="184" t="s">
        <v>233</v>
      </c>
      <c r="D164" s="185"/>
      <c r="E164" s="185"/>
      <c r="F164" s="192" t="s">
        <v>26</v>
      </c>
      <c r="G164" s="193"/>
      <c r="H164" s="193"/>
      <c r="I164" s="193">
        <f>'SO 01-1 1 Pol'!G1315+'SO 01-1 1 Pol'!G1341</f>
        <v>0</v>
      </c>
      <c r="J164" s="189" t="str">
        <f>IF(I172=0,"",I164/I172*100)</f>
        <v/>
      </c>
    </row>
    <row r="165" spans="1:10" ht="36.75" customHeight="1" x14ac:dyDescent="0.2">
      <c r="A165" s="178"/>
      <c r="B165" s="183" t="s">
        <v>234</v>
      </c>
      <c r="C165" s="184" t="s">
        <v>235</v>
      </c>
      <c r="D165" s="185"/>
      <c r="E165" s="185"/>
      <c r="F165" s="192" t="s">
        <v>26</v>
      </c>
      <c r="G165" s="193"/>
      <c r="H165" s="193"/>
      <c r="I165" s="193">
        <f>'SO 01-601 601 Pol'!G184+'SO 01-601 601 Pol'!G286+'SO 01-609 609 Pol'!G144</f>
        <v>0</v>
      </c>
      <c r="J165" s="189" t="str">
        <f>IF(I172=0,"",I165/I172*100)</f>
        <v/>
      </c>
    </row>
    <row r="166" spans="1:10" ht="36.75" customHeight="1" x14ac:dyDescent="0.2">
      <c r="A166" s="178"/>
      <c r="B166" s="183" t="s">
        <v>236</v>
      </c>
      <c r="C166" s="184" t="s">
        <v>237</v>
      </c>
      <c r="D166" s="185"/>
      <c r="E166" s="185"/>
      <c r="F166" s="192" t="s">
        <v>26</v>
      </c>
      <c r="G166" s="193"/>
      <c r="H166" s="193"/>
      <c r="I166" s="193">
        <f>'SO 01-1 1 Pol'!G680</f>
        <v>0</v>
      </c>
      <c r="J166" s="189" t="str">
        <f>IF(I172=0,"",I166/I172*100)</f>
        <v/>
      </c>
    </row>
    <row r="167" spans="1:10" ht="36.75" customHeight="1" x14ac:dyDescent="0.2">
      <c r="A167" s="178"/>
      <c r="B167" s="183" t="s">
        <v>238</v>
      </c>
      <c r="C167" s="184" t="s">
        <v>239</v>
      </c>
      <c r="D167" s="185"/>
      <c r="E167" s="185"/>
      <c r="F167" s="192" t="s">
        <v>26</v>
      </c>
      <c r="G167" s="193"/>
      <c r="H167" s="193"/>
      <c r="I167" s="193">
        <f>'SO 01-1 1 Pol'!G795</f>
        <v>0</v>
      </c>
      <c r="J167" s="189" t="str">
        <f>IF(I172=0,"",I167/I172*100)</f>
        <v/>
      </c>
    </row>
    <row r="168" spans="1:10" ht="36.75" customHeight="1" x14ac:dyDescent="0.2">
      <c r="A168" s="178"/>
      <c r="B168" s="183" t="s">
        <v>240</v>
      </c>
      <c r="C168" s="184" t="s">
        <v>241</v>
      </c>
      <c r="D168" s="185"/>
      <c r="E168" s="185"/>
      <c r="F168" s="192" t="s">
        <v>26</v>
      </c>
      <c r="G168" s="193"/>
      <c r="H168" s="193"/>
      <c r="I168" s="193">
        <f>'SO 01-603a 603a Pol'!G8+'SO 01-603b 603b Pol'!G8</f>
        <v>0</v>
      </c>
      <c r="J168" s="189" t="str">
        <f>IF(I172=0,"",I168/I172*100)</f>
        <v/>
      </c>
    </row>
    <row r="169" spans="1:10" ht="36.75" customHeight="1" x14ac:dyDescent="0.2">
      <c r="A169" s="178"/>
      <c r="B169" s="183" t="s">
        <v>242</v>
      </c>
      <c r="C169" s="184" t="s">
        <v>173</v>
      </c>
      <c r="D169" s="185"/>
      <c r="E169" s="185"/>
      <c r="F169" s="192" t="s">
        <v>243</v>
      </c>
      <c r="G169" s="193"/>
      <c r="H169" s="193"/>
      <c r="I169" s="193">
        <f>'SO 01-1 1 Pol'!G1380+'SO 01-2 2 Pol'!G243+'SO 01-3 3 Pol'!G330+'SO 01-5 5 Pol'!G93+'SO 01-601 601 Pol'!G295+'SO 01-609 609 Pol'!G149</f>
        <v>0</v>
      </c>
      <c r="J169" s="189" t="str">
        <f>IF(I172=0,"",I169/I172*100)</f>
        <v/>
      </c>
    </row>
    <row r="170" spans="1:10" ht="36.75" customHeight="1" x14ac:dyDescent="0.2">
      <c r="A170" s="178"/>
      <c r="B170" s="183" t="s">
        <v>244</v>
      </c>
      <c r="C170" s="184" t="s">
        <v>27</v>
      </c>
      <c r="D170" s="185"/>
      <c r="E170" s="185"/>
      <c r="F170" s="192" t="s">
        <v>244</v>
      </c>
      <c r="G170" s="193"/>
      <c r="H170" s="193"/>
      <c r="I170" s="193">
        <f>'SO 01-ON+VN 700 Naklady'!G8</f>
        <v>0</v>
      </c>
      <c r="J170" s="189" t="str">
        <f>IF(I172=0,"",I170/I172*100)</f>
        <v/>
      </c>
    </row>
    <row r="171" spans="1:10" ht="36.75" customHeight="1" x14ac:dyDescent="0.2">
      <c r="A171" s="178"/>
      <c r="B171" s="183" t="s">
        <v>245</v>
      </c>
      <c r="C171" s="184" t="s">
        <v>28</v>
      </c>
      <c r="D171" s="185"/>
      <c r="E171" s="185"/>
      <c r="F171" s="192" t="s">
        <v>245</v>
      </c>
      <c r="G171" s="193"/>
      <c r="H171" s="193"/>
      <c r="I171" s="193">
        <f>'SO 01-ON+VN 700 Naklady'!G59</f>
        <v>0</v>
      </c>
      <c r="J171" s="189" t="str">
        <f>IF(I172=0,"",I171/I172*100)</f>
        <v/>
      </c>
    </row>
    <row r="172" spans="1:10" ht="25.5" customHeight="1" x14ac:dyDescent="0.2">
      <c r="A172" s="179"/>
      <c r="B172" s="186" t="s">
        <v>1</v>
      </c>
      <c r="C172" s="187"/>
      <c r="D172" s="188"/>
      <c r="E172" s="188"/>
      <c r="F172" s="194"/>
      <c r="G172" s="195"/>
      <c r="H172" s="195"/>
      <c r="I172" s="195">
        <f>SUM(I117:I171)</f>
        <v>0</v>
      </c>
      <c r="J172" s="190">
        <f>SUM(J117:J171)</f>
        <v>0</v>
      </c>
    </row>
    <row r="173" spans="1:10" x14ac:dyDescent="0.2">
      <c r="F173" s="135"/>
      <c r="G173" s="135"/>
      <c r="H173" s="135"/>
      <c r="I173" s="135"/>
      <c r="J173" s="191"/>
    </row>
    <row r="174" spans="1:10" x14ac:dyDescent="0.2">
      <c r="F174" s="135"/>
      <c r="G174" s="135"/>
      <c r="H174" s="135"/>
      <c r="I174" s="135"/>
      <c r="J174" s="191"/>
    </row>
    <row r="175" spans="1:10" x14ac:dyDescent="0.2">
      <c r="F175" s="135"/>
      <c r="G175" s="135"/>
      <c r="H175" s="135"/>
      <c r="I175" s="135"/>
      <c r="J175" s="191"/>
    </row>
  </sheetData>
  <sheetProtection algorithmName="SHA-512" hashValue="vz36GnnCyoElbenv9lQ/vw/kQUpwPh61v+6BZW6kcvoi7VK30/F/i+l+P5ncTCymZ73gwkC4CY9V+3wVFEwWXQ==" saltValue="sTCRzxDZ0oiXh1x+5ldit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C170:E170"/>
    <mergeCell ref="C171:E171"/>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eQzfXFHv27jQ6pojWHG4CuMyLmodTLGvMsgC7dvuEXDJMr82H1+AUJ6tXji9yoUCpMWGDETma2P5lzH37hOrHQ==" saltValue="RKQlNHaITJlkS5qrOEEfI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A5AA-03B3-4191-B7E6-0D6C7C48081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249</v>
      </c>
      <c r="C3" s="201" t="s">
        <v>52</v>
      </c>
      <c r="D3" s="199"/>
      <c r="E3" s="199"/>
      <c r="F3" s="199"/>
      <c r="G3" s="200"/>
      <c r="AC3" s="176" t="s">
        <v>250</v>
      </c>
      <c r="AG3" t="s">
        <v>251</v>
      </c>
    </row>
    <row r="4" spans="1:60" ht="24.95" customHeight="1" x14ac:dyDescent="0.2">
      <c r="A4" s="202" t="s">
        <v>9</v>
      </c>
      <c r="B4" s="203" t="s">
        <v>53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244</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276</v>
      </c>
    </row>
    <row r="9" spans="1:60" outlineLevel="1" x14ac:dyDescent="0.2">
      <c r="A9" s="236">
        <v>1</v>
      </c>
      <c r="B9" s="237" t="s">
        <v>277</v>
      </c>
      <c r="C9" s="247" t="s">
        <v>278</v>
      </c>
      <c r="D9" s="238" t="s">
        <v>279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280</v>
      </c>
      <c r="T9" s="242" t="s">
        <v>281</v>
      </c>
      <c r="U9" s="222">
        <v>0</v>
      </c>
      <c r="V9" s="222">
        <f>ROUND(E9*U9,2)</f>
        <v>0</v>
      </c>
      <c r="W9" s="222"/>
      <c r="X9" s="222" t="s">
        <v>282</v>
      </c>
      <c r="Y9" s="222" t="s">
        <v>283</v>
      </c>
      <c r="Z9" s="212"/>
      <c r="AA9" s="212"/>
      <c r="AB9" s="212"/>
      <c r="AC9" s="212"/>
      <c r="AD9" s="212"/>
      <c r="AE9" s="212"/>
      <c r="AF9" s="212"/>
      <c r="AG9" s="212" t="s">
        <v>284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285</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286</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287</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289</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290</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291</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292</v>
      </c>
      <c r="C15" s="247" t="s">
        <v>293</v>
      </c>
      <c r="D15" s="238" t="s">
        <v>279</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280</v>
      </c>
      <c r="T15" s="242" t="s">
        <v>281</v>
      </c>
      <c r="U15" s="222">
        <v>0</v>
      </c>
      <c r="V15" s="222">
        <f>ROUND(E15*U15,2)</f>
        <v>0</v>
      </c>
      <c r="W15" s="222"/>
      <c r="X15" s="222" t="s">
        <v>282</v>
      </c>
      <c r="Y15" s="222" t="s">
        <v>283</v>
      </c>
      <c r="Z15" s="212"/>
      <c r="AA15" s="212"/>
      <c r="AB15" s="212"/>
      <c r="AC15" s="212"/>
      <c r="AD15" s="212"/>
      <c r="AE15" s="212"/>
      <c r="AF15" s="212"/>
      <c r="AG15" s="212" t="s">
        <v>284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294</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286</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296</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297</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291</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299</v>
      </c>
      <c r="C22" s="247" t="s">
        <v>300</v>
      </c>
      <c r="D22" s="238" t="s">
        <v>279</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280</v>
      </c>
      <c r="T22" s="242" t="s">
        <v>281</v>
      </c>
      <c r="U22" s="222">
        <v>0</v>
      </c>
      <c r="V22" s="222">
        <f>ROUND(E22*U22,2)</f>
        <v>0</v>
      </c>
      <c r="W22" s="222"/>
      <c r="X22" s="222" t="s">
        <v>282</v>
      </c>
      <c r="Y22" s="222" t="s">
        <v>283</v>
      </c>
      <c r="Z22" s="212"/>
      <c r="AA22" s="212"/>
      <c r="AB22" s="212"/>
      <c r="AC22" s="212"/>
      <c r="AD22" s="212"/>
      <c r="AE22" s="212"/>
      <c r="AF22" s="212"/>
      <c r="AG22" s="212" t="s">
        <v>284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301</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286</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303</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304</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291</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305</v>
      </c>
      <c r="C28" s="247" t="s">
        <v>306</v>
      </c>
      <c r="D28" s="238" t="s">
        <v>279</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280</v>
      </c>
      <c r="T28" s="242" t="s">
        <v>281</v>
      </c>
      <c r="U28" s="222">
        <v>0</v>
      </c>
      <c r="V28" s="222">
        <f>ROUND(E28*U28,2)</f>
        <v>0</v>
      </c>
      <c r="W28" s="222"/>
      <c r="X28" s="222" t="s">
        <v>282</v>
      </c>
      <c r="Y28" s="222" t="s">
        <v>283</v>
      </c>
      <c r="Z28" s="212"/>
      <c r="AA28" s="212"/>
      <c r="AB28" s="212"/>
      <c r="AC28" s="212"/>
      <c r="AD28" s="212"/>
      <c r="AE28" s="212"/>
      <c r="AF28" s="212"/>
      <c r="AG28" s="212" t="s">
        <v>284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307</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286</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309</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310</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311</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312</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313</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291</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314</v>
      </c>
      <c r="C37" s="247" t="s">
        <v>315</v>
      </c>
      <c r="D37" s="238" t="s">
        <v>279</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282</v>
      </c>
      <c r="Y37" s="222" t="s">
        <v>283</v>
      </c>
      <c r="Z37" s="212"/>
      <c r="AA37" s="212"/>
      <c r="AB37" s="212"/>
      <c r="AC37" s="212"/>
      <c r="AD37" s="212"/>
      <c r="AE37" s="212"/>
      <c r="AF37" s="212"/>
      <c r="AG37" s="212" t="s">
        <v>284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317</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318</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320</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321</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322</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325</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326</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327</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291</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328</v>
      </c>
      <c r="C50" s="247" t="s">
        <v>329</v>
      </c>
      <c r="D50" s="238" t="s">
        <v>279</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316</v>
      </c>
      <c r="T50" s="242" t="s">
        <v>281</v>
      </c>
      <c r="U50" s="222">
        <v>0</v>
      </c>
      <c r="V50" s="222">
        <f>ROUND(E50*U50,2)</f>
        <v>0</v>
      </c>
      <c r="W50" s="222"/>
      <c r="X50" s="222" t="s">
        <v>282</v>
      </c>
      <c r="Y50" s="222" t="s">
        <v>283</v>
      </c>
      <c r="Z50" s="212"/>
      <c r="AA50" s="212"/>
      <c r="AB50" s="212"/>
      <c r="AC50" s="212"/>
      <c r="AD50" s="212"/>
      <c r="AE50" s="212"/>
      <c r="AF50" s="212"/>
      <c r="AG50" s="212" t="s">
        <v>284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330</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331</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291</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332</v>
      </c>
      <c r="C54" s="247" t="s">
        <v>333</v>
      </c>
      <c r="D54" s="238" t="s">
        <v>279</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280</v>
      </c>
      <c r="T54" s="242" t="s">
        <v>281</v>
      </c>
      <c r="U54" s="222">
        <v>0</v>
      </c>
      <c r="V54" s="222">
        <f>ROUND(E54*U54,2)</f>
        <v>0</v>
      </c>
      <c r="W54" s="222"/>
      <c r="X54" s="222" t="s">
        <v>282</v>
      </c>
      <c r="Y54" s="222" t="s">
        <v>283</v>
      </c>
      <c r="Z54" s="212"/>
      <c r="AA54" s="212"/>
      <c r="AB54" s="212"/>
      <c r="AC54" s="212"/>
      <c r="AD54" s="212"/>
      <c r="AE54" s="212"/>
      <c r="AF54" s="212"/>
      <c r="AG54" s="212" t="s">
        <v>284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334</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335</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336</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291</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275</v>
      </c>
      <c r="B59" s="230" t="s">
        <v>245</v>
      </c>
      <c r="C59" s="246" t="s">
        <v>28</v>
      </c>
      <c r="D59" s="231"/>
      <c r="E59" s="232"/>
      <c r="F59" s="233"/>
      <c r="G59" s="233">
        <f>SUMIF(AG60:AG152,"&lt;&gt;NOR",G60:G152)</f>
        <v>0</v>
      </c>
      <c r="H59" s="233"/>
      <c r="I59" s="233">
        <f>SUM(I60:I152)</f>
        <v>0</v>
      </c>
      <c r="J59" s="233"/>
      <c r="K59" s="233">
        <f>SUM(K60:K152)</f>
        <v>0</v>
      </c>
      <c r="L59" s="233"/>
      <c r="M59" s="233">
        <f>SUM(M60:M152)</f>
        <v>0</v>
      </c>
      <c r="N59" s="232"/>
      <c r="O59" s="232">
        <f>SUM(O60:O152)</f>
        <v>0</v>
      </c>
      <c r="P59" s="232"/>
      <c r="Q59" s="232">
        <f>SUM(Q60:Q152)</f>
        <v>0</v>
      </c>
      <c r="R59" s="233"/>
      <c r="S59" s="233"/>
      <c r="T59" s="234"/>
      <c r="U59" s="228"/>
      <c r="V59" s="228">
        <f>SUM(V60:V152)</f>
        <v>0</v>
      </c>
      <c r="W59" s="228"/>
      <c r="X59" s="228"/>
      <c r="Y59" s="228"/>
      <c r="AG59" t="s">
        <v>276</v>
      </c>
    </row>
    <row r="60" spans="1:60" outlineLevel="1" x14ac:dyDescent="0.2">
      <c r="A60" s="236">
        <v>8</v>
      </c>
      <c r="B60" s="237" t="s">
        <v>337</v>
      </c>
      <c r="C60" s="247" t="s">
        <v>338</v>
      </c>
      <c r="D60" s="238" t="s">
        <v>279</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316</v>
      </c>
      <c r="T60" s="242" t="s">
        <v>281</v>
      </c>
      <c r="U60" s="222">
        <v>0</v>
      </c>
      <c r="V60" s="222">
        <f>ROUND(E60*U60,2)</f>
        <v>0</v>
      </c>
      <c r="W60" s="222"/>
      <c r="X60" s="222" t="s">
        <v>282</v>
      </c>
      <c r="Y60" s="222" t="s">
        <v>283</v>
      </c>
      <c r="Z60" s="212"/>
      <c r="AA60" s="212"/>
      <c r="AB60" s="212"/>
      <c r="AC60" s="212"/>
      <c r="AD60" s="212"/>
      <c r="AE60" s="212"/>
      <c r="AF60" s="212"/>
      <c r="AG60" s="212" t="s">
        <v>284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406</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407</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408</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409</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410</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411</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412</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413</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347</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339</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340</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341</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342</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343</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344</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345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346</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291</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316</v>
      </c>
      <c r="T80" s="242" t="s">
        <v>281</v>
      </c>
      <c r="U80" s="222">
        <v>0</v>
      </c>
      <c r="V80" s="222">
        <f>ROUND(E80*U80,2)</f>
        <v>0</v>
      </c>
      <c r="W80" s="222"/>
      <c r="X80" s="222" t="s">
        <v>282</v>
      </c>
      <c r="Y80" s="222" t="s">
        <v>283</v>
      </c>
      <c r="Z80" s="212"/>
      <c r="AA80" s="212"/>
      <c r="AB80" s="212"/>
      <c r="AC80" s="212"/>
      <c r="AD80" s="212"/>
      <c r="AE80" s="212"/>
      <c r="AF80" s="212"/>
      <c r="AG80" s="212" t="s">
        <v>284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352</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291</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10</v>
      </c>
      <c r="B84" s="237" t="s">
        <v>354</v>
      </c>
      <c r="C84" s="247" t="s">
        <v>355</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282</v>
      </c>
      <c r="Y84" s="222" t="s">
        <v>283</v>
      </c>
      <c r="Z84" s="212"/>
      <c r="AA84" s="212"/>
      <c r="AB84" s="212"/>
      <c r="AC84" s="212"/>
      <c r="AD84" s="212"/>
      <c r="AE84" s="212"/>
      <c r="AF84" s="212"/>
      <c r="AG84" s="212" t="s">
        <v>284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356</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9" t="s">
        <v>357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291</v>
      </c>
      <c r="D87" s="226"/>
      <c r="E87" s="227">
        <v>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11</v>
      </c>
      <c r="B88" s="237" t="s">
        <v>358</v>
      </c>
      <c r="C88" s="247" t="s">
        <v>359</v>
      </c>
      <c r="D88" s="238" t="s">
        <v>279</v>
      </c>
      <c r="E88" s="239">
        <v>1</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c r="S88" s="241" t="s">
        <v>316</v>
      </c>
      <c r="T88" s="242" t="s">
        <v>281</v>
      </c>
      <c r="U88" s="222">
        <v>0</v>
      </c>
      <c r="V88" s="222">
        <f>ROUND(E88*U88,2)</f>
        <v>0</v>
      </c>
      <c r="W88" s="222"/>
      <c r="X88" s="222" t="s">
        <v>282</v>
      </c>
      <c r="Y88" s="222" t="s">
        <v>283</v>
      </c>
      <c r="Z88" s="212"/>
      <c r="AA88" s="212"/>
      <c r="AB88" s="212"/>
      <c r="AC88" s="212"/>
      <c r="AD88" s="212"/>
      <c r="AE88" s="212"/>
      <c r="AF88" s="212"/>
      <c r="AG88" s="212" t="s">
        <v>284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414</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0" t="s">
        <v>415</v>
      </c>
      <c r="D90" s="245"/>
      <c r="E90" s="245"/>
      <c r="F90" s="245"/>
      <c r="G90" s="245"/>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0" t="s">
        <v>416</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417</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418</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419</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420</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421</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422</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369</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360</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361</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362</v>
      </c>
      <c r="D101" s="226"/>
      <c r="E101" s="227"/>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363</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364</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365</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366</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367</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370</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291</v>
      </c>
      <c r="D109" s="226"/>
      <c r="E109" s="227">
        <v>1</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12</v>
      </c>
      <c r="B110" s="237" t="s">
        <v>371</v>
      </c>
      <c r="C110" s="247" t="s">
        <v>372</v>
      </c>
      <c r="D110" s="238" t="s">
        <v>351</v>
      </c>
      <c r="E110" s="239">
        <v>1</v>
      </c>
      <c r="F110" s="240"/>
      <c r="G110" s="241">
        <f>ROUND(E110*F110,2)</f>
        <v>0</v>
      </c>
      <c r="H110" s="240"/>
      <c r="I110" s="241">
        <f>ROUND(E110*H110,2)</f>
        <v>0</v>
      </c>
      <c r="J110" s="240"/>
      <c r="K110" s="241">
        <f>ROUND(E110*J110,2)</f>
        <v>0</v>
      </c>
      <c r="L110" s="241">
        <v>21</v>
      </c>
      <c r="M110" s="241">
        <f>G110*(1+L110/100)</f>
        <v>0</v>
      </c>
      <c r="N110" s="239">
        <v>0</v>
      </c>
      <c r="O110" s="239">
        <f>ROUND(E110*N110,2)</f>
        <v>0</v>
      </c>
      <c r="P110" s="239">
        <v>0</v>
      </c>
      <c r="Q110" s="239">
        <f>ROUND(E110*P110,2)</f>
        <v>0</v>
      </c>
      <c r="R110" s="241"/>
      <c r="S110" s="241" t="s">
        <v>316</v>
      </c>
      <c r="T110" s="242" t="s">
        <v>281</v>
      </c>
      <c r="U110" s="222">
        <v>0</v>
      </c>
      <c r="V110" s="222">
        <f>ROUND(E110*U110,2)</f>
        <v>0</v>
      </c>
      <c r="W110" s="222"/>
      <c r="X110" s="222" t="s">
        <v>282</v>
      </c>
      <c r="Y110" s="222" t="s">
        <v>283</v>
      </c>
      <c r="Z110" s="212"/>
      <c r="AA110" s="212"/>
      <c r="AB110" s="212"/>
      <c r="AC110" s="212"/>
      <c r="AD110" s="212"/>
      <c r="AE110" s="212"/>
      <c r="AF110" s="212"/>
      <c r="AG110" s="212" t="s">
        <v>284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48" t="s">
        <v>373</v>
      </c>
      <c r="D111" s="244"/>
      <c r="E111" s="244"/>
      <c r="F111" s="244"/>
      <c r="G111" s="244"/>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374</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291</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13</v>
      </c>
      <c r="B114" s="237" t="s">
        <v>375</v>
      </c>
      <c r="C114" s="247" t="s">
        <v>376</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316</v>
      </c>
      <c r="T114" s="242" t="s">
        <v>281</v>
      </c>
      <c r="U114" s="222">
        <v>0</v>
      </c>
      <c r="V114" s="222">
        <f>ROUND(E114*U114,2)</f>
        <v>0</v>
      </c>
      <c r="W114" s="222"/>
      <c r="X114" s="222" t="s">
        <v>282</v>
      </c>
      <c r="Y114" s="222" t="s">
        <v>283</v>
      </c>
      <c r="Z114" s="212"/>
      <c r="AA114" s="212"/>
      <c r="AB114" s="212"/>
      <c r="AC114" s="212"/>
      <c r="AD114" s="212"/>
      <c r="AE114" s="212"/>
      <c r="AF114" s="212"/>
      <c r="AG114" s="212" t="s">
        <v>284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423</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0" t="s">
        <v>378</v>
      </c>
      <c r="D116" s="245"/>
      <c r="E116" s="245"/>
      <c r="F116" s="245"/>
      <c r="G116" s="245"/>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377</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379</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291</v>
      </c>
      <c r="D119" s="226"/>
      <c r="E119" s="227">
        <v>1</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14</v>
      </c>
      <c r="B120" s="237" t="s">
        <v>380</v>
      </c>
      <c r="C120" s="247" t="s">
        <v>381</v>
      </c>
      <c r="D120" s="238" t="s">
        <v>382</v>
      </c>
      <c r="E120" s="239">
        <v>1</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c r="S120" s="241" t="s">
        <v>316</v>
      </c>
      <c r="T120" s="242" t="s">
        <v>281</v>
      </c>
      <c r="U120" s="222">
        <v>0</v>
      </c>
      <c r="V120" s="222">
        <f>ROUND(E120*U120,2)</f>
        <v>0</v>
      </c>
      <c r="W120" s="222"/>
      <c r="X120" s="222" t="s">
        <v>282</v>
      </c>
      <c r="Y120" s="222" t="s">
        <v>283</v>
      </c>
      <c r="Z120" s="212"/>
      <c r="AA120" s="212"/>
      <c r="AB120" s="212"/>
      <c r="AC120" s="212"/>
      <c r="AD120" s="212"/>
      <c r="AE120" s="212"/>
      <c r="AF120" s="212"/>
      <c r="AG120" s="212" t="s">
        <v>284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8" t="s">
        <v>424</v>
      </c>
      <c r="D121" s="244"/>
      <c r="E121" s="244"/>
      <c r="F121" s="244"/>
      <c r="G121" s="244"/>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0" t="s">
        <v>425</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0" t="s">
        <v>426</v>
      </c>
      <c r="D123" s="245"/>
      <c r="E123" s="245"/>
      <c r="F123" s="245"/>
      <c r="G123" s="245"/>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0" t="s">
        <v>427</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0" t="s">
        <v>387</v>
      </c>
      <c r="D125" s="245"/>
      <c r="E125" s="245"/>
      <c r="F125" s="245"/>
      <c r="G125" s="245"/>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383</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384</v>
      </c>
      <c r="D127" s="226"/>
      <c r="E127" s="227"/>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385</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386</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387</v>
      </c>
      <c r="D130" s="226"/>
      <c r="E130" s="227">
        <v>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15</v>
      </c>
      <c r="B131" s="237" t="s">
        <v>388</v>
      </c>
      <c r="C131" s="247" t="s">
        <v>389</v>
      </c>
      <c r="D131" s="238" t="s">
        <v>351</v>
      </c>
      <c r="E131" s="239">
        <v>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316</v>
      </c>
      <c r="T131" s="242" t="s">
        <v>281</v>
      </c>
      <c r="U131" s="222">
        <v>0</v>
      </c>
      <c r="V131" s="222">
        <f>ROUND(E131*U131,2)</f>
        <v>0</v>
      </c>
      <c r="W131" s="222"/>
      <c r="X131" s="222" t="s">
        <v>282</v>
      </c>
      <c r="Y131" s="222" t="s">
        <v>283</v>
      </c>
      <c r="Z131" s="212"/>
      <c r="AA131" s="212"/>
      <c r="AB131" s="212"/>
      <c r="AC131" s="212"/>
      <c r="AD131" s="212"/>
      <c r="AE131" s="212"/>
      <c r="AF131" s="212"/>
      <c r="AG131" s="212" t="s">
        <v>284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8" t="s">
        <v>428</v>
      </c>
      <c r="D132" s="244"/>
      <c r="E132" s="244"/>
      <c r="F132" s="244"/>
      <c r="G132" s="244"/>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0" t="s">
        <v>429</v>
      </c>
      <c r="D133" s="245"/>
      <c r="E133" s="245"/>
      <c r="F133" s="245"/>
      <c r="G133" s="245"/>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0" t="s">
        <v>430</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0" t="s">
        <v>431</v>
      </c>
      <c r="D135" s="245"/>
      <c r="E135" s="245"/>
      <c r="F135" s="245"/>
      <c r="G135" s="245"/>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0" t="s">
        <v>432</v>
      </c>
      <c r="D136" s="245"/>
      <c r="E136" s="245"/>
      <c r="F136" s="245"/>
      <c r="G136" s="245"/>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0" t="s">
        <v>395</v>
      </c>
      <c r="D137" s="245"/>
      <c r="E137" s="245"/>
      <c r="F137" s="245"/>
      <c r="G137" s="245"/>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390</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9" t="s">
        <v>391</v>
      </c>
      <c r="D139" s="226"/>
      <c r="E139" s="227"/>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9" t="s">
        <v>392</v>
      </c>
      <c r="D140" s="226"/>
      <c r="E140" s="227"/>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9" t="s">
        <v>393</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49" t="s">
        <v>394</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49" t="s">
        <v>396</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291</v>
      </c>
      <c r="D144" s="226"/>
      <c r="E144" s="227">
        <v>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6">
        <v>16</v>
      </c>
      <c r="B145" s="237" t="s">
        <v>397</v>
      </c>
      <c r="C145" s="247" t="s">
        <v>398</v>
      </c>
      <c r="D145" s="238" t="s">
        <v>351</v>
      </c>
      <c r="E145" s="239">
        <v>1</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316</v>
      </c>
      <c r="T145" s="242" t="s">
        <v>281</v>
      </c>
      <c r="U145" s="222">
        <v>0</v>
      </c>
      <c r="V145" s="222">
        <f>ROUND(E145*U145,2)</f>
        <v>0</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8" t="s">
        <v>433</v>
      </c>
      <c r="D146" s="244"/>
      <c r="E146" s="244"/>
      <c r="F146" s="244"/>
      <c r="G146" s="244"/>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0" t="s">
        <v>434</v>
      </c>
      <c r="D147" s="245"/>
      <c r="E147" s="245"/>
      <c r="F147" s="245"/>
      <c r="G147" s="24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0" t="s">
        <v>403</v>
      </c>
      <c r="D148" s="245"/>
      <c r="E148" s="245"/>
      <c r="F148" s="245"/>
      <c r="G148" s="245"/>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401</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402</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404</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291</v>
      </c>
      <c r="D152" s="226"/>
      <c r="E152" s="227">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3"/>
      <c r="B153" s="4"/>
      <c r="C153" s="251"/>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261</v>
      </c>
    </row>
    <row r="154" spans="1:60" x14ac:dyDescent="0.2">
      <c r="A154" s="215"/>
      <c r="B154" s="216" t="s">
        <v>29</v>
      </c>
      <c r="C154" s="252"/>
      <c r="D154" s="217"/>
      <c r="E154" s="218"/>
      <c r="F154" s="218"/>
      <c r="G154" s="235">
        <f>G8+G59</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405</v>
      </c>
    </row>
    <row r="155" spans="1:60" x14ac:dyDescent="0.2">
      <c r="C155" s="253"/>
      <c r="D155" s="10"/>
      <c r="AG155" t="s">
        <v>435</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koqWxxJCv4lQrxFL/k29lA2Dg2PlGBkZuQq+pI6ZfM1mnFNp8q1avqSxaNrKlMTNOWgK1NfyzRHFCCL/C++NQ==" saltValue="0iVGBM1uylQ1ZWQnagaecQ==" spinCount="100000" sheet="1" formatRows="0"/>
  <mergeCells count="45">
    <mergeCell ref="C146:G146"/>
    <mergeCell ref="C147:G147"/>
    <mergeCell ref="C148:G148"/>
    <mergeCell ref="C132:G132"/>
    <mergeCell ref="C133:G133"/>
    <mergeCell ref="C134:G134"/>
    <mergeCell ref="C135:G135"/>
    <mergeCell ref="C136:G136"/>
    <mergeCell ref="C137:G137"/>
    <mergeCell ref="C116:G116"/>
    <mergeCell ref="C121:G121"/>
    <mergeCell ref="C122:G122"/>
    <mergeCell ref="C123:G123"/>
    <mergeCell ref="C124:G124"/>
    <mergeCell ref="C125:G125"/>
    <mergeCell ref="C95:G95"/>
    <mergeCell ref="C96:G96"/>
    <mergeCell ref="C97:G97"/>
    <mergeCell ref="C98:G98"/>
    <mergeCell ref="C111:G111"/>
    <mergeCell ref="C115:G115"/>
    <mergeCell ref="C89:G89"/>
    <mergeCell ref="C90:G90"/>
    <mergeCell ref="C91:G91"/>
    <mergeCell ref="C92:G92"/>
    <mergeCell ref="C93:G93"/>
    <mergeCell ref="C94:G94"/>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1911-7BD9-4C5B-9B43-7318C08DE06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56</v>
      </c>
      <c r="C3" s="201" t="s">
        <v>57</v>
      </c>
      <c r="D3" s="199"/>
      <c r="E3" s="199"/>
      <c r="F3" s="199"/>
      <c r="G3" s="200"/>
      <c r="AC3" s="176" t="s">
        <v>248</v>
      </c>
      <c r="AG3" t="s">
        <v>251</v>
      </c>
    </row>
    <row r="4" spans="1:60" ht="24.95" customHeight="1" x14ac:dyDescent="0.2">
      <c r="A4" s="202" t="s">
        <v>9</v>
      </c>
      <c r="B4" s="203" t="s">
        <v>58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0</v>
      </c>
      <c r="P8" s="232"/>
      <c r="Q8" s="232">
        <f>SUM(Q9:Q40)</f>
        <v>29.04</v>
      </c>
      <c r="R8" s="233"/>
      <c r="S8" s="233"/>
      <c r="T8" s="234"/>
      <c r="U8" s="228"/>
      <c r="V8" s="228">
        <f>SUM(V9:V40)</f>
        <v>456.01</v>
      </c>
      <c r="W8" s="228"/>
      <c r="X8" s="228"/>
      <c r="Y8" s="228"/>
      <c r="AG8" t="s">
        <v>276</v>
      </c>
    </row>
    <row r="9" spans="1:60" ht="22.5" outlineLevel="1" x14ac:dyDescent="0.2">
      <c r="A9" s="236">
        <v>1</v>
      </c>
      <c r="B9" s="237" t="s">
        <v>437</v>
      </c>
      <c r="C9" s="247" t="s">
        <v>438</v>
      </c>
      <c r="D9" s="238" t="s">
        <v>439</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440</v>
      </c>
      <c r="S9" s="241" t="s">
        <v>280</v>
      </c>
      <c r="T9" s="242" t="s">
        <v>280</v>
      </c>
      <c r="U9" s="222">
        <v>4.2999999999999997E-2</v>
      </c>
      <c r="V9" s="222">
        <f>ROUND(E9*U9,2)</f>
        <v>5.68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441</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437</v>
      </c>
      <c r="C11" s="247" t="s">
        <v>438</v>
      </c>
      <c r="D11" s="238" t="s">
        <v>439</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440</v>
      </c>
      <c r="S11" s="241" t="s">
        <v>280</v>
      </c>
      <c r="T11" s="242" t="s">
        <v>280</v>
      </c>
      <c r="U11" s="222">
        <v>4.2999999999999997E-2</v>
      </c>
      <c r="V11" s="222">
        <f>ROUND(E11*U11,2)</f>
        <v>5.68</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441</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442</v>
      </c>
      <c r="C13" s="247" t="s">
        <v>443</v>
      </c>
      <c r="D13" s="238" t="s">
        <v>444</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445</v>
      </c>
      <c r="S13" s="241" t="s">
        <v>280</v>
      </c>
      <c r="T13" s="242" t="s">
        <v>280</v>
      </c>
      <c r="U13" s="222">
        <v>4.6550000000000002</v>
      </c>
      <c r="V13" s="222">
        <f>ROUND(E13*U13,2)</f>
        <v>429.22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446</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448</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449</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450</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451</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452</v>
      </c>
      <c r="C19" s="247" t="s">
        <v>453</v>
      </c>
      <c r="D19" s="238" t="s">
        <v>444</v>
      </c>
      <c r="E19" s="239">
        <v>91.918800000000005</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445</v>
      </c>
      <c r="S19" s="241" t="s">
        <v>280</v>
      </c>
      <c r="T19" s="242" t="s">
        <v>280</v>
      </c>
      <c r="U19" s="222">
        <v>1.0999999999999999E-2</v>
      </c>
      <c r="V19" s="222">
        <f>ROUND(E19*U19,2)</f>
        <v>1.01</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454</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448</v>
      </c>
      <c r="D21" s="226"/>
      <c r="E21" s="227">
        <v>7.0308000000000002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449</v>
      </c>
      <c r="D22" s="226"/>
      <c r="E22" s="227">
        <v>0.57599999999999996</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450</v>
      </c>
      <c r="D23" s="226"/>
      <c r="E23" s="227">
        <v>84.311999999999998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5</v>
      </c>
      <c r="B24" s="237" t="s">
        <v>455</v>
      </c>
      <c r="C24" s="247" t="s">
        <v>456</v>
      </c>
      <c r="D24" s="238" t="s">
        <v>444</v>
      </c>
      <c r="E24" s="239">
        <v>367.67520000000002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445</v>
      </c>
      <c r="S24" s="241" t="s">
        <v>280</v>
      </c>
      <c r="T24" s="242" t="s">
        <v>280</v>
      </c>
      <c r="U24" s="222">
        <v>0</v>
      </c>
      <c r="V24" s="222">
        <f>ROUND(E24*U24,2)</f>
        <v>0</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454</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457</v>
      </c>
      <c r="D26" s="226"/>
      <c r="E26" s="227">
        <v>367.67520000000002</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6">
        <v>6</v>
      </c>
      <c r="B27" s="237" t="s">
        <v>458</v>
      </c>
      <c r="C27" s="247" t="s">
        <v>459</v>
      </c>
      <c r="D27" s="238" t="s">
        <v>444</v>
      </c>
      <c r="E27" s="239">
        <v>91.918800000000005</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445</v>
      </c>
      <c r="S27" s="241" t="s">
        <v>280</v>
      </c>
      <c r="T27" s="242" t="s">
        <v>280</v>
      </c>
      <c r="U27" s="222">
        <v>4.4999999999999998E-2</v>
      </c>
      <c r="V27" s="222">
        <f>ROUND(E27*U27,2)</f>
        <v>4.1399999999999997</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460</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9" t="s">
        <v>448</v>
      </c>
      <c r="D29" s="226"/>
      <c r="E29" s="227">
        <v>7.0308000000000002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49" t="s">
        <v>449</v>
      </c>
      <c r="D30" s="226"/>
      <c r="E30" s="227">
        <v>0.57599999999999996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450</v>
      </c>
      <c r="D31" s="226"/>
      <c r="E31" s="227">
        <v>84.311999999999998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7</v>
      </c>
      <c r="B32" s="237" t="s">
        <v>461</v>
      </c>
      <c r="C32" s="247" t="s">
        <v>462</v>
      </c>
      <c r="D32" s="238" t="s">
        <v>444</v>
      </c>
      <c r="E32" s="239">
        <v>50.886060000000001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445</v>
      </c>
      <c r="S32" s="241" t="s">
        <v>280</v>
      </c>
      <c r="T32" s="242" t="s">
        <v>280</v>
      </c>
      <c r="U32" s="222">
        <v>0.20200000000000001</v>
      </c>
      <c r="V32" s="222">
        <f>ROUND(E32*U32,2)</f>
        <v>10.28</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463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0" t="s">
        <v>464</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9" t="s">
        <v>465</v>
      </c>
      <c r="D35" s="226"/>
      <c r="E35" s="227">
        <v>50.587200000000003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466</v>
      </c>
      <c r="D36" s="226"/>
      <c r="E36" s="227">
        <v>0.29886000000000001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8</v>
      </c>
      <c r="B37" s="237" t="s">
        <v>467</v>
      </c>
      <c r="C37" s="247" t="s">
        <v>468</v>
      </c>
      <c r="D37" s="238" t="s">
        <v>444</v>
      </c>
      <c r="E37" s="239">
        <v>91.918800000000005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445</v>
      </c>
      <c r="S37" s="241" t="s">
        <v>280</v>
      </c>
      <c r="T37" s="242" t="s">
        <v>280</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448</v>
      </c>
      <c r="D38" s="226"/>
      <c r="E38" s="227">
        <v>7.0308000000000002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449</v>
      </c>
      <c r="D39" s="226"/>
      <c r="E39" s="227">
        <v>0.57599999999999996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450</v>
      </c>
      <c r="D40" s="226"/>
      <c r="E40" s="227">
        <v>84.311999999999998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9" t="s">
        <v>275</v>
      </c>
      <c r="B41" s="230" t="s">
        <v>61</v>
      </c>
      <c r="C41" s="246" t="s">
        <v>147</v>
      </c>
      <c r="D41" s="231"/>
      <c r="E41" s="232"/>
      <c r="F41" s="233"/>
      <c r="G41" s="233">
        <f>SUMIF(AG42:AG55,"&lt;&gt;NOR",G42:G55)</f>
        <v>0</v>
      </c>
      <c r="H41" s="233"/>
      <c r="I41" s="233">
        <f>SUM(I42:I55)</f>
        <v>0</v>
      </c>
      <c r="J41" s="233"/>
      <c r="K41" s="233">
        <f>SUM(K42:K55)</f>
        <v>0</v>
      </c>
      <c r="L41" s="233"/>
      <c r="M41" s="233">
        <f>SUM(M42:M55)</f>
        <v>0</v>
      </c>
      <c r="N41" s="232"/>
      <c r="O41" s="232">
        <f>SUM(O42:O55)</f>
        <v>4.8</v>
      </c>
      <c r="P41" s="232"/>
      <c r="Q41" s="232">
        <f>SUM(Q42:Q55)</f>
        <v>0</v>
      </c>
      <c r="R41" s="233"/>
      <c r="S41" s="233"/>
      <c r="T41" s="234"/>
      <c r="U41" s="228"/>
      <c r="V41" s="228">
        <f>SUM(V42:V55)</f>
        <v>1.89</v>
      </c>
      <c r="W41" s="228"/>
      <c r="X41" s="228"/>
      <c r="Y41" s="228"/>
      <c r="AG41" t="s">
        <v>276</v>
      </c>
    </row>
    <row r="42" spans="1:60" ht="22.5" outlineLevel="1" x14ac:dyDescent="0.2">
      <c r="A42" s="236">
        <v>9</v>
      </c>
      <c r="B42" s="237" t="s">
        <v>469</v>
      </c>
      <c r="C42" s="247" t="s">
        <v>470</v>
      </c>
      <c r="D42" s="238" t="s">
        <v>444</v>
      </c>
      <c r="E42" s="239">
        <v>0.23688000000000001</v>
      </c>
      <c r="F42" s="240"/>
      <c r="G42" s="241">
        <f>ROUND(E42*F42,2)</f>
        <v>0</v>
      </c>
      <c r="H42" s="240"/>
      <c r="I42" s="241">
        <f>ROUND(E42*H42,2)</f>
        <v>0</v>
      </c>
      <c r="J42" s="240"/>
      <c r="K42" s="241">
        <f>ROUND(E42*J42,2)</f>
        <v>0</v>
      </c>
      <c r="L42" s="241">
        <v>21</v>
      </c>
      <c r="M42" s="241">
        <f>G42*(1+L42/100)</f>
        <v>0</v>
      </c>
      <c r="N42" s="239">
        <v>2.5249999999999999</v>
      </c>
      <c r="O42" s="239">
        <f>ROUND(E42*N42,2)</f>
        <v>0.6</v>
      </c>
      <c r="P42" s="239">
        <v>0</v>
      </c>
      <c r="Q42" s="239">
        <f>ROUND(E42*P42,2)</f>
        <v>0</v>
      </c>
      <c r="R42" s="241" t="s">
        <v>471</v>
      </c>
      <c r="S42" s="241" t="s">
        <v>280</v>
      </c>
      <c r="T42" s="242" t="s">
        <v>280</v>
      </c>
      <c r="U42" s="222">
        <v>0.47699999999999998</v>
      </c>
      <c r="V42" s="222">
        <f>ROUND(E42*U42,2)</f>
        <v>0.11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472</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473</v>
      </c>
      <c r="D44" s="226"/>
      <c r="E44" s="227">
        <v>0.23688000000000001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6">
        <v>10</v>
      </c>
      <c r="B45" s="237" t="s">
        <v>474</v>
      </c>
      <c r="C45" s="247" t="s">
        <v>475</v>
      </c>
      <c r="D45" s="238" t="s">
        <v>444</v>
      </c>
      <c r="E45" s="239">
        <v>1.4979100000000001</v>
      </c>
      <c r="F45" s="240"/>
      <c r="G45" s="241">
        <f>ROUND(E45*F45,2)</f>
        <v>0</v>
      </c>
      <c r="H45" s="240"/>
      <c r="I45" s="241">
        <f>ROUND(E45*H45,2)</f>
        <v>0</v>
      </c>
      <c r="J45" s="240"/>
      <c r="K45" s="241">
        <f>ROUND(E45*J45,2)</f>
        <v>0</v>
      </c>
      <c r="L45" s="241">
        <v>21</v>
      </c>
      <c r="M45" s="241">
        <f>G45*(1+L45/100)</f>
        <v>0</v>
      </c>
      <c r="N45" s="239">
        <v>2.5249999999999999</v>
      </c>
      <c r="O45" s="239">
        <f>ROUND(E45*N45,2)</f>
        <v>3.78</v>
      </c>
      <c r="P45" s="239">
        <v>0</v>
      </c>
      <c r="Q45" s="239">
        <f>ROUND(E45*P45,2)</f>
        <v>0</v>
      </c>
      <c r="R45" s="241" t="s">
        <v>471</v>
      </c>
      <c r="S45" s="241" t="s">
        <v>280</v>
      </c>
      <c r="T45" s="242" t="s">
        <v>280</v>
      </c>
      <c r="U45" s="222">
        <v>0.48</v>
      </c>
      <c r="V45" s="222">
        <f>ROUND(E45*U45,2)</f>
        <v>0.72</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476</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477</v>
      </c>
      <c r="D47" s="226"/>
      <c r="E47" s="227">
        <v>1.4212800000000001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478</v>
      </c>
      <c r="D48" s="226"/>
      <c r="E48" s="227">
        <v>7.6630000000000004E-2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479</v>
      </c>
      <c r="C49" s="247" t="s">
        <v>480</v>
      </c>
      <c r="D49" s="238" t="s">
        <v>481</v>
      </c>
      <c r="E49" s="239">
        <v>6.5170000000000006E-2</v>
      </c>
      <c r="F49" s="240"/>
      <c r="G49" s="241">
        <f>ROUND(E49*F49,2)</f>
        <v>0</v>
      </c>
      <c r="H49" s="240"/>
      <c r="I49" s="241">
        <f>ROUND(E49*H49,2)</f>
        <v>0</v>
      </c>
      <c r="J49" s="240"/>
      <c r="K49" s="241">
        <f>ROUND(E49*J49,2)</f>
        <v>0</v>
      </c>
      <c r="L49" s="241">
        <v>21</v>
      </c>
      <c r="M49" s="241">
        <f>G49*(1+L49/100)</f>
        <v>0</v>
      </c>
      <c r="N49" s="239">
        <v>1.0554399999999999</v>
      </c>
      <c r="O49" s="239">
        <f>ROUND(E49*N49,2)</f>
        <v>7.0000000000000007E-2</v>
      </c>
      <c r="P49" s="239">
        <v>0</v>
      </c>
      <c r="Q49" s="239">
        <f>ROUND(E49*P49,2)</f>
        <v>0</v>
      </c>
      <c r="R49" s="241" t="s">
        <v>471</v>
      </c>
      <c r="S49" s="241" t="s">
        <v>280</v>
      </c>
      <c r="T49" s="242" t="s">
        <v>280</v>
      </c>
      <c r="U49" s="222">
        <v>15.231</v>
      </c>
      <c r="V49" s="222">
        <f>ROUND(E49*U49,2)</f>
        <v>0.99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482</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483</v>
      </c>
      <c r="D51" s="226"/>
      <c r="E51" s="227">
        <v>6.5170000000000006E-2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6">
        <v>12</v>
      </c>
      <c r="B52" s="237" t="s">
        <v>484</v>
      </c>
      <c r="C52" s="247" t="s">
        <v>485</v>
      </c>
      <c r="D52" s="238" t="s">
        <v>444</v>
      </c>
      <c r="E52" s="239">
        <v>0.1404</v>
      </c>
      <c r="F52" s="240"/>
      <c r="G52" s="241">
        <f>ROUND(E52*F52,2)</f>
        <v>0</v>
      </c>
      <c r="H52" s="240"/>
      <c r="I52" s="241">
        <f>ROUND(E52*H52,2)</f>
        <v>0</v>
      </c>
      <c r="J52" s="240"/>
      <c r="K52" s="241">
        <f>ROUND(E52*J52,2)</f>
        <v>0</v>
      </c>
      <c r="L52" s="241">
        <v>21</v>
      </c>
      <c r="M52" s="241">
        <f>G52*(1+L52/100)</f>
        <v>0</v>
      </c>
      <c r="N52" s="239">
        <v>2.5249999999999999</v>
      </c>
      <c r="O52" s="239">
        <f>ROUND(E52*N52,2)</f>
        <v>0.35</v>
      </c>
      <c r="P52" s="239">
        <v>0</v>
      </c>
      <c r="Q52" s="239">
        <f>ROUND(E52*P52,2)</f>
        <v>0</v>
      </c>
      <c r="R52" s="241" t="s">
        <v>471</v>
      </c>
      <c r="S52" s="241" t="s">
        <v>280</v>
      </c>
      <c r="T52" s="242" t="s">
        <v>280</v>
      </c>
      <c r="U52" s="222">
        <v>0.47699999999999998</v>
      </c>
      <c r="V52" s="222">
        <f>ROUND(E52*U52,2)</f>
        <v>7.0000000000000007E-2</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486</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487</v>
      </c>
      <c r="D54" s="226"/>
      <c r="E54" s="227">
        <v>0.1404</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9" t="s">
        <v>488</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64</v>
      </c>
      <c r="C56" s="246" t="s">
        <v>148</v>
      </c>
      <c r="D56" s="231"/>
      <c r="E56" s="232"/>
      <c r="F56" s="233"/>
      <c r="G56" s="233">
        <f>SUMIF(AG57:AG166,"&lt;&gt;NOR",G57:G166)</f>
        <v>0</v>
      </c>
      <c r="H56" s="233"/>
      <c r="I56" s="233">
        <f>SUM(I57:I166)</f>
        <v>0</v>
      </c>
      <c r="J56" s="233"/>
      <c r="K56" s="233">
        <f>SUM(K57:K166)</f>
        <v>0</v>
      </c>
      <c r="L56" s="233"/>
      <c r="M56" s="233">
        <f>SUM(M57:M166)</f>
        <v>0</v>
      </c>
      <c r="N56" s="232"/>
      <c r="O56" s="232">
        <f>SUM(O57:O166)</f>
        <v>109.32999999999998</v>
      </c>
      <c r="P56" s="232"/>
      <c r="Q56" s="232">
        <f>SUM(Q57:Q166)</f>
        <v>0</v>
      </c>
      <c r="R56" s="233"/>
      <c r="S56" s="233"/>
      <c r="T56" s="234"/>
      <c r="U56" s="228"/>
      <c r="V56" s="228">
        <f>SUM(V57:V166)</f>
        <v>2337.96</v>
      </c>
      <c r="W56" s="228"/>
      <c r="X56" s="228"/>
      <c r="Y56" s="228"/>
      <c r="AG56" t="s">
        <v>276</v>
      </c>
    </row>
    <row r="57" spans="1:60" ht="22.5" outlineLevel="1" x14ac:dyDescent="0.2">
      <c r="A57" s="236">
        <v>13</v>
      </c>
      <c r="B57" s="237" t="s">
        <v>489</v>
      </c>
      <c r="C57" s="247" t="s">
        <v>490</v>
      </c>
      <c r="D57" s="238" t="s">
        <v>491</v>
      </c>
      <c r="E57" s="239">
        <v>4</v>
      </c>
      <c r="F57" s="240"/>
      <c r="G57" s="241">
        <f>ROUND(E57*F57,2)</f>
        <v>0</v>
      </c>
      <c r="H57" s="240"/>
      <c r="I57" s="241">
        <f>ROUND(E57*H57,2)</f>
        <v>0</v>
      </c>
      <c r="J57" s="240"/>
      <c r="K57" s="241">
        <f>ROUND(E57*J57,2)</f>
        <v>0</v>
      </c>
      <c r="L57" s="241">
        <v>21</v>
      </c>
      <c r="M57" s="241">
        <f>G57*(1+L57/100)</f>
        <v>0</v>
      </c>
      <c r="N57" s="239">
        <v>0.22375999999999999</v>
      </c>
      <c r="O57" s="239">
        <f>ROUND(E57*N57,2)</f>
        <v>0.9</v>
      </c>
      <c r="P57" s="239">
        <v>0</v>
      </c>
      <c r="Q57" s="239">
        <f>ROUND(E57*P57,2)</f>
        <v>0</v>
      </c>
      <c r="R57" s="241" t="s">
        <v>492</v>
      </c>
      <c r="S57" s="241" t="s">
        <v>280</v>
      </c>
      <c r="T57" s="242" t="s">
        <v>280</v>
      </c>
      <c r="U57" s="222">
        <v>0.98640000000000005</v>
      </c>
      <c r="V57" s="222">
        <f>ROUND(E57*U57,2)</f>
        <v>3.95</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493</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494</v>
      </c>
      <c r="D59" s="226"/>
      <c r="E59" s="227">
        <v>4</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495</v>
      </c>
      <c r="C60" s="247" t="s">
        <v>496</v>
      </c>
      <c r="D60" s="238" t="s">
        <v>444</v>
      </c>
      <c r="E60" s="239">
        <v>10.253880000000001</v>
      </c>
      <c r="F60" s="240"/>
      <c r="G60" s="241">
        <f>ROUND(E60*F60,2)</f>
        <v>0</v>
      </c>
      <c r="H60" s="240"/>
      <c r="I60" s="241">
        <f>ROUND(E60*H60,2)</f>
        <v>0</v>
      </c>
      <c r="J60" s="240"/>
      <c r="K60" s="241">
        <f>ROUND(E60*J60,2)</f>
        <v>0</v>
      </c>
      <c r="L60" s="241">
        <v>21</v>
      </c>
      <c r="M60" s="241">
        <f>G60*(1+L60/100)</f>
        <v>0</v>
      </c>
      <c r="N60" s="239">
        <v>1.62836</v>
      </c>
      <c r="O60" s="239">
        <f>ROUND(E60*N60,2)</f>
        <v>16.7</v>
      </c>
      <c r="P60" s="239">
        <v>0</v>
      </c>
      <c r="Q60" s="239">
        <f>ROUND(E60*P60,2)</f>
        <v>0</v>
      </c>
      <c r="R60" s="241" t="s">
        <v>492</v>
      </c>
      <c r="S60" s="241" t="s">
        <v>280</v>
      </c>
      <c r="T60" s="242" t="s">
        <v>280</v>
      </c>
      <c r="U60" s="222">
        <v>3.9380000000000002</v>
      </c>
      <c r="V60" s="222">
        <f>ROUND(E60*U60,2)</f>
        <v>40.380000000000003</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4" t="s">
        <v>493</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497</v>
      </c>
      <c r="D62" s="226"/>
      <c r="E62" s="227">
        <v>6.6349799999999997</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498</v>
      </c>
      <c r="D63" s="226"/>
      <c r="E63" s="227">
        <v>3.6189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15</v>
      </c>
      <c r="B64" s="237" t="s">
        <v>499</v>
      </c>
      <c r="C64" s="247" t="s">
        <v>500</v>
      </c>
      <c r="D64" s="238" t="s">
        <v>439</v>
      </c>
      <c r="E64" s="239">
        <v>31.068000000000001</v>
      </c>
      <c r="F64" s="240"/>
      <c r="G64" s="241">
        <f>ROUND(E64*F64,2)</f>
        <v>0</v>
      </c>
      <c r="H64" s="240"/>
      <c r="I64" s="241">
        <f>ROUND(E64*H64,2)</f>
        <v>0</v>
      </c>
      <c r="J64" s="240"/>
      <c r="K64" s="241">
        <f>ROUND(E64*J64,2)</f>
        <v>0</v>
      </c>
      <c r="L64" s="241">
        <v>21</v>
      </c>
      <c r="M64" s="241">
        <f>G64*(1+L64/100)</f>
        <v>0</v>
      </c>
      <c r="N64" s="239">
        <v>0.17230000000000001</v>
      </c>
      <c r="O64" s="239">
        <f>ROUND(E64*N64,2)</f>
        <v>5.35</v>
      </c>
      <c r="P64" s="239">
        <v>0</v>
      </c>
      <c r="Q64" s="239">
        <f>ROUND(E64*P64,2)</f>
        <v>0</v>
      </c>
      <c r="R64" s="241" t="s">
        <v>471</v>
      </c>
      <c r="S64" s="241" t="s">
        <v>280</v>
      </c>
      <c r="T64" s="242" t="s">
        <v>280</v>
      </c>
      <c r="U64" s="222">
        <v>0.58499999999999996</v>
      </c>
      <c r="V64" s="222">
        <f>ROUND(E64*U64,2)</f>
        <v>18.170000000000002</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49" t="s">
        <v>501</v>
      </c>
      <c r="D65" s="226"/>
      <c r="E65" s="227">
        <v>11.65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502</v>
      </c>
      <c r="D66" s="226"/>
      <c r="E66" s="227">
        <v>19.417999999999999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16</v>
      </c>
      <c r="B67" s="237" t="s">
        <v>503</v>
      </c>
      <c r="C67" s="247" t="s">
        <v>504</v>
      </c>
      <c r="D67" s="238" t="s">
        <v>439</v>
      </c>
      <c r="E67" s="239">
        <v>142.28749999999999</v>
      </c>
      <c r="F67" s="240"/>
      <c r="G67" s="241">
        <f>ROUND(E67*F67,2)</f>
        <v>0</v>
      </c>
      <c r="H67" s="240"/>
      <c r="I67" s="241">
        <f>ROUND(E67*H67,2)</f>
        <v>0</v>
      </c>
      <c r="J67" s="240"/>
      <c r="K67" s="241">
        <f>ROUND(E67*J67,2)</f>
        <v>0</v>
      </c>
      <c r="L67" s="241">
        <v>21</v>
      </c>
      <c r="M67" s="241">
        <f>G67*(1+L67/100)</f>
        <v>0</v>
      </c>
      <c r="N67" s="239">
        <v>0.27964</v>
      </c>
      <c r="O67" s="239">
        <f>ROUND(E67*N67,2)</f>
        <v>39.79</v>
      </c>
      <c r="P67" s="239">
        <v>0</v>
      </c>
      <c r="Q67" s="239">
        <f>ROUND(E67*P67,2)</f>
        <v>0</v>
      </c>
      <c r="R67" s="241" t="s">
        <v>471</v>
      </c>
      <c r="S67" s="241" t="s">
        <v>280</v>
      </c>
      <c r="T67" s="242" t="s">
        <v>280</v>
      </c>
      <c r="U67" s="222">
        <v>0.79649999999999999</v>
      </c>
      <c r="V67" s="222">
        <f>ROUND(E67*U67,2)</f>
        <v>113.33</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505</v>
      </c>
      <c r="D68" s="226"/>
      <c r="E68" s="227">
        <v>52.212000000000003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506</v>
      </c>
      <c r="D69" s="226"/>
      <c r="E69" s="227">
        <v>16.462499999999999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507</v>
      </c>
      <c r="D70" s="226"/>
      <c r="E70" s="227">
        <v>3.7909999999999999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508</v>
      </c>
      <c r="D71" s="226"/>
      <c r="E71" s="227">
        <v>56.442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509</v>
      </c>
      <c r="D72" s="226"/>
      <c r="E72" s="227">
        <v>13.38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17</v>
      </c>
      <c r="B73" s="237" t="s">
        <v>510</v>
      </c>
      <c r="C73" s="247" t="s">
        <v>511</v>
      </c>
      <c r="D73" s="238" t="s">
        <v>491</v>
      </c>
      <c r="E73" s="239">
        <v>4</v>
      </c>
      <c r="F73" s="240"/>
      <c r="G73" s="241">
        <f>ROUND(E73*F73,2)</f>
        <v>0</v>
      </c>
      <c r="H73" s="240"/>
      <c r="I73" s="241">
        <f>ROUND(E73*H73,2)</f>
        <v>0</v>
      </c>
      <c r="J73" s="240"/>
      <c r="K73" s="241">
        <f>ROUND(E73*J73,2)</f>
        <v>0</v>
      </c>
      <c r="L73" s="241">
        <v>21</v>
      </c>
      <c r="M73" s="241">
        <f>G73*(1+L73/100)</f>
        <v>0</v>
      </c>
      <c r="N73" s="239">
        <v>6.5710000000000005E-2</v>
      </c>
      <c r="O73" s="239">
        <f>ROUND(E73*N73,2)</f>
        <v>0.26</v>
      </c>
      <c r="P73" s="239">
        <v>0</v>
      </c>
      <c r="Q73" s="239">
        <f>ROUND(E73*P73,2)</f>
        <v>0</v>
      </c>
      <c r="R73" s="241"/>
      <c r="S73" s="241" t="s">
        <v>280</v>
      </c>
      <c r="T73" s="242" t="s">
        <v>280</v>
      </c>
      <c r="U73" s="222">
        <v>0.24199999999999999</v>
      </c>
      <c r="V73" s="222">
        <f>ROUND(E73*U73,2)</f>
        <v>0.97</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512</v>
      </c>
      <c r="D74" s="226"/>
      <c r="E74" s="227">
        <v>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18</v>
      </c>
      <c r="B75" s="237" t="s">
        <v>513</v>
      </c>
      <c r="C75" s="247" t="s">
        <v>514</v>
      </c>
      <c r="D75" s="238" t="s">
        <v>491</v>
      </c>
      <c r="E75" s="239">
        <v>4</v>
      </c>
      <c r="F75" s="240"/>
      <c r="G75" s="241">
        <f>ROUND(E75*F75,2)</f>
        <v>0</v>
      </c>
      <c r="H75" s="240"/>
      <c r="I75" s="241">
        <f>ROUND(E75*H75,2)</f>
        <v>0</v>
      </c>
      <c r="J75" s="240"/>
      <c r="K75" s="241">
        <f>ROUND(E75*J75,2)</f>
        <v>0</v>
      </c>
      <c r="L75" s="241">
        <v>21</v>
      </c>
      <c r="M75" s="241">
        <f>G75*(1+L75/100)</f>
        <v>0</v>
      </c>
      <c r="N75" s="239">
        <v>8.3229999999999998E-2</v>
      </c>
      <c r="O75" s="239">
        <f>ROUND(E75*N75,2)</f>
        <v>0.33</v>
      </c>
      <c r="P75" s="239">
        <v>0</v>
      </c>
      <c r="Q75" s="239">
        <f>ROUND(E75*P75,2)</f>
        <v>0</v>
      </c>
      <c r="R75" s="241"/>
      <c r="S75" s="241" t="s">
        <v>280</v>
      </c>
      <c r="T75" s="242" t="s">
        <v>280</v>
      </c>
      <c r="U75" s="222">
        <v>0.30099999999999999</v>
      </c>
      <c r="V75" s="222">
        <f>ROUND(E75*U75,2)</f>
        <v>1.2</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515</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19</v>
      </c>
      <c r="B77" s="237" t="s">
        <v>516</v>
      </c>
      <c r="C77" s="247" t="s">
        <v>517</v>
      </c>
      <c r="D77" s="238" t="s">
        <v>491</v>
      </c>
      <c r="E77" s="239">
        <v>8</v>
      </c>
      <c r="F77" s="240"/>
      <c r="G77" s="241">
        <f>ROUND(E77*F77,2)</f>
        <v>0</v>
      </c>
      <c r="H77" s="240"/>
      <c r="I77" s="241">
        <f>ROUND(E77*H77,2)</f>
        <v>0</v>
      </c>
      <c r="J77" s="240"/>
      <c r="K77" s="241">
        <f>ROUND(E77*J77,2)</f>
        <v>0</v>
      </c>
      <c r="L77" s="241">
        <v>21</v>
      </c>
      <c r="M77" s="241">
        <f>G77*(1+L77/100)</f>
        <v>0</v>
      </c>
      <c r="N77" s="239">
        <v>9.8379999999999995E-2</v>
      </c>
      <c r="O77" s="239">
        <f>ROUND(E77*N77,2)</f>
        <v>0.79</v>
      </c>
      <c r="P77" s="239">
        <v>0</v>
      </c>
      <c r="Q77" s="239">
        <f>ROUND(E77*P77,2)</f>
        <v>0</v>
      </c>
      <c r="R77" s="241"/>
      <c r="S77" s="241" t="s">
        <v>280</v>
      </c>
      <c r="T77" s="242" t="s">
        <v>280</v>
      </c>
      <c r="U77" s="222">
        <v>0.30099999999999999</v>
      </c>
      <c r="V77" s="222">
        <f>ROUND(E77*U77,2)</f>
        <v>2.41</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518</v>
      </c>
      <c r="D78" s="226"/>
      <c r="E78" s="227">
        <v>8</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20</v>
      </c>
      <c r="B79" s="237" t="s">
        <v>519</v>
      </c>
      <c r="C79" s="247" t="s">
        <v>520</v>
      </c>
      <c r="D79" s="238" t="s">
        <v>491</v>
      </c>
      <c r="E79" s="239">
        <v>18</v>
      </c>
      <c r="F79" s="240"/>
      <c r="G79" s="241">
        <f>ROUND(E79*F79,2)</f>
        <v>0</v>
      </c>
      <c r="H79" s="240"/>
      <c r="I79" s="241">
        <f>ROUND(E79*H79,2)</f>
        <v>0</v>
      </c>
      <c r="J79" s="240"/>
      <c r="K79" s="241">
        <f>ROUND(E79*J79,2)</f>
        <v>0</v>
      </c>
      <c r="L79" s="241">
        <v>21</v>
      </c>
      <c r="M79" s="241">
        <f>G79*(1+L79/100)</f>
        <v>0</v>
      </c>
      <c r="N79" s="239">
        <v>4.5289999999999997E-2</v>
      </c>
      <c r="O79" s="239">
        <f>ROUND(E79*N79,2)</f>
        <v>0.82</v>
      </c>
      <c r="P79" s="239">
        <v>0</v>
      </c>
      <c r="Q79" s="239">
        <f>ROUND(E79*P79,2)</f>
        <v>0</v>
      </c>
      <c r="R79" s="241" t="s">
        <v>471</v>
      </c>
      <c r="S79" s="241" t="s">
        <v>280</v>
      </c>
      <c r="T79" s="242" t="s">
        <v>280</v>
      </c>
      <c r="U79" s="222">
        <v>0.2525</v>
      </c>
      <c r="V79" s="222">
        <f>ROUND(E79*U79,2)</f>
        <v>4.55</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521</v>
      </c>
      <c r="D80" s="226"/>
      <c r="E80" s="227">
        <v>18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21</v>
      </c>
      <c r="B81" s="237" t="s">
        <v>522</v>
      </c>
      <c r="C81" s="247" t="s">
        <v>523</v>
      </c>
      <c r="D81" s="238" t="s">
        <v>444</v>
      </c>
      <c r="E81" s="239">
        <v>0.51675000000000004</v>
      </c>
      <c r="F81" s="240"/>
      <c r="G81" s="241">
        <f>ROUND(E81*F81,2)</f>
        <v>0</v>
      </c>
      <c r="H81" s="240"/>
      <c r="I81" s="241">
        <f>ROUND(E81*H81,2)</f>
        <v>0</v>
      </c>
      <c r="J81" s="240"/>
      <c r="K81" s="241">
        <f>ROUND(E81*J81,2)</f>
        <v>0</v>
      </c>
      <c r="L81" s="241">
        <v>21</v>
      </c>
      <c r="M81" s="241">
        <f>G81*(1+L81/100)</f>
        <v>0</v>
      </c>
      <c r="N81" s="239">
        <v>1.6823999999999999</v>
      </c>
      <c r="O81" s="239">
        <f>ROUND(E81*N81,2)</f>
        <v>0.87</v>
      </c>
      <c r="P81" s="239">
        <v>0</v>
      </c>
      <c r="Q81" s="239">
        <f>ROUND(E81*P81,2)</f>
        <v>0</v>
      </c>
      <c r="R81" s="241" t="s">
        <v>492</v>
      </c>
      <c r="S81" s="241" t="s">
        <v>280</v>
      </c>
      <c r="T81" s="242" t="s">
        <v>280</v>
      </c>
      <c r="U81" s="222">
        <v>6.8680000000000003</v>
      </c>
      <c r="V81" s="222">
        <f>ROUND(E81*U81,2)</f>
        <v>3.55</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524</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525</v>
      </c>
      <c r="D83" s="226"/>
      <c r="E83" s="227">
        <v>0.51675000000000004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22</v>
      </c>
      <c r="B84" s="237" t="s">
        <v>526</v>
      </c>
      <c r="C84" s="247" t="s">
        <v>527</v>
      </c>
      <c r="D84" s="238" t="s">
        <v>439</v>
      </c>
      <c r="E84" s="239">
        <v>632.81988000000001</v>
      </c>
      <c r="F84" s="240"/>
      <c r="G84" s="241">
        <f>ROUND(E84*F84,2)</f>
        <v>0</v>
      </c>
      <c r="H84" s="240"/>
      <c r="I84" s="241">
        <f>ROUND(E84*H84,2)</f>
        <v>0</v>
      </c>
      <c r="J84" s="240"/>
      <c r="K84" s="241">
        <f>ROUND(E84*J84,2)</f>
        <v>0</v>
      </c>
      <c r="L84" s="241">
        <v>21</v>
      </c>
      <c r="M84" s="241">
        <f>G84*(1+L84/100)</f>
        <v>0</v>
      </c>
      <c r="N84" s="239">
        <v>8.2500000000000004E-3</v>
      </c>
      <c r="O84" s="239">
        <f>ROUND(E84*N84,2)</f>
        <v>5.22</v>
      </c>
      <c r="P84" s="239">
        <v>0</v>
      </c>
      <c r="Q84" s="239">
        <f>ROUND(E84*P84,2)</f>
        <v>0</v>
      </c>
      <c r="R84" s="241" t="s">
        <v>471</v>
      </c>
      <c r="S84" s="241" t="s">
        <v>280</v>
      </c>
      <c r="T84" s="242" t="s">
        <v>280</v>
      </c>
      <c r="U84" s="222">
        <v>0.3</v>
      </c>
      <c r="V84" s="222">
        <f>ROUND(E84*U84,2)</f>
        <v>189.85</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4" t="s">
        <v>528</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447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529</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19"/>
      <c r="B87" s="220"/>
      <c r="C87" s="249" t="s">
        <v>530</v>
      </c>
      <c r="D87" s="226"/>
      <c r="E87" s="227">
        <v>197.33580000000001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531</v>
      </c>
      <c r="D88" s="226"/>
      <c r="E88" s="227">
        <v>34.306399999999996</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532</v>
      </c>
      <c r="D89" s="226"/>
      <c r="E89" s="227">
        <v>129.36680000000001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533</v>
      </c>
      <c r="D90" s="226"/>
      <c r="E90" s="227">
        <v>59.237000000000002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534</v>
      </c>
      <c r="D91" s="226"/>
      <c r="E91" s="227">
        <v>34.5062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535</v>
      </c>
      <c r="D92" s="226"/>
      <c r="E92" s="227">
        <v>18.781199999999998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536</v>
      </c>
      <c r="D93" s="226"/>
      <c r="E93" s="227">
        <v>101.53688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3" x14ac:dyDescent="0.2">
      <c r="A94" s="219"/>
      <c r="B94" s="220"/>
      <c r="C94" s="249" t="s">
        <v>537</v>
      </c>
      <c r="D94" s="226"/>
      <c r="E94" s="227">
        <v>30.376999999999999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538</v>
      </c>
      <c r="D95" s="226"/>
      <c r="E95" s="227">
        <v>11.418200000000001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539</v>
      </c>
      <c r="D96" s="226"/>
      <c r="E96" s="227">
        <v>15.9544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23</v>
      </c>
      <c r="B97" s="237" t="s">
        <v>540</v>
      </c>
      <c r="C97" s="247" t="s">
        <v>541</v>
      </c>
      <c r="D97" s="238" t="s">
        <v>491</v>
      </c>
      <c r="E97" s="239">
        <v>4</v>
      </c>
      <c r="F97" s="240"/>
      <c r="G97" s="241">
        <f>ROUND(E97*F97,2)</f>
        <v>0</v>
      </c>
      <c r="H97" s="240"/>
      <c r="I97" s="241">
        <f>ROUND(E97*H97,2)</f>
        <v>0</v>
      </c>
      <c r="J97" s="240"/>
      <c r="K97" s="241">
        <f>ROUND(E97*J97,2)</f>
        <v>0</v>
      </c>
      <c r="L97" s="241">
        <v>21</v>
      </c>
      <c r="M97" s="241">
        <f>G97*(1+L97/100)</f>
        <v>0</v>
      </c>
      <c r="N97" s="239">
        <v>0.125</v>
      </c>
      <c r="O97" s="239">
        <f>ROUND(E97*N97,2)</f>
        <v>0.5</v>
      </c>
      <c r="P97" s="239">
        <v>0</v>
      </c>
      <c r="Q97" s="239">
        <f>ROUND(E97*P97,2)</f>
        <v>0</v>
      </c>
      <c r="R97" s="241" t="s">
        <v>542</v>
      </c>
      <c r="S97" s="241" t="s">
        <v>280</v>
      </c>
      <c r="T97" s="242" t="s">
        <v>280</v>
      </c>
      <c r="U97" s="222">
        <v>0.52</v>
      </c>
      <c r="V97" s="222">
        <f>ROUND(E97*U97,2)</f>
        <v>2.08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4" t="s">
        <v>543</v>
      </c>
      <c r="D98" s="256"/>
      <c r="E98" s="256"/>
      <c r="F98" s="256"/>
      <c r="G98" s="25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447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544</v>
      </c>
      <c r="D99" s="226"/>
      <c r="E99" s="227">
        <v>4</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6">
        <v>24</v>
      </c>
      <c r="B100" s="237" t="s">
        <v>545</v>
      </c>
      <c r="C100" s="247" t="s">
        <v>546</v>
      </c>
      <c r="D100" s="238" t="s">
        <v>444</v>
      </c>
      <c r="E100" s="239">
        <v>1.395</v>
      </c>
      <c r="F100" s="240"/>
      <c r="G100" s="241">
        <f>ROUND(E100*F100,2)</f>
        <v>0</v>
      </c>
      <c r="H100" s="240"/>
      <c r="I100" s="241">
        <f>ROUND(E100*H100,2)</f>
        <v>0</v>
      </c>
      <c r="J100" s="240"/>
      <c r="K100" s="241">
        <f>ROUND(E100*J100,2)</f>
        <v>0</v>
      </c>
      <c r="L100" s="241">
        <v>21</v>
      </c>
      <c r="M100" s="241">
        <f>G100*(1+L100/100)</f>
        <v>0</v>
      </c>
      <c r="N100" s="239">
        <v>2.5287099999999998</v>
      </c>
      <c r="O100" s="239">
        <f>ROUND(E100*N100,2)</f>
        <v>3.53</v>
      </c>
      <c r="P100" s="239">
        <v>0</v>
      </c>
      <c r="Q100" s="239">
        <f>ROUND(E100*P100,2)</f>
        <v>0</v>
      </c>
      <c r="R100" s="241" t="s">
        <v>471</v>
      </c>
      <c r="S100" s="241" t="s">
        <v>280</v>
      </c>
      <c r="T100" s="242" t="s">
        <v>280</v>
      </c>
      <c r="U100" s="222">
        <v>1.1970000000000001</v>
      </c>
      <c r="V100" s="222">
        <f>ROUND(E100*U100,2)</f>
        <v>1.67</v>
      </c>
      <c r="W100" s="222"/>
      <c r="X100" s="222" t="s">
        <v>399</v>
      </c>
      <c r="Y100" s="222" t="s">
        <v>283</v>
      </c>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2" x14ac:dyDescent="0.2">
      <c r="A101" s="219"/>
      <c r="B101" s="220"/>
      <c r="C101" s="264" t="s">
        <v>547</v>
      </c>
      <c r="D101" s="256"/>
      <c r="E101" s="256"/>
      <c r="F101" s="256"/>
      <c r="G101" s="256"/>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447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3" t="str">
        <f>C101</f>
        <v>stěn a příček výplňových pevných, ochranných přizdívek, parapetních, atikových schodišťových a zábradelních zídek, s pomocným lešením o výšce podlahy do 1,90 m a pro zatížení do 1,5 kPa,</v>
      </c>
      <c r="BB101" s="212"/>
      <c r="BC101" s="212"/>
      <c r="BD101" s="212"/>
      <c r="BE101" s="212"/>
      <c r="BF101" s="212"/>
      <c r="BG101" s="212"/>
      <c r="BH101" s="212"/>
    </row>
    <row r="102" spans="1:60" outlineLevel="2" x14ac:dyDescent="0.2">
      <c r="A102" s="219"/>
      <c r="B102" s="220"/>
      <c r="C102" s="249" t="s">
        <v>548</v>
      </c>
      <c r="D102" s="226"/>
      <c r="E102" s="227">
        <v>1.395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45" outlineLevel="1" x14ac:dyDescent="0.2">
      <c r="A103" s="236">
        <v>25</v>
      </c>
      <c r="B103" s="237" t="s">
        <v>549</v>
      </c>
      <c r="C103" s="247" t="s">
        <v>550</v>
      </c>
      <c r="D103" s="238" t="s">
        <v>439</v>
      </c>
      <c r="E103" s="239">
        <v>48.537599999999998</v>
      </c>
      <c r="F103" s="240"/>
      <c r="G103" s="241">
        <f>ROUND(E103*F103,2)</f>
        <v>0</v>
      </c>
      <c r="H103" s="240"/>
      <c r="I103" s="241">
        <f>ROUND(E103*H103,2)</f>
        <v>0</v>
      </c>
      <c r="J103" s="240"/>
      <c r="K103" s="241">
        <f>ROUND(E103*J103,2)</f>
        <v>0</v>
      </c>
      <c r="L103" s="241">
        <v>21</v>
      </c>
      <c r="M103" s="241">
        <f>G103*(1+L103/100)</f>
        <v>0</v>
      </c>
      <c r="N103" s="239">
        <v>4.5440000000000001E-2</v>
      </c>
      <c r="O103" s="239">
        <f>ROUND(E103*N103,2)</f>
        <v>2.21</v>
      </c>
      <c r="P103" s="239">
        <v>0</v>
      </c>
      <c r="Q103" s="239">
        <f>ROUND(E103*P103,2)</f>
        <v>0</v>
      </c>
      <c r="R103" s="241" t="s">
        <v>471</v>
      </c>
      <c r="S103" s="241" t="s">
        <v>280</v>
      </c>
      <c r="T103" s="242" t="s">
        <v>280</v>
      </c>
      <c r="U103" s="222">
        <v>1.452</v>
      </c>
      <c r="V103" s="222">
        <f>ROUND(E103*U103,2)</f>
        <v>70.48</v>
      </c>
      <c r="W103" s="222"/>
      <c r="X103" s="222" t="s">
        <v>399</v>
      </c>
      <c r="Y103" s="222" t="s">
        <v>283</v>
      </c>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4" t="s">
        <v>551</v>
      </c>
      <c r="D104" s="256"/>
      <c r="E104" s="256"/>
      <c r="F104" s="256"/>
      <c r="G104" s="256"/>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447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3" t="str">
        <f>C104</f>
        <v>zřízení nosné konstrukce příčky, vložení tepelné izolace tl. do 5 cm, montáž desek, tmelení spár Q2 a úprava rohů. Včetně dodávek materiálu.</v>
      </c>
      <c r="BB104" s="212"/>
      <c r="BC104" s="212"/>
      <c r="BD104" s="212"/>
      <c r="BE104" s="212"/>
      <c r="BF104" s="212"/>
      <c r="BG104" s="212"/>
      <c r="BH104" s="212"/>
    </row>
    <row r="105" spans="1:60" outlineLevel="2" x14ac:dyDescent="0.2">
      <c r="A105" s="219"/>
      <c r="B105" s="220"/>
      <c r="C105" s="249" t="s">
        <v>552</v>
      </c>
      <c r="D105" s="226"/>
      <c r="E105" s="227">
        <v>48.537599999999998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26</v>
      </c>
      <c r="B106" s="237" t="s">
        <v>553</v>
      </c>
      <c r="C106" s="247" t="s">
        <v>554</v>
      </c>
      <c r="D106" s="238" t="s">
        <v>491</v>
      </c>
      <c r="E106" s="239">
        <v>41</v>
      </c>
      <c r="F106" s="240"/>
      <c r="G106" s="241">
        <f>ROUND(E106*F106,2)</f>
        <v>0</v>
      </c>
      <c r="H106" s="240"/>
      <c r="I106" s="241">
        <f>ROUND(E106*H106,2)</f>
        <v>0</v>
      </c>
      <c r="J106" s="240"/>
      <c r="K106" s="241">
        <f>ROUND(E106*J106,2)</f>
        <v>0</v>
      </c>
      <c r="L106" s="241">
        <v>21</v>
      </c>
      <c r="M106" s="241">
        <f>G106*(1+L106/100)</f>
        <v>0</v>
      </c>
      <c r="N106" s="239">
        <v>7.1199999999999996E-3</v>
      </c>
      <c r="O106" s="239">
        <f>ROUND(E106*N106,2)</f>
        <v>0.28999999999999998</v>
      </c>
      <c r="P106" s="239">
        <v>0</v>
      </c>
      <c r="Q106" s="239">
        <f>ROUND(E106*P106,2)</f>
        <v>0</v>
      </c>
      <c r="R106" s="241" t="s">
        <v>471</v>
      </c>
      <c r="S106" s="241" t="s">
        <v>280</v>
      </c>
      <c r="T106" s="242" t="s">
        <v>280</v>
      </c>
      <c r="U106" s="222">
        <v>1.49</v>
      </c>
      <c r="V106" s="222">
        <f>ROUND(E106*U106,2)</f>
        <v>61.09</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555</v>
      </c>
      <c r="D107" s="226"/>
      <c r="E107" s="227">
        <v>41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27</v>
      </c>
      <c r="B108" s="237" t="s">
        <v>556</v>
      </c>
      <c r="C108" s="247" t="s">
        <v>557</v>
      </c>
      <c r="D108" s="238" t="s">
        <v>439</v>
      </c>
      <c r="E108" s="239">
        <v>35.112000000000002</v>
      </c>
      <c r="F108" s="240"/>
      <c r="G108" s="241">
        <f>ROUND(E108*F108,2)</f>
        <v>0</v>
      </c>
      <c r="H108" s="240"/>
      <c r="I108" s="241">
        <f>ROUND(E108*H108,2)</f>
        <v>0</v>
      </c>
      <c r="J108" s="240"/>
      <c r="K108" s="241">
        <f>ROUND(E108*J108,2)</f>
        <v>0</v>
      </c>
      <c r="L108" s="241">
        <v>21</v>
      </c>
      <c r="M108" s="241">
        <f>G108*(1+L108/100)</f>
        <v>0</v>
      </c>
      <c r="N108" s="239">
        <v>0.11219</v>
      </c>
      <c r="O108" s="239">
        <f>ROUND(E108*N108,2)</f>
        <v>3.94</v>
      </c>
      <c r="P108" s="239">
        <v>0</v>
      </c>
      <c r="Q108" s="239">
        <f>ROUND(E108*P108,2)</f>
        <v>0</v>
      </c>
      <c r="R108" s="241" t="s">
        <v>471</v>
      </c>
      <c r="S108" s="241" t="s">
        <v>280</v>
      </c>
      <c r="T108" s="242" t="s">
        <v>280</v>
      </c>
      <c r="U108" s="222">
        <v>0.55488999999999999</v>
      </c>
      <c r="V108" s="222">
        <f>ROUND(E108*U108,2)</f>
        <v>19.48</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558</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559</v>
      </c>
      <c r="D110" s="226"/>
      <c r="E110" s="227">
        <v>18.315999999999999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560</v>
      </c>
      <c r="D111" s="226"/>
      <c r="E111" s="227">
        <v>16.795999999999999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28</v>
      </c>
      <c r="B112" s="237" t="s">
        <v>561</v>
      </c>
      <c r="C112" s="247" t="s">
        <v>562</v>
      </c>
      <c r="D112" s="238" t="s">
        <v>563</v>
      </c>
      <c r="E112" s="239">
        <v>1023.02</v>
      </c>
      <c r="F112" s="240"/>
      <c r="G112" s="241">
        <f>ROUND(E112*F112,2)</f>
        <v>0</v>
      </c>
      <c r="H112" s="240"/>
      <c r="I112" s="241">
        <f>ROUND(E112*H112,2)</f>
        <v>0</v>
      </c>
      <c r="J112" s="240"/>
      <c r="K112" s="241">
        <f>ROUND(E112*J112,2)</f>
        <v>0</v>
      </c>
      <c r="L112" s="241">
        <v>21</v>
      </c>
      <c r="M112" s="241">
        <f>G112*(1+L112/100)</f>
        <v>0</v>
      </c>
      <c r="N112" s="239">
        <v>1.0200000000000001E-3</v>
      </c>
      <c r="O112" s="239">
        <f>ROUND(E112*N112,2)</f>
        <v>1.04</v>
      </c>
      <c r="P112" s="239">
        <v>0</v>
      </c>
      <c r="Q112" s="239">
        <f>ROUND(E112*P112,2)</f>
        <v>0</v>
      </c>
      <c r="R112" s="241" t="s">
        <v>471</v>
      </c>
      <c r="S112" s="241" t="s">
        <v>280</v>
      </c>
      <c r="T112" s="242" t="s">
        <v>280</v>
      </c>
      <c r="U112" s="222">
        <v>0.223</v>
      </c>
      <c r="V112" s="222">
        <f>ROUND(E112*U112,2)</f>
        <v>228.13</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564</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447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565</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566</v>
      </c>
      <c r="D115" s="226"/>
      <c r="E115" s="227">
        <v>965.1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567</v>
      </c>
      <c r="D116" s="226"/>
      <c r="E116" s="227">
        <v>27.2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568</v>
      </c>
      <c r="D117" s="226"/>
      <c r="E117" s="227">
        <v>30.72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33.75" outlineLevel="1" x14ac:dyDescent="0.2">
      <c r="A118" s="236">
        <v>29</v>
      </c>
      <c r="B118" s="237" t="s">
        <v>569</v>
      </c>
      <c r="C118" s="247" t="s">
        <v>570</v>
      </c>
      <c r="D118" s="238" t="s">
        <v>439</v>
      </c>
      <c r="E118" s="239">
        <v>13.95</v>
      </c>
      <c r="F118" s="240"/>
      <c r="G118" s="241">
        <f>ROUND(E118*F118,2)</f>
        <v>0</v>
      </c>
      <c r="H118" s="240"/>
      <c r="I118" s="241">
        <f>ROUND(E118*H118,2)</f>
        <v>0</v>
      </c>
      <c r="J118" s="240"/>
      <c r="K118" s="241">
        <f>ROUND(E118*J118,2)</f>
        <v>0</v>
      </c>
      <c r="L118" s="241">
        <v>21</v>
      </c>
      <c r="M118" s="241">
        <f>G118*(1+L118/100)</f>
        <v>0</v>
      </c>
      <c r="N118" s="239">
        <v>0.11795</v>
      </c>
      <c r="O118" s="239">
        <f>ROUND(E118*N118,2)</f>
        <v>1.65</v>
      </c>
      <c r="P118" s="239">
        <v>0</v>
      </c>
      <c r="Q118" s="239">
        <f>ROUND(E118*P118,2)</f>
        <v>0</v>
      </c>
      <c r="R118" s="241" t="s">
        <v>471</v>
      </c>
      <c r="S118" s="241" t="s">
        <v>280</v>
      </c>
      <c r="T118" s="242" t="s">
        <v>280</v>
      </c>
      <c r="U118" s="222">
        <v>0.87629999999999997</v>
      </c>
      <c r="V118" s="222">
        <f>ROUND(E118*U118,2)</f>
        <v>12.22</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571</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572</v>
      </c>
      <c r="D120" s="226"/>
      <c r="E120" s="227">
        <v>3.96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9" t="s">
        <v>573</v>
      </c>
      <c r="D121" s="226"/>
      <c r="E121" s="227">
        <v>9.99</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33.75" outlineLevel="1" x14ac:dyDescent="0.2">
      <c r="A122" s="236">
        <v>30</v>
      </c>
      <c r="B122" s="237" t="s">
        <v>574</v>
      </c>
      <c r="C122" s="247" t="s">
        <v>575</v>
      </c>
      <c r="D122" s="238" t="s">
        <v>439</v>
      </c>
      <c r="E122" s="239">
        <v>10.0228</v>
      </c>
      <c r="F122" s="240"/>
      <c r="G122" s="241">
        <f>ROUND(E122*F122,2)</f>
        <v>0</v>
      </c>
      <c r="H122" s="240"/>
      <c r="I122" s="241">
        <f>ROUND(E122*H122,2)</f>
        <v>0</v>
      </c>
      <c r="J122" s="240"/>
      <c r="K122" s="241">
        <f>ROUND(E122*J122,2)</f>
        <v>0</v>
      </c>
      <c r="L122" s="241">
        <v>21</v>
      </c>
      <c r="M122" s="241">
        <f>G122*(1+L122/100)</f>
        <v>0</v>
      </c>
      <c r="N122" s="239">
        <v>0.15679999999999999</v>
      </c>
      <c r="O122" s="239">
        <f>ROUND(E122*N122,2)</f>
        <v>1.57</v>
      </c>
      <c r="P122" s="239">
        <v>0</v>
      </c>
      <c r="Q122" s="239">
        <f>ROUND(E122*P122,2)</f>
        <v>0</v>
      </c>
      <c r="R122" s="241" t="s">
        <v>471</v>
      </c>
      <c r="S122" s="241" t="s">
        <v>280</v>
      </c>
      <c r="T122" s="242" t="s">
        <v>280</v>
      </c>
      <c r="U122" s="222">
        <v>1.2225999999999999</v>
      </c>
      <c r="V122" s="222">
        <f>ROUND(E122*U122,2)</f>
        <v>12.25</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576</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49" t="s">
        <v>577</v>
      </c>
      <c r="D124" s="226"/>
      <c r="E124" s="227">
        <v>3.3468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578</v>
      </c>
      <c r="D125" s="226"/>
      <c r="E125" s="227">
        <v>1.3680000000000001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579</v>
      </c>
      <c r="D126" s="226"/>
      <c r="E126" s="227">
        <v>2.7120000000000002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580</v>
      </c>
      <c r="D127" s="226"/>
      <c r="E127" s="227">
        <v>2.5960000000000001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31</v>
      </c>
      <c r="B128" s="237" t="s">
        <v>581</v>
      </c>
      <c r="C128" s="247" t="s">
        <v>582</v>
      </c>
      <c r="D128" s="238" t="s">
        <v>439</v>
      </c>
      <c r="E128" s="239">
        <v>5.8079999999999998</v>
      </c>
      <c r="F128" s="240"/>
      <c r="G128" s="241">
        <f>ROUND(E128*F128,2)</f>
        <v>0</v>
      </c>
      <c r="H128" s="240"/>
      <c r="I128" s="241">
        <f>ROUND(E128*H128,2)</f>
        <v>0</v>
      </c>
      <c r="J128" s="240"/>
      <c r="K128" s="241">
        <f>ROUND(E128*J128,2)</f>
        <v>0</v>
      </c>
      <c r="L128" s="241">
        <v>21</v>
      </c>
      <c r="M128" s="241">
        <f>G128*(1+L128/100)</f>
        <v>0</v>
      </c>
      <c r="N128" s="239">
        <v>0.12411</v>
      </c>
      <c r="O128" s="239">
        <f>ROUND(E128*N128,2)</f>
        <v>0.72</v>
      </c>
      <c r="P128" s="239">
        <v>0</v>
      </c>
      <c r="Q128" s="239">
        <f>ROUND(E128*P128,2)</f>
        <v>0</v>
      </c>
      <c r="R128" s="241"/>
      <c r="S128" s="241" t="s">
        <v>583</v>
      </c>
      <c r="T128" s="242" t="s">
        <v>281</v>
      </c>
      <c r="U128" s="222">
        <v>1.405</v>
      </c>
      <c r="V128" s="222">
        <f>ROUND(E128*U128,2)</f>
        <v>8.16</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9" t="s">
        <v>584</v>
      </c>
      <c r="D129" s="226"/>
      <c r="E129" s="227">
        <v>4.6079999999999997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585</v>
      </c>
      <c r="D130" s="226"/>
      <c r="E130" s="227">
        <v>1.2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32</v>
      </c>
      <c r="B131" s="237" t="s">
        <v>586</v>
      </c>
      <c r="C131" s="247" t="s">
        <v>587</v>
      </c>
      <c r="D131" s="238" t="s">
        <v>439</v>
      </c>
      <c r="E131" s="239">
        <v>5.181</v>
      </c>
      <c r="F131" s="240"/>
      <c r="G131" s="241">
        <f>ROUND(E131*F131,2)</f>
        <v>0</v>
      </c>
      <c r="H131" s="240"/>
      <c r="I131" s="241">
        <f>ROUND(E131*H131,2)</f>
        <v>0</v>
      </c>
      <c r="J131" s="240"/>
      <c r="K131" s="241">
        <f>ROUND(E131*J131,2)</f>
        <v>0</v>
      </c>
      <c r="L131" s="241">
        <v>21</v>
      </c>
      <c r="M131" s="241">
        <f>G131*(1+L131/100)</f>
        <v>0</v>
      </c>
      <c r="N131" s="239">
        <v>5.4200000000000003E-3</v>
      </c>
      <c r="O131" s="239">
        <f>ROUND(E131*N131,2)</f>
        <v>0.03</v>
      </c>
      <c r="P131" s="239">
        <v>0</v>
      </c>
      <c r="Q131" s="239">
        <f>ROUND(E131*P131,2)</f>
        <v>0</v>
      </c>
      <c r="R131" s="241" t="s">
        <v>471</v>
      </c>
      <c r="S131" s="241" t="s">
        <v>280</v>
      </c>
      <c r="T131" s="242" t="s">
        <v>280</v>
      </c>
      <c r="U131" s="222">
        <v>0.89205000000000001</v>
      </c>
      <c r="V131" s="222">
        <f>ROUND(E131*U131,2)</f>
        <v>4.62</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2" x14ac:dyDescent="0.2">
      <c r="A132" s="219"/>
      <c r="B132" s="220"/>
      <c r="C132" s="264" t="s">
        <v>588</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3" t="str">
        <f>C132</f>
        <v>plentování potrubí, válcovaných nosníků, výklenků nebo nik, jakéhokoliv tvaru, na jakoukoliv maltu, s potřebným vypnutím pletiva, přetažením a zakotvením drátů a provedení postřiku maltou,</v>
      </c>
      <c r="BB132" s="212"/>
      <c r="BC132" s="212"/>
      <c r="BD132" s="212"/>
      <c r="BE132" s="212"/>
      <c r="BF132" s="212"/>
      <c r="BG132" s="212"/>
      <c r="BH132" s="212"/>
    </row>
    <row r="133" spans="1:60" outlineLevel="2" x14ac:dyDescent="0.2">
      <c r="A133" s="219"/>
      <c r="B133" s="220"/>
      <c r="C133" s="249" t="s">
        <v>589</v>
      </c>
      <c r="D133" s="226"/>
      <c r="E133" s="227">
        <v>5.181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33</v>
      </c>
      <c r="B134" s="237" t="s">
        <v>590</v>
      </c>
      <c r="C134" s="247" t="s">
        <v>591</v>
      </c>
      <c r="D134" s="238" t="s">
        <v>439</v>
      </c>
      <c r="E134" s="239">
        <v>4.2359999999999998</v>
      </c>
      <c r="F134" s="240"/>
      <c r="G134" s="241">
        <f>ROUND(E134*F134,2)</f>
        <v>0</v>
      </c>
      <c r="H134" s="240"/>
      <c r="I134" s="241">
        <f>ROUND(E134*H134,2)</f>
        <v>0</v>
      </c>
      <c r="J134" s="240"/>
      <c r="K134" s="241">
        <f>ROUND(E134*J134,2)</f>
        <v>0</v>
      </c>
      <c r="L134" s="241">
        <v>21</v>
      </c>
      <c r="M134" s="241">
        <f>G134*(1+L134/100)</f>
        <v>0</v>
      </c>
      <c r="N134" s="239">
        <v>0.24884000000000001</v>
      </c>
      <c r="O134" s="239">
        <f>ROUND(E134*N134,2)</f>
        <v>1.05</v>
      </c>
      <c r="P134" s="239">
        <v>0</v>
      </c>
      <c r="Q134" s="239">
        <f>ROUND(E134*P134,2)</f>
        <v>0</v>
      </c>
      <c r="R134" s="241" t="s">
        <v>492</v>
      </c>
      <c r="S134" s="241" t="s">
        <v>280</v>
      </c>
      <c r="T134" s="242" t="s">
        <v>280</v>
      </c>
      <c r="U134" s="222">
        <v>1.621</v>
      </c>
      <c r="V134" s="222">
        <f>ROUND(E134*U134,2)</f>
        <v>6.87</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2" x14ac:dyDescent="0.2">
      <c r="A135" s="219"/>
      <c r="B135" s="220"/>
      <c r="C135" s="264" t="s">
        <v>592</v>
      </c>
      <c r="D135" s="256"/>
      <c r="E135" s="256"/>
      <c r="F135" s="256"/>
      <c r="G135" s="256"/>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447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3" t="str">
        <f>C135</f>
        <v>ve vybouraných otvorech, s vysekáním kapes pro zavázání, z jakýchkoliv cihel, z pomocného pracovního lešení o výšce podlahy do 1900 mm a pro zatížení do 1,5 kPa,</v>
      </c>
      <c r="BB135" s="212"/>
      <c r="BC135" s="212"/>
      <c r="BD135" s="212"/>
      <c r="BE135" s="212"/>
      <c r="BF135" s="212"/>
      <c r="BG135" s="212"/>
      <c r="BH135" s="212"/>
    </row>
    <row r="136" spans="1:60" outlineLevel="2" x14ac:dyDescent="0.2">
      <c r="A136" s="219"/>
      <c r="B136" s="220"/>
      <c r="C136" s="249" t="s">
        <v>593</v>
      </c>
      <c r="D136" s="226"/>
      <c r="E136" s="227">
        <v>4.2359999999999998</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34</v>
      </c>
      <c r="B137" s="237" t="s">
        <v>594</v>
      </c>
      <c r="C137" s="247" t="s">
        <v>595</v>
      </c>
      <c r="D137" s="238" t="s">
        <v>444</v>
      </c>
      <c r="E137" s="239">
        <v>1.3496600000000001</v>
      </c>
      <c r="F137" s="240"/>
      <c r="G137" s="241">
        <f>ROUND(E137*F137,2)</f>
        <v>0</v>
      </c>
      <c r="H137" s="240"/>
      <c r="I137" s="241">
        <f>ROUND(E137*H137,2)</f>
        <v>0</v>
      </c>
      <c r="J137" s="240"/>
      <c r="K137" s="241">
        <f>ROUND(E137*J137,2)</f>
        <v>0</v>
      </c>
      <c r="L137" s="241">
        <v>21</v>
      </c>
      <c r="M137" s="241">
        <f>G137*(1+L137/100)</f>
        <v>0</v>
      </c>
      <c r="N137" s="239">
        <v>2.4373800000000001</v>
      </c>
      <c r="O137" s="239">
        <f>ROUND(E137*N137,2)</f>
        <v>3.29</v>
      </c>
      <c r="P137" s="239">
        <v>0</v>
      </c>
      <c r="Q137" s="239">
        <f>ROUND(E137*P137,2)</f>
        <v>0</v>
      </c>
      <c r="R137" s="241"/>
      <c r="S137" s="241" t="s">
        <v>583</v>
      </c>
      <c r="T137" s="242" t="s">
        <v>596</v>
      </c>
      <c r="U137" s="222">
        <v>3.58</v>
      </c>
      <c r="V137" s="222">
        <f>ROUND(E137*U137,2)</f>
        <v>4.83</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2" x14ac:dyDescent="0.2">
      <c r="A138" s="219"/>
      <c r="B138" s="220"/>
      <c r="C138" s="249" t="s">
        <v>597</v>
      </c>
      <c r="D138" s="226"/>
      <c r="E138" s="227">
        <v>1.3496600000000001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35</v>
      </c>
      <c r="B139" s="237" t="s">
        <v>598</v>
      </c>
      <c r="C139" s="247" t="s">
        <v>599</v>
      </c>
      <c r="D139" s="238" t="s">
        <v>563</v>
      </c>
      <c r="E139" s="239">
        <v>14</v>
      </c>
      <c r="F139" s="240"/>
      <c r="G139" s="241">
        <f>ROUND(E139*F139,2)</f>
        <v>0</v>
      </c>
      <c r="H139" s="240"/>
      <c r="I139" s="241">
        <f>ROUND(E139*H139,2)</f>
        <v>0</v>
      </c>
      <c r="J139" s="240"/>
      <c r="K139" s="241">
        <f>ROUND(E139*J139,2)</f>
        <v>0</v>
      </c>
      <c r="L139" s="241">
        <v>21</v>
      </c>
      <c r="M139" s="241">
        <f>G139*(1+L139/100)</f>
        <v>0</v>
      </c>
      <c r="N139" s="239">
        <v>6.0000000000000002E-5</v>
      </c>
      <c r="O139" s="239">
        <f>ROUND(E139*N139,2)</f>
        <v>0</v>
      </c>
      <c r="P139" s="239">
        <v>0</v>
      </c>
      <c r="Q139" s="239">
        <f>ROUND(E139*P139,2)</f>
        <v>0</v>
      </c>
      <c r="R139" s="241" t="s">
        <v>492</v>
      </c>
      <c r="S139" s="241" t="s">
        <v>280</v>
      </c>
      <c r="T139" s="242" t="s">
        <v>280</v>
      </c>
      <c r="U139" s="222">
        <v>1.1000000000000001</v>
      </c>
      <c r="V139" s="222">
        <f>ROUND(E139*U139,2)</f>
        <v>15.4</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2" x14ac:dyDescent="0.2">
      <c r="A140" s="219"/>
      <c r="B140" s="220"/>
      <c r="C140" s="264" t="s">
        <v>600</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0" s="212"/>
      <c r="BC140" s="212"/>
      <c r="BD140" s="212"/>
      <c r="BE140" s="212"/>
      <c r="BF140" s="212"/>
      <c r="BG140" s="212"/>
      <c r="BH140" s="212"/>
    </row>
    <row r="141" spans="1:60" outlineLevel="2" x14ac:dyDescent="0.2">
      <c r="A141" s="219"/>
      <c r="B141" s="220"/>
      <c r="C141" s="249" t="s">
        <v>601</v>
      </c>
      <c r="D141" s="226"/>
      <c r="E141" s="227">
        <v>14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36</v>
      </c>
      <c r="B142" s="237" t="s">
        <v>602</v>
      </c>
      <c r="C142" s="247" t="s">
        <v>603</v>
      </c>
      <c r="D142" s="238" t="s">
        <v>563</v>
      </c>
      <c r="E142" s="239">
        <v>40</v>
      </c>
      <c r="F142" s="240"/>
      <c r="G142" s="241">
        <f>ROUND(E142*F142,2)</f>
        <v>0</v>
      </c>
      <c r="H142" s="240"/>
      <c r="I142" s="241">
        <f>ROUND(E142*H142,2)</f>
        <v>0</v>
      </c>
      <c r="J142" s="240"/>
      <c r="K142" s="241">
        <f>ROUND(E142*J142,2)</f>
        <v>0</v>
      </c>
      <c r="L142" s="241">
        <v>21</v>
      </c>
      <c r="M142" s="241">
        <f>G142*(1+L142/100)</f>
        <v>0</v>
      </c>
      <c r="N142" s="239">
        <v>9.0000000000000006E-5</v>
      </c>
      <c r="O142" s="239">
        <f>ROUND(E142*N142,2)</f>
        <v>0</v>
      </c>
      <c r="P142" s="239">
        <v>0</v>
      </c>
      <c r="Q142" s="239">
        <f>ROUND(E142*P142,2)</f>
        <v>0</v>
      </c>
      <c r="R142" s="241" t="s">
        <v>492</v>
      </c>
      <c r="S142" s="241" t="s">
        <v>280</v>
      </c>
      <c r="T142" s="242" t="s">
        <v>280</v>
      </c>
      <c r="U142" s="222">
        <v>1.1399999999999999</v>
      </c>
      <c r="V142" s="222">
        <f>ROUND(E142*U142,2)</f>
        <v>45.6</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3.75" outlineLevel="2" x14ac:dyDescent="0.2">
      <c r="A143" s="219"/>
      <c r="B143" s="220"/>
      <c r="C143" s="264" t="s">
        <v>600</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3" t="str">
        <f>C143</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3" s="212"/>
      <c r="BC143" s="212"/>
      <c r="BD143" s="212"/>
      <c r="BE143" s="212"/>
      <c r="BF143" s="212"/>
      <c r="BG143" s="212"/>
      <c r="BH143" s="212"/>
    </row>
    <row r="144" spans="1:60" outlineLevel="2" x14ac:dyDescent="0.2">
      <c r="A144" s="219"/>
      <c r="B144" s="220"/>
      <c r="C144" s="249" t="s">
        <v>604</v>
      </c>
      <c r="D144" s="226"/>
      <c r="E144" s="227">
        <v>40</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37</v>
      </c>
      <c r="B145" s="237" t="s">
        <v>605</v>
      </c>
      <c r="C145" s="247" t="s">
        <v>606</v>
      </c>
      <c r="D145" s="238" t="s">
        <v>439</v>
      </c>
      <c r="E145" s="239">
        <v>531.27336000000003</v>
      </c>
      <c r="F145" s="240"/>
      <c r="G145" s="241">
        <f>ROUND(E145*F145,2)</f>
        <v>0</v>
      </c>
      <c r="H145" s="240"/>
      <c r="I145" s="241">
        <f>ROUND(E145*H145,2)</f>
        <v>0</v>
      </c>
      <c r="J145" s="240"/>
      <c r="K145" s="241">
        <f>ROUND(E145*J145,2)</f>
        <v>0</v>
      </c>
      <c r="L145" s="241">
        <v>21</v>
      </c>
      <c r="M145" s="241">
        <f>G145*(1+L145/100)</f>
        <v>0</v>
      </c>
      <c r="N145" s="239">
        <v>1.2149999999999999E-2</v>
      </c>
      <c r="O145" s="239">
        <f>ROUND(E145*N145,2)</f>
        <v>6.45</v>
      </c>
      <c r="P145" s="239">
        <v>0</v>
      </c>
      <c r="Q145" s="239">
        <f>ROUND(E145*P145,2)</f>
        <v>0</v>
      </c>
      <c r="R145" s="241" t="s">
        <v>471</v>
      </c>
      <c r="S145" s="241" t="s">
        <v>280</v>
      </c>
      <c r="T145" s="242" t="s">
        <v>280</v>
      </c>
      <c r="U145" s="222">
        <v>1.0109999999999999</v>
      </c>
      <c r="V145" s="222">
        <f>ROUND(E145*U145,2)</f>
        <v>537.12</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607</v>
      </c>
      <c r="D146" s="226"/>
      <c r="E146" s="227">
        <v>168.84</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608</v>
      </c>
      <c r="D147" s="226"/>
      <c r="E147" s="227">
        <v>177.77500000000001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609</v>
      </c>
      <c r="D148" s="226"/>
      <c r="E148" s="227">
        <v>184.65835999999999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6">
        <v>38</v>
      </c>
      <c r="B149" s="237" t="s">
        <v>610</v>
      </c>
      <c r="C149" s="247" t="s">
        <v>611</v>
      </c>
      <c r="D149" s="238" t="s">
        <v>439</v>
      </c>
      <c r="E149" s="239">
        <v>126.3758</v>
      </c>
      <c r="F149" s="240"/>
      <c r="G149" s="241">
        <f>ROUND(E149*F149,2)</f>
        <v>0</v>
      </c>
      <c r="H149" s="240"/>
      <c r="I149" s="241">
        <f>ROUND(E149*H149,2)</f>
        <v>0</v>
      </c>
      <c r="J149" s="240"/>
      <c r="K149" s="241">
        <f>ROUND(E149*J149,2)</f>
        <v>0</v>
      </c>
      <c r="L149" s="241">
        <v>21</v>
      </c>
      <c r="M149" s="241">
        <f>G149*(1+L149/100)</f>
        <v>0</v>
      </c>
      <c r="N149" s="239">
        <v>1.3729999999999999E-2</v>
      </c>
      <c r="O149" s="239">
        <f>ROUND(E149*N149,2)</f>
        <v>1.74</v>
      </c>
      <c r="P149" s="239">
        <v>0</v>
      </c>
      <c r="Q149" s="239">
        <f>ROUND(E149*P149,2)</f>
        <v>0</v>
      </c>
      <c r="R149" s="241" t="s">
        <v>471</v>
      </c>
      <c r="S149" s="241" t="s">
        <v>280</v>
      </c>
      <c r="T149" s="242" t="s">
        <v>280</v>
      </c>
      <c r="U149" s="222">
        <v>1.0109999999999999</v>
      </c>
      <c r="V149" s="222">
        <f>ROUND(E149*U149,2)</f>
        <v>127.77</v>
      </c>
      <c r="W149" s="222"/>
      <c r="X149" s="222" t="s">
        <v>399</v>
      </c>
      <c r="Y149" s="222" t="s">
        <v>283</v>
      </c>
      <c r="Z149" s="212"/>
      <c r="AA149" s="212"/>
      <c r="AB149" s="212"/>
      <c r="AC149" s="212"/>
      <c r="AD149" s="212"/>
      <c r="AE149" s="212"/>
      <c r="AF149" s="212"/>
      <c r="AG149" s="212" t="s">
        <v>400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9" t="s">
        <v>612</v>
      </c>
      <c r="D150" s="226"/>
      <c r="E150" s="227">
        <v>126.3758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39</v>
      </c>
      <c r="B151" s="237" t="s">
        <v>613</v>
      </c>
      <c r="C151" s="247" t="s">
        <v>614</v>
      </c>
      <c r="D151" s="238" t="s">
        <v>439</v>
      </c>
      <c r="E151" s="239">
        <v>126.3758</v>
      </c>
      <c r="F151" s="240"/>
      <c r="G151" s="241">
        <f>ROUND(E151*F151,2)</f>
        <v>0</v>
      </c>
      <c r="H151" s="240"/>
      <c r="I151" s="241">
        <f>ROUND(E151*H151,2)</f>
        <v>0</v>
      </c>
      <c r="J151" s="240"/>
      <c r="K151" s="241">
        <f>ROUND(E151*J151,2)</f>
        <v>0</v>
      </c>
      <c r="L151" s="241">
        <v>21</v>
      </c>
      <c r="M151" s="241">
        <f>G151*(1+L151/100)</f>
        <v>0</v>
      </c>
      <c r="N151" s="239">
        <v>3.8309999999999997E-2</v>
      </c>
      <c r="O151" s="239">
        <f>ROUND(E151*N151,2)</f>
        <v>4.84</v>
      </c>
      <c r="P151" s="239">
        <v>0</v>
      </c>
      <c r="Q151" s="239">
        <f>ROUND(E151*P151,2)</f>
        <v>0</v>
      </c>
      <c r="R151" s="241" t="s">
        <v>471</v>
      </c>
      <c r="S151" s="241" t="s">
        <v>280</v>
      </c>
      <c r="T151" s="242" t="s">
        <v>280</v>
      </c>
      <c r="U151" s="222">
        <v>0.2</v>
      </c>
      <c r="V151" s="222">
        <f>ROUND(E151*U151,2)</f>
        <v>25.28</v>
      </c>
      <c r="W151" s="222"/>
      <c r="X151" s="222" t="s">
        <v>399</v>
      </c>
      <c r="Y151" s="222" t="s">
        <v>283</v>
      </c>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8" t="s">
        <v>615</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616</v>
      </c>
      <c r="D153" s="226"/>
      <c r="E153" s="227">
        <v>25.5532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617</v>
      </c>
      <c r="D154" s="226"/>
      <c r="E154" s="227">
        <v>24.494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618</v>
      </c>
      <c r="D155" s="226"/>
      <c r="E155" s="227">
        <v>76.328599999999994</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33.75" outlineLevel="1" x14ac:dyDescent="0.2">
      <c r="A156" s="236">
        <v>40</v>
      </c>
      <c r="B156" s="237" t="s">
        <v>619</v>
      </c>
      <c r="C156" s="247" t="s">
        <v>620</v>
      </c>
      <c r="D156" s="238" t="s">
        <v>563</v>
      </c>
      <c r="E156" s="239">
        <v>177.45</v>
      </c>
      <c r="F156" s="240"/>
      <c r="G156" s="241">
        <f>ROUND(E156*F156,2)</f>
        <v>0</v>
      </c>
      <c r="H156" s="240"/>
      <c r="I156" s="241">
        <f>ROUND(E156*H156,2)</f>
        <v>0</v>
      </c>
      <c r="J156" s="240"/>
      <c r="K156" s="241">
        <f>ROUND(E156*J156,2)</f>
        <v>0</v>
      </c>
      <c r="L156" s="241">
        <v>21</v>
      </c>
      <c r="M156" s="241">
        <f>G156*(1+L156/100)</f>
        <v>0</v>
      </c>
      <c r="N156" s="239">
        <v>1.1560000000000001E-2</v>
      </c>
      <c r="O156" s="239">
        <f>ROUND(E156*N156,2)</f>
        <v>2.0499999999999998</v>
      </c>
      <c r="P156" s="239">
        <v>0</v>
      </c>
      <c r="Q156" s="239">
        <f>ROUND(E156*P156,2)</f>
        <v>0</v>
      </c>
      <c r="R156" s="241" t="s">
        <v>471</v>
      </c>
      <c r="S156" s="241" t="s">
        <v>280</v>
      </c>
      <c r="T156" s="242" t="s">
        <v>280</v>
      </c>
      <c r="U156" s="222">
        <v>1.6579999999999999</v>
      </c>
      <c r="V156" s="222">
        <f>ROUND(E156*U156,2)</f>
        <v>294.20999999999998</v>
      </c>
      <c r="W156" s="222"/>
      <c r="X156" s="222" t="s">
        <v>399</v>
      </c>
      <c r="Y156" s="222" t="s">
        <v>283</v>
      </c>
      <c r="Z156" s="212"/>
      <c r="AA156" s="212"/>
      <c r="AB156" s="212"/>
      <c r="AC156" s="212"/>
      <c r="AD156" s="212"/>
      <c r="AE156" s="212"/>
      <c r="AF156" s="212"/>
      <c r="AG156" s="212" t="s">
        <v>400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621</v>
      </c>
      <c r="D157" s="226"/>
      <c r="E157" s="227">
        <v>177.45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33.75" outlineLevel="1" x14ac:dyDescent="0.2">
      <c r="A158" s="236">
        <v>41</v>
      </c>
      <c r="B158" s="237" t="s">
        <v>622</v>
      </c>
      <c r="C158" s="247" t="s">
        <v>623</v>
      </c>
      <c r="D158" s="238" t="s">
        <v>563</v>
      </c>
      <c r="E158" s="239">
        <v>15.76</v>
      </c>
      <c r="F158" s="240"/>
      <c r="G158" s="241">
        <f>ROUND(E158*F158,2)</f>
        <v>0</v>
      </c>
      <c r="H158" s="240"/>
      <c r="I158" s="241">
        <f>ROUND(E158*H158,2)</f>
        <v>0</v>
      </c>
      <c r="J158" s="240"/>
      <c r="K158" s="241">
        <f>ROUND(E158*J158,2)</f>
        <v>0</v>
      </c>
      <c r="L158" s="241">
        <v>21</v>
      </c>
      <c r="M158" s="241">
        <f>G158*(1+L158/100)</f>
        <v>0</v>
      </c>
      <c r="N158" s="239">
        <v>1.7160000000000002E-2</v>
      </c>
      <c r="O158" s="239">
        <f>ROUND(E158*N158,2)</f>
        <v>0.27</v>
      </c>
      <c r="P158" s="239">
        <v>0</v>
      </c>
      <c r="Q158" s="239">
        <f>ROUND(E158*P158,2)</f>
        <v>0</v>
      </c>
      <c r="R158" s="241" t="s">
        <v>471</v>
      </c>
      <c r="S158" s="241" t="s">
        <v>280</v>
      </c>
      <c r="T158" s="242" t="s">
        <v>280</v>
      </c>
      <c r="U158" s="222">
        <v>2.1379999999999999</v>
      </c>
      <c r="V158" s="222">
        <f>ROUND(E158*U158,2)</f>
        <v>33.69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624</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625</v>
      </c>
      <c r="D160" s="226"/>
      <c r="E160" s="227">
        <v>7.88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6">
        <v>42</v>
      </c>
      <c r="B161" s="237" t="s">
        <v>626</v>
      </c>
      <c r="C161" s="247" t="s">
        <v>627</v>
      </c>
      <c r="D161" s="238" t="s">
        <v>563</v>
      </c>
      <c r="E161" s="239">
        <v>270.60000000000002</v>
      </c>
      <c r="F161" s="240"/>
      <c r="G161" s="241">
        <f>ROUND(E161*F161,2)</f>
        <v>0</v>
      </c>
      <c r="H161" s="240"/>
      <c r="I161" s="241">
        <f>ROUND(E161*H161,2)</f>
        <v>0</v>
      </c>
      <c r="J161" s="240"/>
      <c r="K161" s="241">
        <f>ROUND(E161*J161,2)</f>
        <v>0</v>
      </c>
      <c r="L161" s="241">
        <v>21</v>
      </c>
      <c r="M161" s="241">
        <f>G161*(1+L161/100)</f>
        <v>0</v>
      </c>
      <c r="N161" s="239">
        <v>1.1560000000000001E-2</v>
      </c>
      <c r="O161" s="239">
        <f>ROUND(E161*N161,2)</f>
        <v>3.13</v>
      </c>
      <c r="P161" s="239">
        <v>0</v>
      </c>
      <c r="Q161" s="239">
        <f>ROUND(E161*P161,2)</f>
        <v>0</v>
      </c>
      <c r="R161" s="241" t="s">
        <v>471</v>
      </c>
      <c r="S161" s="241" t="s">
        <v>280</v>
      </c>
      <c r="T161" s="242" t="s">
        <v>280</v>
      </c>
      <c r="U161" s="222">
        <v>1.6579999999999999</v>
      </c>
      <c r="V161" s="222">
        <f>ROUND(E161*U161,2)</f>
        <v>448.65</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628</v>
      </c>
      <c r="D162" s="226"/>
      <c r="E162" s="227">
        <v>40.72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629</v>
      </c>
      <c r="D163" s="226"/>
      <c r="E163" s="227">
        <v>50.4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630</v>
      </c>
      <c r="D164" s="226"/>
      <c r="E164" s="227">
        <v>89.44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631</v>
      </c>
      <c r="D165" s="226"/>
      <c r="E165" s="227">
        <v>90.04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632</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67</v>
      </c>
      <c r="C167" s="246" t="s">
        <v>149</v>
      </c>
      <c r="D167" s="231"/>
      <c r="E167" s="232"/>
      <c r="F167" s="233"/>
      <c r="G167" s="233">
        <f>SUMIF(AG168:AG207,"&lt;&gt;NOR",G168:G207)</f>
        <v>0</v>
      </c>
      <c r="H167" s="233"/>
      <c r="I167" s="233">
        <f>SUM(I168:I207)</f>
        <v>0</v>
      </c>
      <c r="J167" s="233"/>
      <c r="K167" s="233">
        <f>SUM(K168:K207)</f>
        <v>0</v>
      </c>
      <c r="L167" s="233"/>
      <c r="M167" s="233">
        <f>SUM(M168:M207)</f>
        <v>0</v>
      </c>
      <c r="N167" s="232"/>
      <c r="O167" s="232">
        <f>SUM(O168:O207)</f>
        <v>19.689999999999998</v>
      </c>
      <c r="P167" s="232"/>
      <c r="Q167" s="232">
        <f>SUM(Q168:Q207)</f>
        <v>0</v>
      </c>
      <c r="R167" s="233"/>
      <c r="S167" s="233"/>
      <c r="T167" s="234"/>
      <c r="U167" s="228"/>
      <c r="V167" s="228">
        <f>SUM(V168:V207)</f>
        <v>180.94</v>
      </c>
      <c r="W167" s="228"/>
      <c r="X167" s="228"/>
      <c r="Y167" s="228"/>
      <c r="AG167" t="s">
        <v>276</v>
      </c>
    </row>
    <row r="168" spans="1:60" ht="22.5" outlineLevel="1" x14ac:dyDescent="0.2">
      <c r="A168" s="236">
        <v>43</v>
      </c>
      <c r="B168" s="237" t="s">
        <v>633</v>
      </c>
      <c r="C168" s="247" t="s">
        <v>634</v>
      </c>
      <c r="D168" s="238" t="s">
        <v>491</v>
      </c>
      <c r="E168" s="239">
        <v>2</v>
      </c>
      <c r="F168" s="240"/>
      <c r="G168" s="241">
        <f>ROUND(E168*F168,2)</f>
        <v>0</v>
      </c>
      <c r="H168" s="240"/>
      <c r="I168" s="241">
        <f>ROUND(E168*H168,2)</f>
        <v>0</v>
      </c>
      <c r="J168" s="240"/>
      <c r="K168" s="241">
        <f>ROUND(E168*J168,2)</f>
        <v>0</v>
      </c>
      <c r="L168" s="241">
        <v>21</v>
      </c>
      <c r="M168" s="241">
        <f>G168*(1+L168/100)</f>
        <v>0</v>
      </c>
      <c r="N168" s="239">
        <v>4.6820000000000001E-2</v>
      </c>
      <c r="O168" s="239">
        <f>ROUND(E168*N168,2)</f>
        <v>0.09</v>
      </c>
      <c r="P168" s="239">
        <v>0</v>
      </c>
      <c r="Q168" s="239">
        <f>ROUND(E168*P168,2)</f>
        <v>0</v>
      </c>
      <c r="R168" s="241" t="s">
        <v>635</v>
      </c>
      <c r="S168" s="241" t="s">
        <v>280</v>
      </c>
      <c r="T168" s="242" t="s">
        <v>280</v>
      </c>
      <c r="U168" s="222">
        <v>0.29299999999999998</v>
      </c>
      <c r="V168" s="222">
        <f>ROUND(E168*U168,2)</f>
        <v>0.59</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4" t="s">
        <v>636</v>
      </c>
      <c r="D169" s="256"/>
      <c r="E169" s="256"/>
      <c r="F169" s="256"/>
      <c r="G169" s="256"/>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447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3" t="str">
        <f>C169</f>
        <v>montáž prefabrikovaných stropních dílců se zalitím spár, včetně podpěrné konstrukce, na cementovou maltu</v>
      </c>
      <c r="BB169" s="212"/>
      <c r="BC169" s="212"/>
      <c r="BD169" s="212"/>
      <c r="BE169" s="212"/>
      <c r="BF169" s="212"/>
      <c r="BG169" s="212"/>
      <c r="BH169" s="212"/>
    </row>
    <row r="170" spans="1:60" outlineLevel="2" x14ac:dyDescent="0.2">
      <c r="A170" s="219"/>
      <c r="B170" s="220"/>
      <c r="C170" s="249" t="s">
        <v>637</v>
      </c>
      <c r="D170" s="226"/>
      <c r="E170" s="227">
        <v>2</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44</v>
      </c>
      <c r="B171" s="237" t="s">
        <v>638</v>
      </c>
      <c r="C171" s="247" t="s">
        <v>639</v>
      </c>
      <c r="D171" s="238" t="s">
        <v>563</v>
      </c>
      <c r="E171" s="239">
        <v>20</v>
      </c>
      <c r="F171" s="240"/>
      <c r="G171" s="241">
        <f>ROUND(E171*F171,2)</f>
        <v>0</v>
      </c>
      <c r="H171" s="240"/>
      <c r="I171" s="241">
        <f>ROUND(E171*H171,2)</f>
        <v>0</v>
      </c>
      <c r="J171" s="240"/>
      <c r="K171" s="241">
        <f>ROUND(E171*J171,2)</f>
        <v>0</v>
      </c>
      <c r="L171" s="241">
        <v>21</v>
      </c>
      <c r="M171" s="241">
        <f>G171*(1+L171/100)</f>
        <v>0</v>
      </c>
      <c r="N171" s="239">
        <v>3.0470000000000001E-2</v>
      </c>
      <c r="O171" s="239">
        <f>ROUND(E171*N171,2)</f>
        <v>0.61</v>
      </c>
      <c r="P171" s="239">
        <v>0</v>
      </c>
      <c r="Q171" s="239">
        <f>ROUND(E171*P171,2)</f>
        <v>0</v>
      </c>
      <c r="R171" s="241" t="s">
        <v>471</v>
      </c>
      <c r="S171" s="241" t="s">
        <v>280</v>
      </c>
      <c r="T171" s="242" t="s">
        <v>280</v>
      </c>
      <c r="U171" s="222">
        <v>0.87</v>
      </c>
      <c r="V171" s="222">
        <f>ROUND(E171*U171,2)</f>
        <v>17.399999999999999</v>
      </c>
      <c r="W171" s="222"/>
      <c r="X171" s="222" t="s">
        <v>399</v>
      </c>
      <c r="Y171" s="222" t="s">
        <v>283</v>
      </c>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640</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447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641</v>
      </c>
      <c r="D173" s="226"/>
      <c r="E173" s="227">
        <v>20</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6">
        <v>45</v>
      </c>
      <c r="B174" s="237" t="s">
        <v>642</v>
      </c>
      <c r="C174" s="247" t="s">
        <v>643</v>
      </c>
      <c r="D174" s="238" t="s">
        <v>563</v>
      </c>
      <c r="E174" s="239">
        <v>20</v>
      </c>
      <c r="F174" s="240"/>
      <c r="G174" s="241">
        <f>ROUND(E174*F174,2)</f>
        <v>0</v>
      </c>
      <c r="H174" s="240"/>
      <c r="I174" s="241">
        <f>ROUND(E174*H174,2)</f>
        <v>0</v>
      </c>
      <c r="J174" s="240"/>
      <c r="K174" s="241">
        <f>ROUND(E174*J174,2)</f>
        <v>0</v>
      </c>
      <c r="L174" s="241">
        <v>21</v>
      </c>
      <c r="M174" s="241">
        <f>G174*(1+L174/100)</f>
        <v>0</v>
      </c>
      <c r="N174" s="239">
        <v>0</v>
      </c>
      <c r="O174" s="239">
        <f>ROUND(E174*N174,2)</f>
        <v>0</v>
      </c>
      <c r="P174" s="239">
        <v>0</v>
      </c>
      <c r="Q174" s="239">
        <f>ROUND(E174*P174,2)</f>
        <v>0</v>
      </c>
      <c r="R174" s="241" t="s">
        <v>471</v>
      </c>
      <c r="S174" s="241" t="s">
        <v>280</v>
      </c>
      <c r="T174" s="242" t="s">
        <v>280</v>
      </c>
      <c r="U174" s="222">
        <v>0.23200000000000001</v>
      </c>
      <c r="V174" s="222">
        <f>ROUND(E174*U174,2)</f>
        <v>4.6399999999999997</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640</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46</v>
      </c>
      <c r="B176" s="237" t="s">
        <v>644</v>
      </c>
      <c r="C176" s="247" t="s">
        <v>645</v>
      </c>
      <c r="D176" s="238" t="s">
        <v>439</v>
      </c>
      <c r="E176" s="239">
        <v>81</v>
      </c>
      <c r="F176" s="240"/>
      <c r="G176" s="241">
        <f>ROUND(E176*F176,2)</f>
        <v>0</v>
      </c>
      <c r="H176" s="240"/>
      <c r="I176" s="241">
        <f>ROUND(E176*H176,2)</f>
        <v>0</v>
      </c>
      <c r="J176" s="240"/>
      <c r="K176" s="241">
        <f>ROUND(E176*J176,2)</f>
        <v>0</v>
      </c>
      <c r="L176" s="241">
        <v>21</v>
      </c>
      <c r="M176" s="241">
        <f>G176*(1+L176/100)</f>
        <v>0</v>
      </c>
      <c r="N176" s="239">
        <v>1.3169999999999999E-2</v>
      </c>
      <c r="O176" s="239">
        <f>ROUND(E176*N176,2)</f>
        <v>1.07</v>
      </c>
      <c r="P176" s="239">
        <v>0</v>
      </c>
      <c r="Q176" s="239">
        <f>ROUND(E176*P176,2)</f>
        <v>0</v>
      </c>
      <c r="R176" s="241" t="s">
        <v>471</v>
      </c>
      <c r="S176" s="241" t="s">
        <v>280</v>
      </c>
      <c r="T176" s="242" t="s">
        <v>280</v>
      </c>
      <c r="U176" s="222">
        <v>0.16300000000000001</v>
      </c>
      <c r="V176" s="222">
        <f>ROUND(E176*U176,2)</f>
        <v>13.2</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64" t="s">
        <v>646</v>
      </c>
      <c r="D177" s="256"/>
      <c r="E177" s="256"/>
      <c r="F177" s="256"/>
      <c r="G177" s="256"/>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447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3" t="str">
        <f>C177</f>
        <v>otevřeného podhledu, bez podpěrné konstrukce, s osazením na sucho na zdech do připravených ozubů, popř. na rovných zdech, trámech, průvlacích, nebo do traverz, bez úpravy povrchu plechů, s pomocným lešením.</v>
      </c>
      <c r="BB177" s="212"/>
      <c r="BC177" s="212"/>
      <c r="BD177" s="212"/>
      <c r="BE177" s="212"/>
      <c r="BF177" s="212"/>
      <c r="BG177" s="212"/>
      <c r="BH177" s="212"/>
    </row>
    <row r="178" spans="1:60" outlineLevel="2" x14ac:dyDescent="0.2">
      <c r="A178" s="219"/>
      <c r="B178" s="220"/>
      <c r="C178" s="250" t="s">
        <v>647</v>
      </c>
      <c r="D178" s="245"/>
      <c r="E178" s="245"/>
      <c r="F178" s="245"/>
      <c r="G178" s="245"/>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9" t="s">
        <v>648</v>
      </c>
      <c r="D179" s="226"/>
      <c r="E179" s="227">
        <v>81</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6">
        <v>47</v>
      </c>
      <c r="B180" s="237" t="s">
        <v>649</v>
      </c>
      <c r="C180" s="247" t="s">
        <v>650</v>
      </c>
      <c r="D180" s="238" t="s">
        <v>491</v>
      </c>
      <c r="E180" s="239">
        <v>50</v>
      </c>
      <c r="F180" s="240"/>
      <c r="G180" s="241">
        <f>ROUND(E180*F180,2)</f>
        <v>0</v>
      </c>
      <c r="H180" s="240"/>
      <c r="I180" s="241">
        <f>ROUND(E180*H180,2)</f>
        <v>0</v>
      </c>
      <c r="J180" s="240"/>
      <c r="K180" s="241">
        <f>ROUND(E180*J180,2)</f>
        <v>0</v>
      </c>
      <c r="L180" s="241">
        <v>21</v>
      </c>
      <c r="M180" s="241">
        <f>G180*(1+L180/100)</f>
        <v>0</v>
      </c>
      <c r="N180" s="239">
        <v>5.4399999999999997E-2</v>
      </c>
      <c r="O180" s="239">
        <f>ROUND(E180*N180,2)</f>
        <v>2.72</v>
      </c>
      <c r="P180" s="239">
        <v>0</v>
      </c>
      <c r="Q180" s="239">
        <f>ROUND(E180*P180,2)</f>
        <v>0</v>
      </c>
      <c r="R180" s="241" t="s">
        <v>492</v>
      </c>
      <c r="S180" s="241" t="s">
        <v>280</v>
      </c>
      <c r="T180" s="242" t="s">
        <v>280</v>
      </c>
      <c r="U180" s="222">
        <v>0.29349999999999998</v>
      </c>
      <c r="V180" s="222">
        <f>ROUND(E180*U180,2)</f>
        <v>14.68</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9" t="s">
        <v>651</v>
      </c>
      <c r="D181" s="226"/>
      <c r="E181" s="227">
        <v>24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652</v>
      </c>
      <c r="D182" s="226"/>
      <c r="E182" s="227">
        <v>22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9" t="s">
        <v>653</v>
      </c>
      <c r="D183" s="226"/>
      <c r="E183" s="227">
        <v>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48</v>
      </c>
      <c r="B184" s="237" t="s">
        <v>654</v>
      </c>
      <c r="C184" s="247" t="s">
        <v>655</v>
      </c>
      <c r="D184" s="238" t="s">
        <v>439</v>
      </c>
      <c r="E184" s="239">
        <v>38.344000000000001</v>
      </c>
      <c r="F184" s="240"/>
      <c r="G184" s="241">
        <f>ROUND(E184*F184,2)</f>
        <v>0</v>
      </c>
      <c r="H184" s="240"/>
      <c r="I184" s="241">
        <f>ROUND(E184*H184,2)</f>
        <v>0</v>
      </c>
      <c r="J184" s="240"/>
      <c r="K184" s="241">
        <f>ROUND(E184*J184,2)</f>
        <v>0</v>
      </c>
      <c r="L184" s="241">
        <v>21</v>
      </c>
      <c r="M184" s="241">
        <f>G184*(1+L184/100)</f>
        <v>0</v>
      </c>
      <c r="N184" s="239">
        <v>5.7700000000000001E-2</v>
      </c>
      <c r="O184" s="239">
        <f>ROUND(E184*N184,2)</f>
        <v>2.21</v>
      </c>
      <c r="P184" s="239">
        <v>0</v>
      </c>
      <c r="Q184" s="239">
        <f>ROUND(E184*P184,2)</f>
        <v>0</v>
      </c>
      <c r="R184" s="241" t="s">
        <v>471</v>
      </c>
      <c r="S184" s="241" t="s">
        <v>280</v>
      </c>
      <c r="T184" s="242" t="s">
        <v>280</v>
      </c>
      <c r="U184" s="222">
        <v>0.95</v>
      </c>
      <c r="V184" s="222">
        <f>ROUND(E184*U184,2)</f>
        <v>36.43</v>
      </c>
      <c r="W184" s="222"/>
      <c r="X184" s="222" t="s">
        <v>399</v>
      </c>
      <c r="Y184" s="222" t="s">
        <v>283</v>
      </c>
      <c r="Z184" s="212"/>
      <c r="AA184" s="212"/>
      <c r="AB184" s="212"/>
      <c r="AC184" s="212"/>
      <c r="AD184" s="212"/>
      <c r="AE184" s="212"/>
      <c r="AF184" s="212"/>
      <c r="AG184" s="212" t="s">
        <v>400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2" x14ac:dyDescent="0.2">
      <c r="A185" s="219"/>
      <c r="B185" s="220"/>
      <c r="C185" s="264" t="s">
        <v>656</v>
      </c>
      <c r="D185" s="256"/>
      <c r="E185" s="256"/>
      <c r="F185" s="256"/>
      <c r="G185" s="256"/>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447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3" t="str">
        <f>C185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5" s="212"/>
      <c r="BC185" s="212"/>
      <c r="BD185" s="212"/>
      <c r="BE185" s="212"/>
      <c r="BF185" s="212"/>
      <c r="BG185" s="212"/>
      <c r="BH185" s="212"/>
    </row>
    <row r="186" spans="1:60" outlineLevel="2" x14ac:dyDescent="0.2">
      <c r="A186" s="219"/>
      <c r="B186" s="220"/>
      <c r="C186" s="249" t="s">
        <v>657</v>
      </c>
      <c r="D186" s="226"/>
      <c r="E186" s="227">
        <v>13.98</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658</v>
      </c>
      <c r="D187" s="226"/>
      <c r="E187" s="227">
        <v>5.76</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659</v>
      </c>
      <c r="D188" s="226"/>
      <c r="E188" s="227">
        <v>18.603999999999999</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6">
        <v>49</v>
      </c>
      <c r="B189" s="237" t="s">
        <v>660</v>
      </c>
      <c r="C189" s="247" t="s">
        <v>661</v>
      </c>
      <c r="D189" s="238" t="s">
        <v>439</v>
      </c>
      <c r="E189" s="239">
        <v>38.344000000000001</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471</v>
      </c>
      <c r="S189" s="241" t="s">
        <v>280</v>
      </c>
      <c r="T189" s="242" t="s">
        <v>280</v>
      </c>
      <c r="U189" s="222">
        <v>0.37</v>
      </c>
      <c r="V189" s="222">
        <f>ROUND(E189*U189,2)</f>
        <v>14.19</v>
      </c>
      <c r="W189" s="222"/>
      <c r="X189" s="222" t="s">
        <v>399</v>
      </c>
      <c r="Y189" s="222" t="s">
        <v>283</v>
      </c>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2" x14ac:dyDescent="0.2">
      <c r="A190" s="219"/>
      <c r="B190" s="220"/>
      <c r="C190" s="264" t="s">
        <v>656</v>
      </c>
      <c r="D190" s="256"/>
      <c r="E190" s="256"/>
      <c r="F190" s="256"/>
      <c r="G190" s="256"/>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447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43" t="str">
        <f>C190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90" s="212"/>
      <c r="BC190" s="212"/>
      <c r="BD190" s="212"/>
      <c r="BE190" s="212"/>
      <c r="BF190" s="212"/>
      <c r="BG190" s="212"/>
      <c r="BH190" s="212"/>
    </row>
    <row r="191" spans="1:60" outlineLevel="1" x14ac:dyDescent="0.2">
      <c r="A191" s="236">
        <v>50</v>
      </c>
      <c r="B191" s="237" t="s">
        <v>662</v>
      </c>
      <c r="C191" s="247" t="s">
        <v>663</v>
      </c>
      <c r="D191" s="238" t="s">
        <v>439</v>
      </c>
      <c r="E191" s="239">
        <v>30.0855</v>
      </c>
      <c r="F191" s="240"/>
      <c r="G191" s="241">
        <f>ROUND(E191*F191,2)</f>
        <v>0</v>
      </c>
      <c r="H191" s="240"/>
      <c r="I191" s="241">
        <f>ROUND(E191*H191,2)</f>
        <v>0</v>
      </c>
      <c r="J191" s="240"/>
      <c r="K191" s="241">
        <f>ROUND(E191*J191,2)</f>
        <v>0</v>
      </c>
      <c r="L191" s="241">
        <v>21</v>
      </c>
      <c r="M191" s="241">
        <f>G191*(1+L191/100)</f>
        <v>0</v>
      </c>
      <c r="N191" s="239">
        <v>5.3499999999999997E-3</v>
      </c>
      <c r="O191" s="239">
        <f>ROUND(E191*N191,2)</f>
        <v>0.16</v>
      </c>
      <c r="P191" s="239">
        <v>0</v>
      </c>
      <c r="Q191" s="239">
        <f>ROUND(E191*P191,2)</f>
        <v>0</v>
      </c>
      <c r="R191" s="241" t="s">
        <v>471</v>
      </c>
      <c r="S191" s="241" t="s">
        <v>280</v>
      </c>
      <c r="T191" s="242" t="s">
        <v>280</v>
      </c>
      <c r="U191" s="222">
        <v>0.77500000000000002</v>
      </c>
      <c r="V191" s="222">
        <f>ROUND(E191*U191,2)</f>
        <v>23.32</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664</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447</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51</v>
      </c>
      <c r="B193" s="237" t="s">
        <v>665</v>
      </c>
      <c r="C193" s="247" t="s">
        <v>666</v>
      </c>
      <c r="D193" s="238" t="s">
        <v>439</v>
      </c>
      <c r="E193" s="239">
        <v>30.0855</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t="s">
        <v>471</v>
      </c>
      <c r="S193" s="241" t="s">
        <v>280</v>
      </c>
      <c r="T193" s="242" t="s">
        <v>280</v>
      </c>
      <c r="U193" s="222">
        <v>0.27</v>
      </c>
      <c r="V193" s="222">
        <f>ROUND(E193*U193,2)</f>
        <v>8.1199999999999992</v>
      </c>
      <c r="W193" s="222"/>
      <c r="X193" s="222" t="s">
        <v>399</v>
      </c>
      <c r="Y193" s="222" t="s">
        <v>283</v>
      </c>
      <c r="Z193" s="212"/>
      <c r="AA193" s="212"/>
      <c r="AB193" s="212"/>
      <c r="AC193" s="212"/>
      <c r="AD193" s="212"/>
      <c r="AE193" s="212"/>
      <c r="AF193" s="212"/>
      <c r="AG193" s="212" t="s">
        <v>400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664</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447</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6">
        <v>52</v>
      </c>
      <c r="B195" s="237" t="s">
        <v>667</v>
      </c>
      <c r="C195" s="247" t="s">
        <v>668</v>
      </c>
      <c r="D195" s="238" t="s">
        <v>444</v>
      </c>
      <c r="E195" s="239">
        <v>4.8335999999999997</v>
      </c>
      <c r="F195" s="240"/>
      <c r="G195" s="241">
        <f>ROUND(E195*F195,2)</f>
        <v>0</v>
      </c>
      <c r="H195" s="240"/>
      <c r="I195" s="241">
        <f>ROUND(E195*H195,2)</f>
        <v>0</v>
      </c>
      <c r="J195" s="240"/>
      <c r="K195" s="241">
        <f>ROUND(E195*J195,2)</f>
        <v>0</v>
      </c>
      <c r="L195" s="241">
        <v>21</v>
      </c>
      <c r="M195" s="241">
        <f>G195*(1+L195/100)</f>
        <v>0</v>
      </c>
      <c r="N195" s="239">
        <v>2.5251100000000002</v>
      </c>
      <c r="O195" s="239">
        <f>ROUND(E195*N195,2)</f>
        <v>12.21</v>
      </c>
      <c r="P195" s="239">
        <v>0</v>
      </c>
      <c r="Q195" s="239">
        <f>ROUND(E195*P195,2)</f>
        <v>0</v>
      </c>
      <c r="R195" s="241" t="s">
        <v>471</v>
      </c>
      <c r="S195" s="241" t="s">
        <v>280</v>
      </c>
      <c r="T195" s="242" t="s">
        <v>280</v>
      </c>
      <c r="U195" s="222">
        <v>1.448</v>
      </c>
      <c r="V195" s="222">
        <f>ROUND(E195*U195,2)</f>
        <v>7</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669</v>
      </c>
      <c r="D196" s="226"/>
      <c r="E196" s="227">
        <v>1.2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670</v>
      </c>
      <c r="D197" s="226"/>
      <c r="E197" s="227">
        <v>2.8347000000000002</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671</v>
      </c>
      <c r="D198" s="226"/>
      <c r="E198" s="227">
        <v>0.79890000000000005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6">
        <v>53</v>
      </c>
      <c r="B199" s="237" t="s">
        <v>672</v>
      </c>
      <c r="C199" s="247" t="s">
        <v>673</v>
      </c>
      <c r="D199" s="238" t="s">
        <v>439</v>
      </c>
      <c r="E199" s="239">
        <v>30.0855</v>
      </c>
      <c r="F199" s="240"/>
      <c r="G199" s="241">
        <f>ROUND(E199*F199,2)</f>
        <v>0</v>
      </c>
      <c r="H199" s="240"/>
      <c r="I199" s="241">
        <f>ROUND(E199*H199,2)</f>
        <v>0</v>
      </c>
      <c r="J199" s="240"/>
      <c r="K199" s="241">
        <f>ROUND(E199*J199,2)</f>
        <v>0</v>
      </c>
      <c r="L199" s="241">
        <v>21</v>
      </c>
      <c r="M199" s="241">
        <f>G199*(1+L199/100)</f>
        <v>0</v>
      </c>
      <c r="N199" s="239">
        <v>7.8200000000000006E-3</v>
      </c>
      <c r="O199" s="239">
        <f>ROUND(E199*N199,2)</f>
        <v>0.24</v>
      </c>
      <c r="P199" s="239">
        <v>0</v>
      </c>
      <c r="Q199" s="239">
        <f>ROUND(E199*P199,2)</f>
        <v>0</v>
      </c>
      <c r="R199" s="241" t="s">
        <v>471</v>
      </c>
      <c r="S199" s="241" t="s">
        <v>280</v>
      </c>
      <c r="T199" s="242" t="s">
        <v>280</v>
      </c>
      <c r="U199" s="222">
        <v>0.79</v>
      </c>
      <c r="V199" s="222">
        <f>ROUND(E199*U199,2)</f>
        <v>23.77</v>
      </c>
      <c r="W199" s="222"/>
      <c r="X199" s="222" t="s">
        <v>399</v>
      </c>
      <c r="Y199" s="222" t="s">
        <v>283</v>
      </c>
      <c r="Z199" s="212"/>
      <c r="AA199" s="212"/>
      <c r="AB199" s="212"/>
      <c r="AC199" s="212"/>
      <c r="AD199" s="212"/>
      <c r="AE199" s="212"/>
      <c r="AF199" s="212"/>
      <c r="AG199" s="212" t="s">
        <v>400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9" t="s">
        <v>674</v>
      </c>
      <c r="D200" s="226"/>
      <c r="E200" s="227">
        <v>8</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659</v>
      </c>
      <c r="D201" s="226"/>
      <c r="E201" s="227">
        <v>18.603999999999999</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675</v>
      </c>
      <c r="D202" s="226"/>
      <c r="E202" s="227">
        <v>3.4815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57">
        <v>54</v>
      </c>
      <c r="B203" s="258" t="s">
        <v>676</v>
      </c>
      <c r="C203" s="265" t="s">
        <v>677</v>
      </c>
      <c r="D203" s="259" t="s">
        <v>439</v>
      </c>
      <c r="E203" s="260">
        <v>30.0855</v>
      </c>
      <c r="F203" s="261"/>
      <c r="G203" s="262">
        <f>ROUND(E203*F203,2)</f>
        <v>0</v>
      </c>
      <c r="H203" s="261"/>
      <c r="I203" s="262">
        <f>ROUND(E203*H203,2)</f>
        <v>0</v>
      </c>
      <c r="J203" s="261"/>
      <c r="K203" s="262">
        <f>ROUND(E203*J203,2)</f>
        <v>0</v>
      </c>
      <c r="L203" s="262">
        <v>21</v>
      </c>
      <c r="M203" s="262">
        <f>G203*(1+L203/100)</f>
        <v>0</v>
      </c>
      <c r="N203" s="260">
        <v>0</v>
      </c>
      <c r="O203" s="260">
        <f>ROUND(E203*N203,2)</f>
        <v>0</v>
      </c>
      <c r="P203" s="260">
        <v>0</v>
      </c>
      <c r="Q203" s="260">
        <f>ROUND(E203*P203,2)</f>
        <v>0</v>
      </c>
      <c r="R203" s="262" t="s">
        <v>471</v>
      </c>
      <c r="S203" s="262" t="s">
        <v>280</v>
      </c>
      <c r="T203" s="263" t="s">
        <v>280</v>
      </c>
      <c r="U203" s="222">
        <v>0.24</v>
      </c>
      <c r="V203" s="222">
        <f>ROUND(E203*U203,2)</f>
        <v>7.22</v>
      </c>
      <c r="W203" s="222"/>
      <c r="X203" s="222" t="s">
        <v>399</v>
      </c>
      <c r="Y203" s="222" t="s">
        <v>283</v>
      </c>
      <c r="Z203" s="212"/>
      <c r="AA203" s="212"/>
      <c r="AB203" s="212"/>
      <c r="AC203" s="212"/>
      <c r="AD203" s="212"/>
      <c r="AE203" s="212"/>
      <c r="AF203" s="212"/>
      <c r="AG203" s="212" t="s">
        <v>400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55</v>
      </c>
      <c r="B204" s="237" t="s">
        <v>678</v>
      </c>
      <c r="C204" s="247" t="s">
        <v>679</v>
      </c>
      <c r="D204" s="238" t="s">
        <v>481</v>
      </c>
      <c r="E204" s="239">
        <v>0.37526999999999999</v>
      </c>
      <c r="F204" s="240"/>
      <c r="G204" s="241">
        <f>ROUND(E204*F204,2)</f>
        <v>0</v>
      </c>
      <c r="H204" s="240"/>
      <c r="I204" s="241">
        <f>ROUND(E204*H204,2)</f>
        <v>0</v>
      </c>
      <c r="J204" s="240"/>
      <c r="K204" s="241">
        <f>ROUND(E204*J204,2)</f>
        <v>0</v>
      </c>
      <c r="L204" s="241">
        <v>21</v>
      </c>
      <c r="M204" s="241">
        <f>G204*(1+L204/100)</f>
        <v>0</v>
      </c>
      <c r="N204" s="239">
        <v>1.0166500000000001</v>
      </c>
      <c r="O204" s="239">
        <f>ROUND(E204*N204,2)</f>
        <v>0.38</v>
      </c>
      <c r="P204" s="239">
        <v>0</v>
      </c>
      <c r="Q204" s="239">
        <f>ROUND(E204*P204,2)</f>
        <v>0</v>
      </c>
      <c r="R204" s="241" t="s">
        <v>471</v>
      </c>
      <c r="S204" s="241" t="s">
        <v>280</v>
      </c>
      <c r="T204" s="242" t="s">
        <v>280</v>
      </c>
      <c r="U204" s="222">
        <v>27.672999999999998</v>
      </c>
      <c r="V204" s="222">
        <f>ROUND(E204*U204,2)</f>
        <v>10.38</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680</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681</v>
      </c>
      <c r="D206" s="226"/>
      <c r="E206" s="227">
        <v>0.128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682</v>
      </c>
      <c r="D207" s="226"/>
      <c r="E207" s="227">
        <v>0.24728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9" t="s">
        <v>275</v>
      </c>
      <c r="B208" s="230" t="s">
        <v>70</v>
      </c>
      <c r="C208" s="246" t="s">
        <v>150</v>
      </c>
      <c r="D208" s="231"/>
      <c r="E208" s="232"/>
      <c r="F208" s="233"/>
      <c r="G208" s="233">
        <f>SUMIF(AG209:AG213,"&lt;&gt;NOR",G209:G213)</f>
        <v>0</v>
      </c>
      <c r="H208" s="233"/>
      <c r="I208" s="233">
        <f>SUM(I209:I213)</f>
        <v>0</v>
      </c>
      <c r="J208" s="233"/>
      <c r="K208" s="233">
        <f>SUM(K209:K213)</f>
        <v>0</v>
      </c>
      <c r="L208" s="233"/>
      <c r="M208" s="233">
        <f>SUM(M209:M213)</f>
        <v>0</v>
      </c>
      <c r="N208" s="232"/>
      <c r="O208" s="232">
        <f>SUM(O209:O213)</f>
        <v>16.899999999999999</v>
      </c>
      <c r="P208" s="232"/>
      <c r="Q208" s="232">
        <f>SUM(Q209:Q213)</f>
        <v>0</v>
      </c>
      <c r="R208" s="233"/>
      <c r="S208" s="233"/>
      <c r="T208" s="234"/>
      <c r="U208" s="228"/>
      <c r="V208" s="228">
        <f>SUM(V209:V213)</f>
        <v>20.2</v>
      </c>
      <c r="W208" s="228"/>
      <c r="X208" s="228"/>
      <c r="Y208" s="228"/>
      <c r="AG208" t="s">
        <v>276</v>
      </c>
    </row>
    <row r="209" spans="1:60" ht="22.5" outlineLevel="1" x14ac:dyDescent="0.2">
      <c r="A209" s="236">
        <v>56</v>
      </c>
      <c r="B209" s="237" t="s">
        <v>683</v>
      </c>
      <c r="C209" s="247" t="s">
        <v>684</v>
      </c>
      <c r="D209" s="238" t="s">
        <v>439</v>
      </c>
      <c r="E209" s="239">
        <v>51</v>
      </c>
      <c r="F209" s="240"/>
      <c r="G209" s="241">
        <f>ROUND(E209*F209,2)</f>
        <v>0</v>
      </c>
      <c r="H209" s="240"/>
      <c r="I209" s="241">
        <f>ROUND(E209*H209,2)</f>
        <v>0</v>
      </c>
      <c r="J209" s="240"/>
      <c r="K209" s="241">
        <f>ROUND(E209*J209,2)</f>
        <v>0</v>
      </c>
      <c r="L209" s="241">
        <v>21</v>
      </c>
      <c r="M209" s="241">
        <f>G209*(1+L209/100)</f>
        <v>0</v>
      </c>
      <c r="N209" s="239">
        <v>0.126</v>
      </c>
      <c r="O209" s="239">
        <f>ROUND(E209*N209,2)</f>
        <v>6.43</v>
      </c>
      <c r="P209" s="239">
        <v>0</v>
      </c>
      <c r="Q209" s="239">
        <f>ROUND(E209*P209,2)</f>
        <v>0</v>
      </c>
      <c r="R209" s="241" t="s">
        <v>440</v>
      </c>
      <c r="S209" s="241" t="s">
        <v>280</v>
      </c>
      <c r="T209" s="242" t="s">
        <v>280</v>
      </c>
      <c r="U209" s="222">
        <v>2.1000000000000001E-2</v>
      </c>
      <c r="V209" s="222">
        <f>ROUND(E209*U209,2)</f>
        <v>1.07</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685</v>
      </c>
      <c r="D210" s="226"/>
      <c r="E210" s="227">
        <v>51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6">
        <v>57</v>
      </c>
      <c r="B211" s="237" t="s">
        <v>686</v>
      </c>
      <c r="C211" s="247" t="s">
        <v>687</v>
      </c>
      <c r="D211" s="238" t="s">
        <v>439</v>
      </c>
      <c r="E211" s="239">
        <v>51</v>
      </c>
      <c r="F211" s="240"/>
      <c r="G211" s="241">
        <f>ROUND(E211*F211,2)</f>
        <v>0</v>
      </c>
      <c r="H211" s="240"/>
      <c r="I211" s="241">
        <f>ROUND(E211*H211,2)</f>
        <v>0</v>
      </c>
      <c r="J211" s="240"/>
      <c r="K211" s="241">
        <f>ROUND(E211*J211,2)</f>
        <v>0</v>
      </c>
      <c r="L211" s="241">
        <v>21</v>
      </c>
      <c r="M211" s="241">
        <f>G211*(1+L211/100)</f>
        <v>0</v>
      </c>
      <c r="N211" s="239">
        <v>0.20532</v>
      </c>
      <c r="O211" s="239">
        <f>ROUND(E211*N211,2)</f>
        <v>10.47</v>
      </c>
      <c r="P211" s="239">
        <v>0</v>
      </c>
      <c r="Q211" s="239">
        <f>ROUND(E211*P211,2)</f>
        <v>0</v>
      </c>
      <c r="R211" s="241" t="s">
        <v>440</v>
      </c>
      <c r="S211" s="241" t="s">
        <v>280</v>
      </c>
      <c r="T211" s="242" t="s">
        <v>280</v>
      </c>
      <c r="U211" s="222">
        <v>0.375</v>
      </c>
      <c r="V211" s="222">
        <f>ROUND(E211*U211,2)</f>
        <v>19.13</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2" x14ac:dyDescent="0.2">
      <c r="A212" s="219"/>
      <c r="B212" s="220"/>
      <c r="C212" s="264" t="s">
        <v>688</v>
      </c>
      <c r="D212" s="256"/>
      <c r="E212" s="256"/>
      <c r="F212" s="256"/>
      <c r="G212" s="256"/>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447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3" t="str">
        <f>C212</f>
        <v>komunikací pro pěší do velikosti dlaždic 0,25 m2 s provedením lože do tl. 30 mm, s vyplněním spár a se smetením přebytečného materiálu na vzdálenost do 3 m</v>
      </c>
      <c r="BB212" s="212"/>
      <c r="BC212" s="212"/>
      <c r="BD212" s="212"/>
      <c r="BE212" s="212"/>
      <c r="BF212" s="212"/>
      <c r="BG212" s="212"/>
      <c r="BH212" s="212"/>
    </row>
    <row r="213" spans="1:60" outlineLevel="2" x14ac:dyDescent="0.2">
      <c r="A213" s="219"/>
      <c r="B213" s="220"/>
      <c r="C213" s="249" t="s">
        <v>689</v>
      </c>
      <c r="D213" s="226"/>
      <c r="E213" s="227">
        <v>51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9" t="s">
        <v>275</v>
      </c>
      <c r="B214" s="230" t="s">
        <v>154</v>
      </c>
      <c r="C214" s="246" t="s">
        <v>155</v>
      </c>
      <c r="D214" s="231"/>
      <c r="E214" s="232"/>
      <c r="F214" s="233"/>
      <c r="G214" s="233">
        <f>SUMIF(AG215:AG251,"&lt;&gt;NOR",G215:G251)</f>
        <v>0</v>
      </c>
      <c r="H214" s="233"/>
      <c r="I214" s="233">
        <f>SUM(I215:I251)</f>
        <v>0</v>
      </c>
      <c r="J214" s="233"/>
      <c r="K214" s="233">
        <f>SUM(K215:K251)</f>
        <v>0</v>
      </c>
      <c r="L214" s="233"/>
      <c r="M214" s="233">
        <f>SUM(M215:M251)</f>
        <v>0</v>
      </c>
      <c r="N214" s="232"/>
      <c r="O214" s="232">
        <f>SUM(O215:O251)</f>
        <v>64.16</v>
      </c>
      <c r="P214" s="232"/>
      <c r="Q214" s="232">
        <f>SUM(Q215:Q251)</f>
        <v>0</v>
      </c>
      <c r="R214" s="233"/>
      <c r="S214" s="233"/>
      <c r="T214" s="234"/>
      <c r="U214" s="228"/>
      <c r="V214" s="228">
        <f>SUM(V215:V251)</f>
        <v>1219.0999999999999</v>
      </c>
      <c r="W214" s="228"/>
      <c r="X214" s="228"/>
      <c r="Y214" s="228"/>
      <c r="AG214" t="s">
        <v>276</v>
      </c>
    </row>
    <row r="215" spans="1:60" ht="22.5" outlineLevel="1" x14ac:dyDescent="0.2">
      <c r="A215" s="236">
        <v>58</v>
      </c>
      <c r="B215" s="237" t="s">
        <v>690</v>
      </c>
      <c r="C215" s="247" t="s">
        <v>691</v>
      </c>
      <c r="D215" s="238" t="s">
        <v>439</v>
      </c>
      <c r="E215" s="239">
        <v>991.98792000000003</v>
      </c>
      <c r="F215" s="240"/>
      <c r="G215" s="241">
        <f>ROUND(E215*F215,2)</f>
        <v>0</v>
      </c>
      <c r="H215" s="240"/>
      <c r="I215" s="241">
        <f>ROUND(E215*H215,2)</f>
        <v>0</v>
      </c>
      <c r="J215" s="240"/>
      <c r="K215" s="241">
        <f>ROUND(E215*J215,2)</f>
        <v>0</v>
      </c>
      <c r="L215" s="241">
        <v>21</v>
      </c>
      <c r="M215" s="241">
        <f>G215*(1+L215/100)</f>
        <v>0</v>
      </c>
      <c r="N215" s="239">
        <v>3.2000000000000003E-4</v>
      </c>
      <c r="O215" s="239">
        <f>ROUND(E215*N215,2)</f>
        <v>0.32</v>
      </c>
      <c r="P215" s="239">
        <v>0</v>
      </c>
      <c r="Q215" s="239">
        <f>ROUND(E215*P215,2)</f>
        <v>0</v>
      </c>
      <c r="R215" s="241" t="s">
        <v>471</v>
      </c>
      <c r="S215" s="241" t="s">
        <v>280</v>
      </c>
      <c r="T215" s="242" t="s">
        <v>280</v>
      </c>
      <c r="U215" s="222">
        <v>7.0000000000000007E-2</v>
      </c>
      <c r="V215" s="222">
        <f>ROUND(E215*U215,2)</f>
        <v>69.44</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692</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693</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3" x14ac:dyDescent="0.2">
      <c r="A218" s="219"/>
      <c r="B218" s="220"/>
      <c r="C218" s="249" t="s">
        <v>694</v>
      </c>
      <c r="D218" s="226"/>
      <c r="E218" s="227">
        <v>309.3372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695</v>
      </c>
      <c r="D219" s="226"/>
      <c r="E219" s="227">
        <v>53.7776</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9" t="s">
        <v>696</v>
      </c>
      <c r="D220" s="226"/>
      <c r="E220" s="227">
        <v>202.7912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697</v>
      </c>
      <c r="D221" s="226"/>
      <c r="E221" s="227">
        <v>92.858000000000004</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698</v>
      </c>
      <c r="D222" s="226"/>
      <c r="E222" s="227">
        <v>54.090800000000002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699</v>
      </c>
      <c r="D223" s="226"/>
      <c r="E223" s="227">
        <v>29.440799999999999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49" t="s">
        <v>700</v>
      </c>
      <c r="D224" s="226"/>
      <c r="E224" s="227">
        <v>159.16592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701</v>
      </c>
      <c r="D225" s="226"/>
      <c r="E225" s="227">
        <v>47.618000000000002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702</v>
      </c>
      <c r="D226" s="226"/>
      <c r="E226" s="227">
        <v>17.898800000000001</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703</v>
      </c>
      <c r="D227" s="226"/>
      <c r="E227" s="227">
        <v>25.009599999999999</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59</v>
      </c>
      <c r="B228" s="237" t="s">
        <v>704</v>
      </c>
      <c r="C228" s="247" t="s">
        <v>705</v>
      </c>
      <c r="D228" s="238" t="s">
        <v>439</v>
      </c>
      <c r="E228" s="239">
        <v>1279.8954000000001</v>
      </c>
      <c r="F228" s="240"/>
      <c r="G228" s="241">
        <f>ROUND(E228*F228,2)</f>
        <v>0</v>
      </c>
      <c r="H228" s="240"/>
      <c r="I228" s="241">
        <f>ROUND(E228*H228,2)</f>
        <v>0</v>
      </c>
      <c r="J228" s="240"/>
      <c r="K228" s="241">
        <f>ROUND(E228*J228,2)</f>
        <v>0</v>
      </c>
      <c r="L228" s="241">
        <v>21</v>
      </c>
      <c r="M228" s="241">
        <f>G228*(1+L228/100)</f>
        <v>0</v>
      </c>
      <c r="N228" s="239">
        <v>4.7660000000000001E-2</v>
      </c>
      <c r="O228" s="239">
        <f>ROUND(E228*N228,2)</f>
        <v>61</v>
      </c>
      <c r="P228" s="239">
        <v>0</v>
      </c>
      <c r="Q228" s="239">
        <f>ROUND(E228*P228,2)</f>
        <v>0</v>
      </c>
      <c r="R228" s="241" t="s">
        <v>471</v>
      </c>
      <c r="S228" s="241" t="s">
        <v>280</v>
      </c>
      <c r="T228" s="242" t="s">
        <v>280</v>
      </c>
      <c r="U228" s="222">
        <v>0.84</v>
      </c>
      <c r="V228" s="222">
        <f>ROUND(E228*U228,2)</f>
        <v>1075.1099999999999</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706</v>
      </c>
      <c r="D229" s="226"/>
      <c r="E229" s="227">
        <v>112.64</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707</v>
      </c>
      <c r="D230" s="226"/>
      <c r="E230" s="227">
        <v>-7.1807999999999996</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708</v>
      </c>
      <c r="D231" s="226"/>
      <c r="E231" s="227">
        <v>62.872500000000002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709</v>
      </c>
      <c r="D232" s="226"/>
      <c r="E232" s="227">
        <v>-7.1807999999999996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710</v>
      </c>
      <c r="D233" s="226"/>
      <c r="E233" s="227">
        <v>5.952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711</v>
      </c>
      <c r="D234" s="226"/>
      <c r="E234" s="227">
        <v>246.67</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712</v>
      </c>
      <c r="D235" s="226"/>
      <c r="E235" s="227">
        <v>-48.1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713</v>
      </c>
      <c r="D236" s="226"/>
      <c r="E236" s="227">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714</v>
      </c>
      <c r="D237" s="226"/>
      <c r="E237" s="227">
        <v>913.22249999999997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6">
        <v>60</v>
      </c>
      <c r="B238" s="237" t="s">
        <v>715</v>
      </c>
      <c r="C238" s="247" t="s">
        <v>716</v>
      </c>
      <c r="D238" s="238" t="s">
        <v>439</v>
      </c>
      <c r="E238" s="239">
        <v>19.584</v>
      </c>
      <c r="F238" s="240"/>
      <c r="G238" s="241">
        <f>ROUND(E238*F238,2)</f>
        <v>0</v>
      </c>
      <c r="H238" s="240"/>
      <c r="I238" s="241">
        <f>ROUND(E238*H238,2)</f>
        <v>0</v>
      </c>
      <c r="J238" s="240"/>
      <c r="K238" s="241">
        <f>ROUND(E238*J238,2)</f>
        <v>0</v>
      </c>
      <c r="L238" s="241">
        <v>21</v>
      </c>
      <c r="M238" s="241">
        <f>G238*(1+L238/100)</f>
        <v>0</v>
      </c>
      <c r="N238" s="239">
        <v>3.4909999999999997E-2</v>
      </c>
      <c r="O238" s="239">
        <f>ROUND(E238*N238,2)</f>
        <v>0.68</v>
      </c>
      <c r="P238" s="239">
        <v>0</v>
      </c>
      <c r="Q238" s="239">
        <f>ROUND(E238*P238,2)</f>
        <v>0</v>
      </c>
      <c r="R238" s="241" t="s">
        <v>492</v>
      </c>
      <c r="S238" s="241" t="s">
        <v>280</v>
      </c>
      <c r="T238" s="242" t="s">
        <v>280</v>
      </c>
      <c r="U238" s="222">
        <v>1.1841699999999999</v>
      </c>
      <c r="V238" s="222">
        <f>ROUND(E238*U238,2)</f>
        <v>23.19</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4" t="s">
        <v>717</v>
      </c>
      <c r="D239" s="256"/>
      <c r="E239" s="256"/>
      <c r="F239" s="256"/>
      <c r="G239" s="256"/>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447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3" t="str">
        <f>C239</f>
        <v>okenního nebo dveřního, z pomocného pracovního lešení o výšce podlahy do 1900 mm a pro zatížení do 1,5 kPa,</v>
      </c>
      <c r="BB239" s="212"/>
      <c r="BC239" s="212"/>
      <c r="BD239" s="212"/>
      <c r="BE239" s="212"/>
      <c r="BF239" s="212"/>
      <c r="BG239" s="212"/>
      <c r="BH239" s="212"/>
    </row>
    <row r="240" spans="1:60" outlineLevel="2" x14ac:dyDescent="0.2">
      <c r="A240" s="219"/>
      <c r="B240" s="220"/>
      <c r="C240" s="249" t="s">
        <v>718</v>
      </c>
      <c r="D240" s="226"/>
      <c r="E240" s="227">
        <v>19.584</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6">
        <v>61</v>
      </c>
      <c r="B241" s="237" t="s">
        <v>719</v>
      </c>
      <c r="C241" s="247" t="s">
        <v>720</v>
      </c>
      <c r="D241" s="238" t="s">
        <v>563</v>
      </c>
      <c r="E241" s="239">
        <v>175.65</v>
      </c>
      <c r="F241" s="240"/>
      <c r="G241" s="241">
        <f>ROUND(E241*F241,2)</f>
        <v>0</v>
      </c>
      <c r="H241" s="240"/>
      <c r="I241" s="241">
        <f>ROUND(E241*H241,2)</f>
        <v>0</v>
      </c>
      <c r="J241" s="240"/>
      <c r="K241" s="241">
        <f>ROUND(E241*J241,2)</f>
        <v>0</v>
      </c>
      <c r="L241" s="241">
        <v>21</v>
      </c>
      <c r="M241" s="241">
        <f>G241*(1+L241/100)</f>
        <v>0</v>
      </c>
      <c r="N241" s="239">
        <v>4.6000000000000001E-4</v>
      </c>
      <c r="O241" s="239">
        <f>ROUND(E241*N241,2)</f>
        <v>0.08</v>
      </c>
      <c r="P241" s="239">
        <v>0</v>
      </c>
      <c r="Q241" s="239">
        <f>ROUND(E241*P241,2)</f>
        <v>0</v>
      </c>
      <c r="R241" s="241" t="s">
        <v>471</v>
      </c>
      <c r="S241" s="241" t="s">
        <v>280</v>
      </c>
      <c r="T241" s="242" t="s">
        <v>280</v>
      </c>
      <c r="U241" s="222">
        <v>0.12</v>
      </c>
      <c r="V241" s="222">
        <f>ROUND(E241*U241,2)</f>
        <v>21.08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4" t="s">
        <v>721</v>
      </c>
      <c r="D242" s="256"/>
      <c r="E242" s="256"/>
      <c r="F242" s="256"/>
      <c r="G242" s="256"/>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447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722</v>
      </c>
      <c r="D243" s="226"/>
      <c r="E243" s="227">
        <v>115.85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723</v>
      </c>
      <c r="D244" s="226"/>
      <c r="E244" s="227">
        <v>59.8</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6">
        <v>62</v>
      </c>
      <c r="B245" s="237" t="s">
        <v>724</v>
      </c>
      <c r="C245" s="247" t="s">
        <v>725</v>
      </c>
      <c r="D245" s="238" t="s">
        <v>439</v>
      </c>
      <c r="E245" s="239">
        <v>59.51</v>
      </c>
      <c r="F245" s="240"/>
      <c r="G245" s="241">
        <f>ROUND(E245*F245,2)</f>
        <v>0</v>
      </c>
      <c r="H245" s="240"/>
      <c r="I245" s="241">
        <f>ROUND(E245*H245,2)</f>
        <v>0</v>
      </c>
      <c r="J245" s="240"/>
      <c r="K245" s="241">
        <f>ROUND(E245*J245,2)</f>
        <v>0</v>
      </c>
      <c r="L245" s="241">
        <v>21</v>
      </c>
      <c r="M245" s="241">
        <f>G245*(1+L245/100)</f>
        <v>0</v>
      </c>
      <c r="N245" s="239">
        <v>2.0999999999999999E-3</v>
      </c>
      <c r="O245" s="239">
        <f>ROUND(E245*N245,2)</f>
        <v>0.12</v>
      </c>
      <c r="P245" s="239">
        <v>0</v>
      </c>
      <c r="Q245" s="239">
        <f>ROUND(E245*P245,2)</f>
        <v>0</v>
      </c>
      <c r="R245" s="241" t="s">
        <v>492</v>
      </c>
      <c r="S245" s="241" t="s">
        <v>726</v>
      </c>
      <c r="T245" s="242" t="s">
        <v>726</v>
      </c>
      <c r="U245" s="222">
        <v>0.05</v>
      </c>
      <c r="V245" s="222">
        <f>ROUND(E245*U245,2)</f>
        <v>2.98</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727</v>
      </c>
      <c r="D246" s="226"/>
      <c r="E246" s="227"/>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9" t="s">
        <v>728</v>
      </c>
      <c r="D247" s="226"/>
      <c r="E247" s="227"/>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9" t="s">
        <v>729</v>
      </c>
      <c r="D248" s="226"/>
      <c r="E248" s="227">
        <v>59.51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63</v>
      </c>
      <c r="B249" s="237" t="s">
        <v>730</v>
      </c>
      <c r="C249" s="247" t="s">
        <v>731</v>
      </c>
      <c r="D249" s="238" t="s">
        <v>439</v>
      </c>
      <c r="E249" s="239">
        <v>13</v>
      </c>
      <c r="F249" s="240"/>
      <c r="G249" s="241">
        <f>ROUND(E249*F249,2)</f>
        <v>0</v>
      </c>
      <c r="H249" s="240"/>
      <c r="I249" s="241">
        <f>ROUND(E249*H249,2)</f>
        <v>0</v>
      </c>
      <c r="J249" s="240"/>
      <c r="K249" s="241">
        <f>ROUND(E249*J249,2)</f>
        <v>0</v>
      </c>
      <c r="L249" s="241">
        <v>21</v>
      </c>
      <c r="M249" s="241">
        <f>G249*(1+L249/100)</f>
        <v>0</v>
      </c>
      <c r="N249" s="239">
        <v>0.15039</v>
      </c>
      <c r="O249" s="239">
        <f>ROUND(E249*N249,2)</f>
        <v>1.96</v>
      </c>
      <c r="P249" s="239">
        <v>0</v>
      </c>
      <c r="Q249" s="239">
        <f>ROUND(E249*P249,2)</f>
        <v>0</v>
      </c>
      <c r="R249" s="241" t="s">
        <v>732</v>
      </c>
      <c r="S249" s="241" t="s">
        <v>280</v>
      </c>
      <c r="T249" s="242" t="s">
        <v>280</v>
      </c>
      <c r="U249" s="222">
        <v>2.0999599999999998</v>
      </c>
      <c r="V249" s="222">
        <f>ROUND(E249*U249,2)</f>
        <v>27.3</v>
      </c>
      <c r="W249" s="222"/>
      <c r="X249" s="222" t="s">
        <v>733</v>
      </c>
      <c r="Y249" s="222" t="s">
        <v>283</v>
      </c>
      <c r="Z249" s="212"/>
      <c r="AA249" s="212"/>
      <c r="AB249" s="212"/>
      <c r="AC249" s="212"/>
      <c r="AD249" s="212"/>
      <c r="AE249" s="212"/>
      <c r="AF249" s="212"/>
      <c r="AG249" s="212" t="s">
        <v>734</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2" x14ac:dyDescent="0.2">
      <c r="A250" s="219"/>
      <c r="B250" s="220"/>
      <c r="C250" s="264" t="s">
        <v>735</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3" t="str">
        <f>C250</f>
        <v>oprava malých ploch vnitřních stěn do 1 m2, pačokování 1 m2 jednonásobné s broušením a přesádrováním, malba klihová dvojnásobná jednobarevná s obroušením v místnostech výšky do 3,8 m.</v>
      </c>
      <c r="BB250" s="212"/>
      <c r="BC250" s="212"/>
      <c r="BD250" s="212"/>
      <c r="BE250" s="212"/>
      <c r="BF250" s="212"/>
      <c r="BG250" s="212"/>
      <c r="BH250" s="212"/>
    </row>
    <row r="251" spans="1:60" outlineLevel="2" x14ac:dyDescent="0.2">
      <c r="A251" s="219"/>
      <c r="B251" s="220"/>
      <c r="C251" s="249" t="s">
        <v>736</v>
      </c>
      <c r="D251" s="226"/>
      <c r="E251" s="227">
        <v>13</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9" t="s">
        <v>275</v>
      </c>
      <c r="B252" s="230" t="s">
        <v>156</v>
      </c>
      <c r="C252" s="246" t="s">
        <v>157</v>
      </c>
      <c r="D252" s="231"/>
      <c r="E252" s="232"/>
      <c r="F252" s="233"/>
      <c r="G252" s="233">
        <f>SUMIF(AG253:AG321,"&lt;&gt;NOR",G253:G321)</f>
        <v>0</v>
      </c>
      <c r="H252" s="233"/>
      <c r="I252" s="233">
        <f>SUM(I253:I321)</f>
        <v>0</v>
      </c>
      <c r="J252" s="233"/>
      <c r="K252" s="233">
        <f>SUM(K253:K321)</f>
        <v>0</v>
      </c>
      <c r="L252" s="233"/>
      <c r="M252" s="233">
        <f>SUM(M253:M321)</f>
        <v>0</v>
      </c>
      <c r="N252" s="232"/>
      <c r="O252" s="232">
        <f>SUM(O253:O321)</f>
        <v>80.510000000000005</v>
      </c>
      <c r="P252" s="232"/>
      <c r="Q252" s="232">
        <f>SUM(Q253:Q321)</f>
        <v>0</v>
      </c>
      <c r="R252" s="233"/>
      <c r="S252" s="233"/>
      <c r="T252" s="234"/>
      <c r="U252" s="228"/>
      <c r="V252" s="228">
        <f>SUM(V253:V321)</f>
        <v>3936.5099999999993</v>
      </c>
      <c r="W252" s="228"/>
      <c r="X252" s="228"/>
      <c r="Y252" s="228"/>
      <c r="AG252" t="s">
        <v>276</v>
      </c>
    </row>
    <row r="253" spans="1:60" outlineLevel="1" x14ac:dyDescent="0.2">
      <c r="A253" s="236">
        <v>64</v>
      </c>
      <c r="B253" s="237" t="s">
        <v>737</v>
      </c>
      <c r="C253" s="247" t="s">
        <v>738</v>
      </c>
      <c r="D253" s="238" t="s">
        <v>439</v>
      </c>
      <c r="E253" s="239">
        <v>669.4144</v>
      </c>
      <c r="F253" s="240"/>
      <c r="G253" s="241">
        <f>ROUND(E253*F253,2)</f>
        <v>0</v>
      </c>
      <c r="H253" s="240"/>
      <c r="I253" s="241">
        <f>ROUND(E253*H253,2)</f>
        <v>0</v>
      </c>
      <c r="J253" s="240"/>
      <c r="K253" s="241">
        <f>ROUND(E253*J253,2)</f>
        <v>0</v>
      </c>
      <c r="L253" s="241">
        <v>21</v>
      </c>
      <c r="M253" s="241">
        <f>G253*(1+L253/100)</f>
        <v>0</v>
      </c>
      <c r="N253" s="239">
        <v>4.0000000000000003E-5</v>
      </c>
      <c r="O253" s="239">
        <f>ROUND(E253*N253,2)</f>
        <v>0.03</v>
      </c>
      <c r="P253" s="239">
        <v>0</v>
      </c>
      <c r="Q253" s="239">
        <f>ROUND(E253*P253,2)</f>
        <v>0</v>
      </c>
      <c r="R253" s="241" t="s">
        <v>471</v>
      </c>
      <c r="S253" s="241" t="s">
        <v>280</v>
      </c>
      <c r="T253" s="242" t="s">
        <v>280</v>
      </c>
      <c r="U253" s="222">
        <v>7.8E-2</v>
      </c>
      <c r="V253" s="222">
        <f>ROUND(E253*U253,2)</f>
        <v>52.21</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19"/>
      <c r="B254" s="220"/>
      <c r="C254" s="264" t="s">
        <v>739</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43" t="str">
        <f>C254</f>
        <v>s rámy a zárubněmi, zábradlí, předmětů oplechování apod., které se zřizují ještě před úpravami povrchu, před jejich znečištěním při úpravách povrchu nástřikem plastických (lepivých) maltovin</v>
      </c>
      <c r="BB254" s="212"/>
      <c r="BC254" s="212"/>
      <c r="BD254" s="212"/>
      <c r="BE254" s="212"/>
      <c r="BF254" s="212"/>
      <c r="BG254" s="212"/>
      <c r="BH254" s="212"/>
    </row>
    <row r="255" spans="1:60" ht="22.5" outlineLevel="2" x14ac:dyDescent="0.2">
      <c r="A255" s="219"/>
      <c r="B255" s="220"/>
      <c r="C255" s="249" t="s">
        <v>740</v>
      </c>
      <c r="D255" s="226"/>
      <c r="E255" s="227">
        <v>298.94420000000002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3" x14ac:dyDescent="0.2">
      <c r="A256" s="219"/>
      <c r="B256" s="220"/>
      <c r="C256" s="249" t="s">
        <v>741</v>
      </c>
      <c r="D256" s="226"/>
      <c r="E256" s="227">
        <v>151.03559999999999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9" t="s">
        <v>742</v>
      </c>
      <c r="D257" s="226"/>
      <c r="E257" s="227">
        <v>124.1653</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9" t="s">
        <v>743</v>
      </c>
      <c r="D258" s="226"/>
      <c r="E258" s="227">
        <v>26.4465</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744</v>
      </c>
      <c r="D259" s="226"/>
      <c r="E259" s="227">
        <v>24.058299999999999</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3" x14ac:dyDescent="0.2">
      <c r="A260" s="219"/>
      <c r="B260" s="220"/>
      <c r="C260" s="249" t="s">
        <v>745</v>
      </c>
      <c r="D260" s="226"/>
      <c r="E260" s="227">
        <v>44.764499999999998</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36">
        <v>65</v>
      </c>
      <c r="B261" s="237" t="s">
        <v>746</v>
      </c>
      <c r="C261" s="247" t="s">
        <v>747</v>
      </c>
      <c r="D261" s="238" t="s">
        <v>439</v>
      </c>
      <c r="E261" s="239">
        <v>2048.0410999999999</v>
      </c>
      <c r="F261" s="240"/>
      <c r="G261" s="241">
        <f>ROUND(E261*F261,2)</f>
        <v>0</v>
      </c>
      <c r="H261" s="240"/>
      <c r="I261" s="241">
        <f>ROUND(E261*H261,2)</f>
        <v>0</v>
      </c>
      <c r="J261" s="240"/>
      <c r="K261" s="241">
        <f>ROUND(E261*J261,2)</f>
        <v>0</v>
      </c>
      <c r="L261" s="241">
        <v>21</v>
      </c>
      <c r="M261" s="241">
        <f>G261*(1+L261/100)</f>
        <v>0</v>
      </c>
      <c r="N261" s="239">
        <v>3.4029999999999998E-2</v>
      </c>
      <c r="O261" s="239">
        <f>ROUND(E261*N261,2)</f>
        <v>69.69</v>
      </c>
      <c r="P261" s="239">
        <v>0</v>
      </c>
      <c r="Q261" s="239">
        <f>ROUND(E261*P261,2)</f>
        <v>0</v>
      </c>
      <c r="R261" s="241" t="s">
        <v>471</v>
      </c>
      <c r="S261" s="241" t="s">
        <v>316</v>
      </c>
      <c r="T261" s="242" t="s">
        <v>280</v>
      </c>
      <c r="U261" s="222">
        <v>1.4157999999999999</v>
      </c>
      <c r="V261" s="222">
        <f>ROUND(E261*U261,2)</f>
        <v>2899.62</v>
      </c>
      <c r="W261" s="222"/>
      <c r="X261" s="222" t="s">
        <v>399</v>
      </c>
      <c r="Y261" s="222" t="s">
        <v>283</v>
      </c>
      <c r="Z261" s="212"/>
      <c r="AA261" s="212"/>
      <c r="AB261" s="212"/>
      <c r="AC261" s="212"/>
      <c r="AD261" s="212"/>
      <c r="AE261" s="212"/>
      <c r="AF261" s="212"/>
      <c r="AG261" s="212" t="s">
        <v>400</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2" x14ac:dyDescent="0.2">
      <c r="A262" s="219"/>
      <c r="B262" s="220"/>
      <c r="C262" s="264" t="s">
        <v>748</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447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3" t="str">
        <f>C262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2" s="212"/>
      <c r="BC262" s="212"/>
      <c r="BD262" s="212"/>
      <c r="BE262" s="212"/>
      <c r="BF262" s="212"/>
      <c r="BG262" s="212"/>
      <c r="BH262" s="212"/>
    </row>
    <row r="263" spans="1:60" outlineLevel="2" x14ac:dyDescent="0.2">
      <c r="A263" s="219"/>
      <c r="B263" s="220"/>
      <c r="C263" s="249" t="s">
        <v>749</v>
      </c>
      <c r="D263" s="226"/>
      <c r="E263" s="227">
        <v>985.53</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3" x14ac:dyDescent="0.2">
      <c r="A264" s="219"/>
      <c r="B264" s="220"/>
      <c r="C264" s="249" t="s">
        <v>750</v>
      </c>
      <c r="D264" s="226"/>
      <c r="E264" s="227">
        <v>-292.84649999999999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751</v>
      </c>
      <c r="D265" s="226"/>
      <c r="E265" s="227">
        <v>-67.754999999999995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752</v>
      </c>
      <c r="D266" s="226"/>
      <c r="E266" s="227">
        <v>1049.8499999999999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33.75" outlineLevel="3" x14ac:dyDescent="0.2">
      <c r="A267" s="219"/>
      <c r="B267" s="220"/>
      <c r="C267" s="249" t="s">
        <v>753</v>
      </c>
      <c r="D267" s="226"/>
      <c r="E267" s="227">
        <v>-225.79230000000001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3" x14ac:dyDescent="0.2">
      <c r="A268" s="219"/>
      <c r="B268" s="220"/>
      <c r="C268" s="249" t="s">
        <v>754</v>
      </c>
      <c r="D268" s="226"/>
      <c r="E268" s="227">
        <v>-40.286000000000001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755</v>
      </c>
      <c r="D269" s="226"/>
      <c r="E269" s="227">
        <v>-21.073499999999999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756</v>
      </c>
      <c r="D270" s="226"/>
      <c r="E270" s="227">
        <v>33.857999999999997</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757</v>
      </c>
      <c r="D271" s="226"/>
      <c r="E271" s="227">
        <v>206.47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758</v>
      </c>
      <c r="D272" s="226"/>
      <c r="E272" s="227">
        <v>-23.626999999999999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759</v>
      </c>
      <c r="D273" s="226"/>
      <c r="E273" s="227">
        <v>226.6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760</v>
      </c>
      <c r="D274" s="226"/>
      <c r="E274" s="227">
        <v>-26.088999999999999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761</v>
      </c>
      <c r="D275" s="226"/>
      <c r="E275" s="227">
        <v>37.293999999999997</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762</v>
      </c>
      <c r="D276" s="226"/>
      <c r="E276" s="227">
        <v>-2.9104999999999999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763</v>
      </c>
      <c r="D277" s="226"/>
      <c r="E277" s="227">
        <v>3.48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764</v>
      </c>
      <c r="D278" s="226"/>
      <c r="E278" s="227">
        <v>40.28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765</v>
      </c>
      <c r="D279" s="226"/>
      <c r="E279" s="227">
        <v>-8.3979999999999997</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766</v>
      </c>
      <c r="D280" s="226"/>
      <c r="E280" s="227">
        <v>56.823</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767</v>
      </c>
      <c r="D281" s="226"/>
      <c r="E281" s="227">
        <v>55.3</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768</v>
      </c>
      <c r="D282" s="226"/>
      <c r="E282" s="227">
        <v>42.23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769</v>
      </c>
      <c r="D283" s="226"/>
      <c r="E283" s="227">
        <v>-2.0474999999999999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770</v>
      </c>
      <c r="D284" s="226"/>
      <c r="E284" s="227">
        <v>4.1113999999999997</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771</v>
      </c>
      <c r="D285" s="226"/>
      <c r="E285" s="227">
        <v>17.04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6">
        <v>66</v>
      </c>
      <c r="B286" s="237" t="s">
        <v>772</v>
      </c>
      <c r="C286" s="247" t="s">
        <v>773</v>
      </c>
      <c r="D286" s="238" t="s">
        <v>439</v>
      </c>
      <c r="E286" s="239">
        <v>124.26609999999999</v>
      </c>
      <c r="F286" s="240"/>
      <c r="G286" s="241">
        <f>ROUND(E286*F286,2)</f>
        <v>0</v>
      </c>
      <c r="H286" s="240"/>
      <c r="I286" s="241">
        <f>ROUND(E286*H286,2)</f>
        <v>0</v>
      </c>
      <c r="J286" s="240"/>
      <c r="K286" s="241">
        <f>ROUND(E286*J286,2)</f>
        <v>0</v>
      </c>
      <c r="L286" s="241">
        <v>21</v>
      </c>
      <c r="M286" s="241">
        <f>G286*(1+L286/100)</f>
        <v>0</v>
      </c>
      <c r="N286" s="239">
        <v>1.12E-2</v>
      </c>
      <c r="O286" s="239">
        <f>ROUND(E286*N286,2)</f>
        <v>1.39</v>
      </c>
      <c r="P286" s="239">
        <v>0</v>
      </c>
      <c r="Q286" s="239">
        <f>ROUND(E286*P286,2)</f>
        <v>0</v>
      </c>
      <c r="R286" s="241" t="s">
        <v>471</v>
      </c>
      <c r="S286" s="241" t="s">
        <v>280</v>
      </c>
      <c r="T286" s="242" t="s">
        <v>280</v>
      </c>
      <c r="U286" s="222">
        <v>2.33</v>
      </c>
      <c r="V286" s="222">
        <f>ROUND(E286*U286,2)</f>
        <v>289.54000000000002</v>
      </c>
      <c r="W286" s="222"/>
      <c r="X286" s="222" t="s">
        <v>399</v>
      </c>
      <c r="Y286" s="222" t="s">
        <v>283</v>
      </c>
      <c r="Z286" s="212"/>
      <c r="AA286" s="212"/>
      <c r="AB286" s="212"/>
      <c r="AC286" s="212"/>
      <c r="AD286" s="212"/>
      <c r="AE286" s="212"/>
      <c r="AF286" s="212"/>
      <c r="AG286" s="212" t="s">
        <v>400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4" t="s">
        <v>774</v>
      </c>
      <c r="D287" s="256"/>
      <c r="E287" s="256"/>
      <c r="F287" s="256"/>
      <c r="G287" s="256"/>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447</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0" t="s">
        <v>775</v>
      </c>
      <c r="D288" s="245"/>
      <c r="E288" s="245"/>
      <c r="F288" s="245"/>
      <c r="G288" s="245"/>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3" t="str">
        <f>C288</f>
        <v>Položka obsahuje: podkladní stěrku, okenní a rohové lišty, výztužnou stěrku, kontaktní nátěr a povrchovou úpravu omítkou.</v>
      </c>
      <c r="BB288" s="212"/>
      <c r="BC288" s="212"/>
      <c r="BD288" s="212"/>
      <c r="BE288" s="212"/>
      <c r="BF288" s="212"/>
      <c r="BG288" s="212"/>
      <c r="BH288" s="212"/>
    </row>
    <row r="289" spans="1:60" ht="33.75" outlineLevel="2" x14ac:dyDescent="0.2">
      <c r="A289" s="219"/>
      <c r="B289" s="220"/>
      <c r="C289" s="249" t="s">
        <v>776</v>
      </c>
      <c r="D289" s="226"/>
      <c r="E289" s="227">
        <v>77.045400000000001</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777</v>
      </c>
      <c r="D290" s="226"/>
      <c r="E290" s="227">
        <v>31.716000000000001</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778</v>
      </c>
      <c r="D291" s="226"/>
      <c r="E291" s="227">
        <v>0.8347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779</v>
      </c>
      <c r="D292" s="226"/>
      <c r="E292" s="227">
        <v>14.67</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6">
        <v>67</v>
      </c>
      <c r="B293" s="237" t="s">
        <v>780</v>
      </c>
      <c r="C293" s="247" t="s">
        <v>781</v>
      </c>
      <c r="D293" s="238" t="s">
        <v>439</v>
      </c>
      <c r="E293" s="239">
        <v>17.04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t="s">
        <v>471</v>
      </c>
      <c r="S293" s="241" t="s">
        <v>280</v>
      </c>
      <c r="T293" s="242" t="s">
        <v>280</v>
      </c>
      <c r="U293" s="222">
        <v>0.46973999999999999</v>
      </c>
      <c r="V293" s="222">
        <f>ROUND(E293*U293,2)</f>
        <v>8</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33.75" outlineLevel="2" x14ac:dyDescent="0.2">
      <c r="A294" s="219"/>
      <c r="B294" s="220"/>
      <c r="C294" s="248" t="s">
        <v>2114</v>
      </c>
      <c r="D294" s="244"/>
      <c r="E294" s="244"/>
      <c r="F294" s="244"/>
      <c r="G294" s="244"/>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4" s="212"/>
      <c r="BC294" s="212"/>
      <c r="BD294" s="212"/>
      <c r="BE294" s="212"/>
      <c r="BF294" s="212"/>
      <c r="BG294" s="212"/>
      <c r="BH294" s="212"/>
    </row>
    <row r="295" spans="1:60" outlineLevel="3" x14ac:dyDescent="0.2">
      <c r="A295" s="219"/>
      <c r="B295" s="220"/>
      <c r="C295" s="250" t="s">
        <v>782</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9" t="s">
        <v>771</v>
      </c>
      <c r="D296" s="226"/>
      <c r="E296" s="227">
        <v>17.04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68</v>
      </c>
      <c r="B297" s="237" t="s">
        <v>783</v>
      </c>
      <c r="C297" s="247" t="s">
        <v>784</v>
      </c>
      <c r="D297" s="238" t="s">
        <v>439</v>
      </c>
      <c r="E297" s="239">
        <v>17.04</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471</v>
      </c>
      <c r="S297" s="241" t="s">
        <v>280</v>
      </c>
      <c r="T297" s="242" t="s">
        <v>280</v>
      </c>
      <c r="U297" s="222">
        <v>0.06</v>
      </c>
      <c r="V297" s="222">
        <f>ROUND(E297*U297,2)</f>
        <v>1.02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771</v>
      </c>
      <c r="D298" s="226"/>
      <c r="E298" s="227">
        <v>17.04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7">
        <v>69</v>
      </c>
      <c r="B299" s="258" t="s">
        <v>785</v>
      </c>
      <c r="C299" s="265" t="s">
        <v>786</v>
      </c>
      <c r="D299" s="259" t="s">
        <v>563</v>
      </c>
      <c r="E299" s="260">
        <v>235.65</v>
      </c>
      <c r="F299" s="261"/>
      <c r="G299" s="262">
        <f>ROUND(E299*F299,2)</f>
        <v>0</v>
      </c>
      <c r="H299" s="261"/>
      <c r="I299" s="262">
        <f>ROUND(E299*H299,2)</f>
        <v>0</v>
      </c>
      <c r="J299" s="261"/>
      <c r="K299" s="262">
        <f>ROUND(E299*J299,2)</f>
        <v>0</v>
      </c>
      <c r="L299" s="262">
        <v>21</v>
      </c>
      <c r="M299" s="262">
        <f>G299*(1+L299/100)</f>
        <v>0</v>
      </c>
      <c r="N299" s="260">
        <v>6.4000000000000005E-4</v>
      </c>
      <c r="O299" s="260">
        <f>ROUND(E299*N299,2)</f>
        <v>0.15</v>
      </c>
      <c r="P299" s="260">
        <v>0</v>
      </c>
      <c r="Q299" s="260">
        <f>ROUND(E299*P299,2)</f>
        <v>0</v>
      </c>
      <c r="R299" s="262" t="s">
        <v>471</v>
      </c>
      <c r="S299" s="262" t="s">
        <v>280</v>
      </c>
      <c r="T299" s="263" t="s">
        <v>280</v>
      </c>
      <c r="U299" s="222">
        <v>0.21360000000000001</v>
      </c>
      <c r="V299" s="222">
        <f>ROUND(E299*U299,2)</f>
        <v>50.33</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6">
        <v>70</v>
      </c>
      <c r="B300" s="237" t="s">
        <v>787</v>
      </c>
      <c r="C300" s="247" t="s">
        <v>788</v>
      </c>
      <c r="D300" s="238" t="s">
        <v>563</v>
      </c>
      <c r="E300" s="239">
        <v>235.65</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471</v>
      </c>
      <c r="S300" s="241" t="s">
        <v>280</v>
      </c>
      <c r="T300" s="242" t="s">
        <v>280</v>
      </c>
      <c r="U300" s="222">
        <v>3.3300000000000003E-2</v>
      </c>
      <c r="V300" s="222">
        <f>ROUND(E300*U300,2)</f>
        <v>7.85</v>
      </c>
      <c r="W300" s="222"/>
      <c r="X300" s="222" t="s">
        <v>399</v>
      </c>
      <c r="Y300" s="222" t="s">
        <v>283</v>
      </c>
      <c r="Z300" s="212"/>
      <c r="AA300" s="212"/>
      <c r="AB300" s="212"/>
      <c r="AC300" s="212"/>
      <c r="AD300" s="212"/>
      <c r="AE300" s="212"/>
      <c r="AF300" s="212"/>
      <c r="AG300" s="212" t="s">
        <v>400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48" t="s">
        <v>789</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71</v>
      </c>
      <c r="B302" s="237" t="s">
        <v>790</v>
      </c>
      <c r="C302" s="247" t="s">
        <v>791</v>
      </c>
      <c r="D302" s="238" t="s">
        <v>439</v>
      </c>
      <c r="E302" s="239">
        <v>117.9863</v>
      </c>
      <c r="F302" s="240"/>
      <c r="G302" s="241">
        <f>ROUND(E302*F302,2)</f>
        <v>0</v>
      </c>
      <c r="H302" s="240"/>
      <c r="I302" s="241">
        <f>ROUND(E302*H302,2)</f>
        <v>0</v>
      </c>
      <c r="J302" s="240"/>
      <c r="K302" s="241">
        <f>ROUND(E302*J302,2)</f>
        <v>0</v>
      </c>
      <c r="L302" s="241">
        <v>21</v>
      </c>
      <c r="M302" s="241">
        <f>G302*(1+L302/100)</f>
        <v>0</v>
      </c>
      <c r="N302" s="239">
        <v>1.1310000000000001E-2</v>
      </c>
      <c r="O302" s="239">
        <f>ROUND(E302*N302,2)</f>
        <v>1.33</v>
      </c>
      <c r="P302" s="239">
        <v>0</v>
      </c>
      <c r="Q302" s="239">
        <f>ROUND(E302*P302,2)</f>
        <v>0</v>
      </c>
      <c r="R302" s="241" t="s">
        <v>471</v>
      </c>
      <c r="S302" s="241" t="s">
        <v>792</v>
      </c>
      <c r="T302" s="242" t="s">
        <v>792</v>
      </c>
      <c r="U302" s="222">
        <v>5.5E-2</v>
      </c>
      <c r="V302" s="222">
        <f>ROUND(E302*U302,2)</f>
        <v>6.49</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4" t="s">
        <v>793</v>
      </c>
      <c r="D303" s="256"/>
      <c r="E303" s="256"/>
      <c r="F303" s="256"/>
      <c r="G303" s="256"/>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447</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49" t="s">
        <v>794</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795</v>
      </c>
      <c r="D305" s="226"/>
      <c r="E305" s="227">
        <v>11.058299999999999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796</v>
      </c>
      <c r="D306" s="226"/>
      <c r="E306" s="227">
        <v>56.442</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797</v>
      </c>
      <c r="D307" s="226"/>
      <c r="E307" s="227">
        <v>11.65</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798</v>
      </c>
      <c r="D308" s="226"/>
      <c r="E308" s="227">
        <v>38.835999999999999</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72</v>
      </c>
      <c r="B309" s="237" t="s">
        <v>799</v>
      </c>
      <c r="C309" s="247" t="s">
        <v>800</v>
      </c>
      <c r="D309" s="238" t="s">
        <v>439</v>
      </c>
      <c r="E309" s="239">
        <v>2316.8523</v>
      </c>
      <c r="F309" s="240"/>
      <c r="G309" s="241">
        <f>ROUND(E309*F309,2)</f>
        <v>0</v>
      </c>
      <c r="H309" s="240"/>
      <c r="I309" s="241">
        <f>ROUND(E309*H309,2)</f>
        <v>0</v>
      </c>
      <c r="J309" s="240"/>
      <c r="K309" s="241">
        <f>ROUND(E309*J309,2)</f>
        <v>0</v>
      </c>
      <c r="L309" s="241">
        <v>21</v>
      </c>
      <c r="M309" s="241">
        <f>G309*(1+L309/100)</f>
        <v>0</v>
      </c>
      <c r="N309" s="239">
        <v>2.0000000000000002E-5</v>
      </c>
      <c r="O309" s="239">
        <f>ROUND(E309*N309,2)</f>
        <v>0.05</v>
      </c>
      <c r="P309" s="239">
        <v>0</v>
      </c>
      <c r="Q309" s="239">
        <f>ROUND(E309*P309,2)</f>
        <v>0</v>
      </c>
      <c r="R309" s="241" t="s">
        <v>471</v>
      </c>
      <c r="S309" s="241" t="s">
        <v>280</v>
      </c>
      <c r="T309" s="242" t="s">
        <v>280</v>
      </c>
      <c r="U309" s="222">
        <v>0.11</v>
      </c>
      <c r="V309" s="222">
        <f>ROUND(E309*U309,2)</f>
        <v>254.85</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801</v>
      </c>
      <c r="D310" s="226"/>
      <c r="E310" s="227">
        <v>2316.8523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1" x14ac:dyDescent="0.2">
      <c r="A311" s="236">
        <v>73</v>
      </c>
      <c r="B311" s="237" t="s">
        <v>802</v>
      </c>
      <c r="C311" s="247" t="s">
        <v>803</v>
      </c>
      <c r="D311" s="238" t="s">
        <v>439</v>
      </c>
      <c r="E311" s="239">
        <v>268.81119999999999</v>
      </c>
      <c r="F311" s="240"/>
      <c r="G311" s="241">
        <f>ROUND(E311*F311,2)</f>
        <v>0</v>
      </c>
      <c r="H311" s="240"/>
      <c r="I311" s="241">
        <f>ROUND(E311*H311,2)</f>
        <v>0</v>
      </c>
      <c r="J311" s="240"/>
      <c r="K311" s="241">
        <f>ROUND(E311*J311,2)</f>
        <v>0</v>
      </c>
      <c r="L311" s="241">
        <v>21</v>
      </c>
      <c r="M311" s="241">
        <f>G311*(1+L311/100)</f>
        <v>0</v>
      </c>
      <c r="N311" s="239">
        <v>2.9270000000000001E-2</v>
      </c>
      <c r="O311" s="239">
        <f>ROUND(E311*N311,2)</f>
        <v>7.87</v>
      </c>
      <c r="P311" s="239">
        <v>0</v>
      </c>
      <c r="Q311" s="239">
        <f>ROUND(E311*P311,2)</f>
        <v>0</v>
      </c>
      <c r="R311" s="241"/>
      <c r="S311" s="241" t="s">
        <v>316</v>
      </c>
      <c r="T311" s="242" t="s">
        <v>280</v>
      </c>
      <c r="U311" s="222">
        <v>1.3637999999999999</v>
      </c>
      <c r="V311" s="222">
        <f>ROUND(E311*U311,2)</f>
        <v>366.6</v>
      </c>
      <c r="W311" s="222"/>
      <c r="X311" s="222" t="s">
        <v>399</v>
      </c>
      <c r="Y311" s="222" t="s">
        <v>283</v>
      </c>
      <c r="Z311" s="212"/>
      <c r="AA311" s="212"/>
      <c r="AB311" s="212"/>
      <c r="AC311" s="212"/>
      <c r="AD311" s="212"/>
      <c r="AE311" s="212"/>
      <c r="AF311" s="212"/>
      <c r="AG311" s="212" t="s">
        <v>400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49" t="s">
        <v>728</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729</v>
      </c>
      <c r="D313" s="226"/>
      <c r="E313" s="227">
        <v>59.51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804</v>
      </c>
      <c r="D314" s="226"/>
      <c r="E314" s="227">
        <v>86.55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805</v>
      </c>
      <c r="D315" s="226"/>
      <c r="E315" s="227">
        <v>-4.3188000000000004</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806</v>
      </c>
      <c r="D316" s="226"/>
      <c r="E316" s="227">
        <v>82.8</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807</v>
      </c>
      <c r="D317" s="226"/>
      <c r="E317" s="227">
        <v>13.8</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808</v>
      </c>
      <c r="D318" s="226"/>
      <c r="E318" s="227">
        <v>7.6</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809</v>
      </c>
      <c r="D319" s="226"/>
      <c r="E319" s="227">
        <v>9.4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810</v>
      </c>
      <c r="D320" s="226"/>
      <c r="E320" s="227">
        <v>5.75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811</v>
      </c>
      <c r="D321" s="226"/>
      <c r="E321" s="227">
        <v>7.72</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x14ac:dyDescent="0.2">
      <c r="A322" s="229" t="s">
        <v>275</v>
      </c>
      <c r="B322" s="230" t="s">
        <v>158</v>
      </c>
      <c r="C322" s="246" t="s">
        <v>159</v>
      </c>
      <c r="D322" s="231"/>
      <c r="E322" s="232"/>
      <c r="F322" s="233"/>
      <c r="G322" s="233">
        <f>SUMIF(AG323:AG330,"&lt;&gt;NOR",G323:G330)</f>
        <v>0</v>
      </c>
      <c r="H322" s="233"/>
      <c r="I322" s="233">
        <f>SUM(I323:I330)</f>
        <v>0</v>
      </c>
      <c r="J322" s="233"/>
      <c r="K322" s="233">
        <f>SUM(K323:K330)</f>
        <v>0</v>
      </c>
      <c r="L322" s="233"/>
      <c r="M322" s="233">
        <f>SUM(M323:M330)</f>
        <v>0</v>
      </c>
      <c r="N322" s="232"/>
      <c r="O322" s="232">
        <f>SUM(O323:O330)</f>
        <v>10.01</v>
      </c>
      <c r="P322" s="232"/>
      <c r="Q322" s="232">
        <f>SUM(Q323:Q330)</f>
        <v>0</v>
      </c>
      <c r="R322" s="233"/>
      <c r="S322" s="233"/>
      <c r="T322" s="234"/>
      <c r="U322" s="228"/>
      <c r="V322" s="228">
        <f>SUM(V323:V330)</f>
        <v>28.26</v>
      </c>
      <c r="W322" s="228"/>
      <c r="X322" s="228"/>
      <c r="Y322" s="228"/>
      <c r="AG322" t="s">
        <v>276</v>
      </c>
    </row>
    <row r="323" spans="1:60" ht="22.5" outlineLevel="1" x14ac:dyDescent="0.2">
      <c r="A323" s="236">
        <v>74</v>
      </c>
      <c r="B323" s="237" t="s">
        <v>812</v>
      </c>
      <c r="C323" s="247" t="s">
        <v>813</v>
      </c>
      <c r="D323" s="238" t="s">
        <v>439</v>
      </c>
      <c r="E323" s="239">
        <v>61.203600000000002</v>
      </c>
      <c r="F323" s="240"/>
      <c r="G323" s="241">
        <f>ROUND(E323*F323,2)</f>
        <v>0</v>
      </c>
      <c r="H323" s="240"/>
      <c r="I323" s="241">
        <f>ROUND(E323*H323,2)</f>
        <v>0</v>
      </c>
      <c r="J323" s="240"/>
      <c r="K323" s="241">
        <f>ROUND(E323*J323,2)</f>
        <v>0</v>
      </c>
      <c r="L323" s="241">
        <v>21</v>
      </c>
      <c r="M323" s="241">
        <f>G323*(1+L323/100)</f>
        <v>0</v>
      </c>
      <c r="N323" s="239">
        <v>4.9840000000000002E-2</v>
      </c>
      <c r="O323" s="239">
        <f>ROUND(E323*N323,2)</f>
        <v>3.05</v>
      </c>
      <c r="P323" s="239">
        <v>0</v>
      </c>
      <c r="Q323" s="239">
        <f>ROUND(E323*P323,2)</f>
        <v>0</v>
      </c>
      <c r="R323" s="241" t="s">
        <v>471</v>
      </c>
      <c r="S323" s="241" t="s">
        <v>280</v>
      </c>
      <c r="T323" s="242" t="s">
        <v>280</v>
      </c>
      <c r="U323" s="222">
        <v>0.34799999999999998</v>
      </c>
      <c r="V323" s="222">
        <f>ROUND(E323*U323,2)</f>
        <v>21.3</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64" t="s">
        <v>814</v>
      </c>
      <c r="D324" s="256"/>
      <c r="E324" s="256"/>
      <c r="F324" s="256"/>
      <c r="G324" s="256"/>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447</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3" t="str">
        <f>C324</f>
        <v>na zdivu jako podklad např. pod izolaci, na parapetech z prefabrikovaných dílců, pod oplechování apod., vodorovný nebo ve spádu do 15°, hlazený dřevěným hladítkem,</v>
      </c>
      <c r="BB324" s="212"/>
      <c r="BC324" s="212"/>
      <c r="BD324" s="212"/>
      <c r="BE324" s="212"/>
      <c r="BF324" s="212"/>
      <c r="BG324" s="212"/>
      <c r="BH324" s="212"/>
    </row>
    <row r="325" spans="1:60" outlineLevel="2" x14ac:dyDescent="0.2">
      <c r="A325" s="219"/>
      <c r="B325" s="220"/>
      <c r="C325" s="249" t="s">
        <v>815</v>
      </c>
      <c r="D325" s="226"/>
      <c r="E325" s="227">
        <v>61.203600000000002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6">
        <v>75</v>
      </c>
      <c r="B326" s="237" t="s">
        <v>816</v>
      </c>
      <c r="C326" s="247" t="s">
        <v>817</v>
      </c>
      <c r="D326" s="238" t="s">
        <v>444</v>
      </c>
      <c r="E326" s="239">
        <v>3.7912699999999999</v>
      </c>
      <c r="F326" s="240"/>
      <c r="G326" s="241">
        <f>ROUND(E326*F326,2)</f>
        <v>0</v>
      </c>
      <c r="H326" s="240"/>
      <c r="I326" s="241">
        <f>ROUND(E326*H326,2)</f>
        <v>0</v>
      </c>
      <c r="J326" s="240"/>
      <c r="K326" s="241">
        <f>ROUND(E326*J326,2)</f>
        <v>0</v>
      </c>
      <c r="L326" s="241">
        <v>21</v>
      </c>
      <c r="M326" s="241">
        <f>G326*(1+L326/100)</f>
        <v>0</v>
      </c>
      <c r="N326" s="239">
        <v>1.837</v>
      </c>
      <c r="O326" s="239">
        <f>ROUND(E326*N326,2)</f>
        <v>6.96</v>
      </c>
      <c r="P326" s="239">
        <v>0</v>
      </c>
      <c r="Q326" s="239">
        <f>ROUND(E326*P326,2)</f>
        <v>0</v>
      </c>
      <c r="R326" s="241" t="s">
        <v>471</v>
      </c>
      <c r="S326" s="241" t="s">
        <v>280</v>
      </c>
      <c r="T326" s="242" t="s">
        <v>280</v>
      </c>
      <c r="U326" s="222">
        <v>1.8360000000000001</v>
      </c>
      <c r="V326" s="222">
        <f>ROUND(E326*U326,2)</f>
        <v>6.96</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818</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447</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pod mazaniny a dlažby, popř. na plochých střechách, vodorovný nebo ve spádu, s udusáním a urovnáním povrchu,</v>
      </c>
      <c r="BB327" s="212"/>
      <c r="BC327" s="212"/>
      <c r="BD327" s="212"/>
      <c r="BE327" s="212"/>
      <c r="BF327" s="212"/>
      <c r="BG327" s="212"/>
      <c r="BH327" s="212"/>
    </row>
    <row r="328" spans="1:60" outlineLevel="2" x14ac:dyDescent="0.2">
      <c r="A328" s="219"/>
      <c r="B328" s="220"/>
      <c r="C328" s="249" t="s">
        <v>819</v>
      </c>
      <c r="D328" s="226"/>
      <c r="E328" s="227">
        <v>0.76659999999999995</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820</v>
      </c>
      <c r="D329" s="226"/>
      <c r="E329" s="227">
        <v>0.73482000000000003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821</v>
      </c>
      <c r="D330" s="226"/>
      <c r="E330" s="227">
        <v>2.28986</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29" t="s">
        <v>275</v>
      </c>
      <c r="B331" s="230" t="s">
        <v>160</v>
      </c>
      <c r="C331" s="246" t="s">
        <v>161</v>
      </c>
      <c r="D331" s="231"/>
      <c r="E331" s="232"/>
      <c r="F331" s="233"/>
      <c r="G331" s="233">
        <f>SUMIF(AG332:AG338,"&lt;&gt;NOR",G332:G338)</f>
        <v>0</v>
      </c>
      <c r="H331" s="233"/>
      <c r="I331" s="233">
        <f>SUM(I332:I338)</f>
        <v>0</v>
      </c>
      <c r="J331" s="233"/>
      <c r="K331" s="233">
        <f>SUM(K332:K338)</f>
        <v>0</v>
      </c>
      <c r="L331" s="233"/>
      <c r="M331" s="233">
        <f>SUM(M332:M338)</f>
        <v>0</v>
      </c>
      <c r="N331" s="232"/>
      <c r="O331" s="232">
        <f>SUM(O332:O338)</f>
        <v>3.37</v>
      </c>
      <c r="P331" s="232"/>
      <c r="Q331" s="232">
        <f>SUM(Q332:Q338)</f>
        <v>0</v>
      </c>
      <c r="R331" s="233"/>
      <c r="S331" s="233"/>
      <c r="T331" s="234"/>
      <c r="U331" s="228"/>
      <c r="V331" s="228">
        <f>SUM(V332:V338)</f>
        <v>142.84</v>
      </c>
      <c r="W331" s="228"/>
      <c r="X331" s="228"/>
      <c r="Y331" s="228"/>
      <c r="AG331" t="s">
        <v>276</v>
      </c>
    </row>
    <row r="332" spans="1:60" outlineLevel="1" x14ac:dyDescent="0.2">
      <c r="A332" s="236">
        <v>76</v>
      </c>
      <c r="B332" s="237" t="s">
        <v>822</v>
      </c>
      <c r="C332" s="247" t="s">
        <v>823</v>
      </c>
      <c r="D332" s="238" t="s">
        <v>563</v>
      </c>
      <c r="E332" s="239">
        <v>269.5</v>
      </c>
      <c r="F332" s="240"/>
      <c r="G332" s="241">
        <f>ROUND(E332*F332,2)</f>
        <v>0</v>
      </c>
      <c r="H332" s="240"/>
      <c r="I332" s="241">
        <f>ROUND(E332*H332,2)</f>
        <v>0</v>
      </c>
      <c r="J332" s="240"/>
      <c r="K332" s="241">
        <f>ROUND(E332*J332,2)</f>
        <v>0</v>
      </c>
      <c r="L332" s="241">
        <v>21</v>
      </c>
      <c r="M332" s="241">
        <f>G332*(1+L332/100)</f>
        <v>0</v>
      </c>
      <c r="N332" s="239">
        <v>8.8699999999999994E-3</v>
      </c>
      <c r="O332" s="239">
        <f>ROUND(E332*N332,2)</f>
        <v>2.39</v>
      </c>
      <c r="P332" s="239">
        <v>0</v>
      </c>
      <c r="Q332" s="239">
        <f>ROUND(E332*P332,2)</f>
        <v>0</v>
      </c>
      <c r="R332" s="241" t="s">
        <v>471</v>
      </c>
      <c r="S332" s="241" t="s">
        <v>316</v>
      </c>
      <c r="T332" s="242" t="s">
        <v>281</v>
      </c>
      <c r="U332" s="222">
        <v>0.53</v>
      </c>
      <c r="V332" s="222">
        <f>ROUND(E332*U332,2)</f>
        <v>142.84</v>
      </c>
      <c r="W332" s="222"/>
      <c r="X332" s="222" t="s">
        <v>399</v>
      </c>
      <c r="Y332" s="222" t="s">
        <v>283</v>
      </c>
      <c r="Z332" s="212"/>
      <c r="AA332" s="212"/>
      <c r="AB332" s="212"/>
      <c r="AC332" s="212"/>
      <c r="AD332" s="212"/>
      <c r="AE332" s="212"/>
      <c r="AF332" s="212"/>
      <c r="AG332" s="212" t="s">
        <v>400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64" t="s">
        <v>824</v>
      </c>
      <c r="D333" s="256"/>
      <c r="E333" s="256"/>
      <c r="F333" s="256"/>
      <c r="G333" s="256"/>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447</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43" t="str">
        <f>C333</f>
        <v>na montážní pěnu, zapravení omítky pod parapetem, těsnění spáry mezi parapetem a rámem okna, dodávka silikonu.</v>
      </c>
      <c r="BB333" s="212"/>
      <c r="BC333" s="212"/>
      <c r="BD333" s="212"/>
      <c r="BE333" s="212"/>
      <c r="BF333" s="212"/>
      <c r="BG333" s="212"/>
      <c r="BH333" s="212"/>
    </row>
    <row r="334" spans="1:60" outlineLevel="2" x14ac:dyDescent="0.2">
      <c r="A334" s="219"/>
      <c r="B334" s="220"/>
      <c r="C334" s="249" t="s">
        <v>825</v>
      </c>
      <c r="D334" s="226"/>
      <c r="E334" s="227">
        <v>162.66</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3" x14ac:dyDescent="0.2">
      <c r="A335" s="219"/>
      <c r="B335" s="220"/>
      <c r="C335" s="249" t="s">
        <v>826</v>
      </c>
      <c r="D335" s="226"/>
      <c r="E335" s="227">
        <v>80.16</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288</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9" t="s">
        <v>827</v>
      </c>
      <c r="D336" s="226"/>
      <c r="E336" s="227">
        <v>26.68</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77</v>
      </c>
      <c r="B337" s="237" t="s">
        <v>828</v>
      </c>
      <c r="C337" s="247" t="s">
        <v>829</v>
      </c>
      <c r="D337" s="238" t="s">
        <v>563</v>
      </c>
      <c r="E337" s="239">
        <v>296.45</v>
      </c>
      <c r="F337" s="240"/>
      <c r="G337" s="241">
        <f>ROUND(E337*F337,2)</f>
        <v>0</v>
      </c>
      <c r="H337" s="240"/>
      <c r="I337" s="241">
        <f>ROUND(E337*H337,2)</f>
        <v>0</v>
      </c>
      <c r="J337" s="240"/>
      <c r="K337" s="241">
        <f>ROUND(E337*J337,2)</f>
        <v>0</v>
      </c>
      <c r="L337" s="241">
        <v>21</v>
      </c>
      <c r="M337" s="241">
        <f>G337*(1+L337/100)</f>
        <v>0</v>
      </c>
      <c r="N337" s="239">
        <v>3.3E-3</v>
      </c>
      <c r="O337" s="239">
        <f>ROUND(E337*N337,2)</f>
        <v>0.98</v>
      </c>
      <c r="P337" s="239">
        <v>0</v>
      </c>
      <c r="Q337" s="239">
        <f>ROUND(E337*P337,2)</f>
        <v>0</v>
      </c>
      <c r="R337" s="241"/>
      <c r="S337" s="241" t="s">
        <v>316</v>
      </c>
      <c r="T337" s="242" t="s">
        <v>281</v>
      </c>
      <c r="U337" s="222">
        <v>0</v>
      </c>
      <c r="V337" s="222">
        <f>ROUND(E337*U337,2)</f>
        <v>0</v>
      </c>
      <c r="W337" s="222"/>
      <c r="X337" s="222" t="s">
        <v>830</v>
      </c>
      <c r="Y337" s="222" t="s">
        <v>283</v>
      </c>
      <c r="Z337" s="212"/>
      <c r="AA337" s="212"/>
      <c r="AB337" s="212"/>
      <c r="AC337" s="212"/>
      <c r="AD337" s="212"/>
      <c r="AE337" s="212"/>
      <c r="AF337" s="212"/>
      <c r="AG337" s="212" t="s">
        <v>831</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9" t="s">
        <v>832</v>
      </c>
      <c r="D338" s="226"/>
      <c r="E338" s="227">
        <v>296.45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9" t="s">
        <v>275</v>
      </c>
      <c r="B339" s="230" t="s">
        <v>166</v>
      </c>
      <c r="C339" s="246" t="s">
        <v>167</v>
      </c>
      <c r="D339" s="231"/>
      <c r="E339" s="232"/>
      <c r="F339" s="233"/>
      <c r="G339" s="233">
        <f>SUMIF(AG340:AG377,"&lt;&gt;NOR",G340:G377)</f>
        <v>0</v>
      </c>
      <c r="H339" s="233"/>
      <c r="I339" s="233">
        <f>SUM(I340:I377)</f>
        <v>0</v>
      </c>
      <c r="J339" s="233"/>
      <c r="K339" s="233">
        <f>SUM(K340:K377)</f>
        <v>0</v>
      </c>
      <c r="L339" s="233"/>
      <c r="M339" s="233">
        <f>SUM(M340:M377)</f>
        <v>0</v>
      </c>
      <c r="N339" s="232"/>
      <c r="O339" s="232">
        <f>SUM(O340:O377)</f>
        <v>66.64</v>
      </c>
      <c r="P339" s="232"/>
      <c r="Q339" s="232">
        <f>SUM(Q340:Q377)</f>
        <v>0</v>
      </c>
      <c r="R339" s="233"/>
      <c r="S339" s="233"/>
      <c r="T339" s="234"/>
      <c r="U339" s="228"/>
      <c r="V339" s="228">
        <f>SUM(V340:V377)</f>
        <v>1172.5299999999997</v>
      </c>
      <c r="W339" s="228"/>
      <c r="X339" s="228"/>
      <c r="Y339" s="228"/>
      <c r="AG339" t="s">
        <v>276</v>
      </c>
    </row>
    <row r="340" spans="1:60" ht="22.5" outlineLevel="1" x14ac:dyDescent="0.2">
      <c r="A340" s="236">
        <v>78</v>
      </c>
      <c r="B340" s="237" t="s">
        <v>833</v>
      </c>
      <c r="C340" s="247" t="s">
        <v>834</v>
      </c>
      <c r="D340" s="238" t="s">
        <v>439</v>
      </c>
      <c r="E340" s="239">
        <v>322.245</v>
      </c>
      <c r="F340" s="240"/>
      <c r="G340" s="241">
        <f>ROUND(E340*F340,2)</f>
        <v>0</v>
      </c>
      <c r="H340" s="240"/>
      <c r="I340" s="241">
        <f>ROUND(E340*H340,2)</f>
        <v>0</v>
      </c>
      <c r="J340" s="240"/>
      <c r="K340" s="241">
        <f>ROUND(E340*J340,2)</f>
        <v>0</v>
      </c>
      <c r="L340" s="241">
        <v>21</v>
      </c>
      <c r="M340" s="241">
        <f>G340*(1+L340/100)</f>
        <v>0</v>
      </c>
      <c r="N340" s="239">
        <v>1.8380000000000001E-2</v>
      </c>
      <c r="O340" s="239">
        <f>ROUND(E340*N340,2)</f>
        <v>5.92</v>
      </c>
      <c r="P340" s="239">
        <v>0</v>
      </c>
      <c r="Q340" s="239">
        <f>ROUND(E340*P340,2)</f>
        <v>0</v>
      </c>
      <c r="R340" s="241" t="s">
        <v>835</v>
      </c>
      <c r="S340" s="241" t="s">
        <v>280</v>
      </c>
      <c r="T340" s="242" t="s">
        <v>280</v>
      </c>
      <c r="U340" s="222">
        <v>0.14399999999999999</v>
      </c>
      <c r="V340" s="222">
        <f>ROUND(E340*U340,2)</f>
        <v>46.4</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4" t="s">
        <v>836</v>
      </c>
      <c r="D341" s="256"/>
      <c r="E341" s="256"/>
      <c r="F341" s="256"/>
      <c r="G341" s="256"/>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447</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0" t="s">
        <v>837</v>
      </c>
      <c r="D342" s="245"/>
      <c r="E342" s="245"/>
      <c r="F342" s="245"/>
      <c r="G342" s="245"/>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286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9" t="s">
        <v>838</v>
      </c>
      <c r="D343" s="226"/>
      <c r="E343" s="227">
        <v>55.3</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288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9" t="s">
        <v>839</v>
      </c>
      <c r="D344" s="226"/>
      <c r="E344" s="227">
        <v>23.925000000000001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288</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9" t="s">
        <v>840</v>
      </c>
      <c r="D345" s="226"/>
      <c r="E345" s="227">
        <v>18.75</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288</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841</v>
      </c>
      <c r="D346" s="226"/>
      <c r="E346" s="227">
        <v>22.91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49" t="s">
        <v>842</v>
      </c>
      <c r="D347" s="226"/>
      <c r="E347" s="227">
        <v>84.375</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288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49" t="s">
        <v>843</v>
      </c>
      <c r="D348" s="226"/>
      <c r="E348" s="227">
        <v>21.315000000000001</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49" t="s">
        <v>844</v>
      </c>
      <c r="D349" s="226"/>
      <c r="E349" s="227">
        <v>45.5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9" t="s">
        <v>845</v>
      </c>
      <c r="D350" s="226"/>
      <c r="E350" s="227">
        <v>50.17</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6">
        <v>79</v>
      </c>
      <c r="B351" s="237" t="s">
        <v>846</v>
      </c>
      <c r="C351" s="247" t="s">
        <v>847</v>
      </c>
      <c r="D351" s="238" t="s">
        <v>439</v>
      </c>
      <c r="E351" s="239">
        <v>2706.4225000000001</v>
      </c>
      <c r="F351" s="240"/>
      <c r="G351" s="241">
        <f>ROUND(E351*F351,2)</f>
        <v>0</v>
      </c>
      <c r="H351" s="240"/>
      <c r="I351" s="241">
        <f>ROUND(E351*H351,2)</f>
        <v>0</v>
      </c>
      <c r="J351" s="240"/>
      <c r="K351" s="241">
        <f>ROUND(E351*J351,2)</f>
        <v>0</v>
      </c>
      <c r="L351" s="241">
        <v>21</v>
      </c>
      <c r="M351" s="241">
        <f>G351*(1+L351/100)</f>
        <v>0</v>
      </c>
      <c r="N351" s="239">
        <v>1.8380000000000001E-2</v>
      </c>
      <c r="O351" s="239">
        <f>ROUND(E351*N351,2)</f>
        <v>49.74</v>
      </c>
      <c r="P351" s="239">
        <v>0</v>
      </c>
      <c r="Q351" s="239">
        <f>ROUND(E351*P351,2)</f>
        <v>0</v>
      </c>
      <c r="R351" s="241" t="s">
        <v>835</v>
      </c>
      <c r="S351" s="241" t="s">
        <v>280</v>
      </c>
      <c r="T351" s="242" t="s">
        <v>280</v>
      </c>
      <c r="U351" s="222">
        <v>0.13900000000000001</v>
      </c>
      <c r="V351" s="222">
        <f>ROUND(E351*U351,2)</f>
        <v>376.19</v>
      </c>
      <c r="W351" s="222"/>
      <c r="X351" s="222" t="s">
        <v>399</v>
      </c>
      <c r="Y351" s="222" t="s">
        <v>283</v>
      </c>
      <c r="Z351" s="212"/>
      <c r="AA351" s="212"/>
      <c r="AB351" s="212"/>
      <c r="AC351" s="212"/>
      <c r="AD351" s="212"/>
      <c r="AE351" s="212"/>
      <c r="AF351" s="212"/>
      <c r="AG351" s="212" t="s">
        <v>400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4" t="s">
        <v>836</v>
      </c>
      <c r="D352" s="256"/>
      <c r="E352" s="256"/>
      <c r="F352" s="256"/>
      <c r="G352" s="25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447</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0" t="s">
        <v>837</v>
      </c>
      <c r="D353" s="245"/>
      <c r="E353" s="245"/>
      <c r="F353" s="245"/>
      <c r="G353" s="245"/>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286</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49" t="s">
        <v>848</v>
      </c>
      <c r="D354" s="226"/>
      <c r="E354" s="227">
        <v>1031.8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849</v>
      </c>
      <c r="D355" s="226"/>
      <c r="E355" s="227">
        <v>1044.6975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850</v>
      </c>
      <c r="D356" s="226"/>
      <c r="E356" s="227">
        <v>227.42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851</v>
      </c>
      <c r="D357" s="226"/>
      <c r="E357" s="227">
        <v>201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852</v>
      </c>
      <c r="D358" s="226"/>
      <c r="E358" s="227">
        <v>50.92</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853</v>
      </c>
      <c r="D359" s="226"/>
      <c r="E359" s="227">
        <v>48.76</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854</v>
      </c>
      <c r="D360" s="226"/>
      <c r="E360" s="227">
        <v>51.3</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9" t="s">
        <v>855</v>
      </c>
      <c r="D361" s="226"/>
      <c r="E361" s="227">
        <v>50.524999999999999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288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36">
        <v>80</v>
      </c>
      <c r="B362" s="237" t="s">
        <v>856</v>
      </c>
      <c r="C362" s="247" t="s">
        <v>857</v>
      </c>
      <c r="D362" s="238" t="s">
        <v>439</v>
      </c>
      <c r="E362" s="239">
        <v>965.4</v>
      </c>
      <c r="F362" s="240"/>
      <c r="G362" s="241">
        <f>ROUND(E362*F362,2)</f>
        <v>0</v>
      </c>
      <c r="H362" s="240"/>
      <c r="I362" s="241">
        <f>ROUND(E362*H362,2)</f>
        <v>0</v>
      </c>
      <c r="J362" s="240"/>
      <c r="K362" s="241">
        <f>ROUND(E362*J362,2)</f>
        <v>0</v>
      </c>
      <c r="L362" s="241">
        <v>21</v>
      </c>
      <c r="M362" s="241">
        <f>G362*(1+L362/100)</f>
        <v>0</v>
      </c>
      <c r="N362" s="239">
        <v>9.7000000000000005E-4</v>
      </c>
      <c r="O362" s="239">
        <f>ROUND(E362*N362,2)</f>
        <v>0.94</v>
      </c>
      <c r="P362" s="239">
        <v>0</v>
      </c>
      <c r="Q362" s="239">
        <f>ROUND(E362*P362,2)</f>
        <v>0</v>
      </c>
      <c r="R362" s="241" t="s">
        <v>835</v>
      </c>
      <c r="S362" s="241" t="s">
        <v>280</v>
      </c>
      <c r="T362" s="242" t="s">
        <v>280</v>
      </c>
      <c r="U362" s="222">
        <v>6.0000000000000001E-3</v>
      </c>
      <c r="V362" s="222">
        <f>ROUND(E362*U362,2)</f>
        <v>5.79</v>
      </c>
      <c r="W362" s="222"/>
      <c r="X362" s="222" t="s">
        <v>399</v>
      </c>
      <c r="Y362" s="222" t="s">
        <v>283</v>
      </c>
      <c r="Z362" s="212"/>
      <c r="AA362" s="212"/>
      <c r="AB362" s="212"/>
      <c r="AC362" s="212"/>
      <c r="AD362" s="212"/>
      <c r="AE362" s="212"/>
      <c r="AF362" s="212"/>
      <c r="AG362" s="212" t="s">
        <v>400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836</v>
      </c>
      <c r="D363" s="256"/>
      <c r="E363" s="256"/>
      <c r="F363" s="256"/>
      <c r="G363" s="256"/>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447</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858</v>
      </c>
      <c r="D364" s="226"/>
      <c r="E364" s="227">
        <v>965.4</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36">
        <v>81</v>
      </c>
      <c r="B365" s="237" t="s">
        <v>859</v>
      </c>
      <c r="C365" s="247" t="s">
        <v>860</v>
      </c>
      <c r="D365" s="238" t="s">
        <v>439</v>
      </c>
      <c r="E365" s="239">
        <v>8119.26</v>
      </c>
      <c r="F365" s="240"/>
      <c r="G365" s="241">
        <f>ROUND(E365*F365,2)</f>
        <v>0</v>
      </c>
      <c r="H365" s="240"/>
      <c r="I365" s="241">
        <f>ROUND(E365*H365,2)</f>
        <v>0</v>
      </c>
      <c r="J365" s="240"/>
      <c r="K365" s="241">
        <f>ROUND(E365*J365,2)</f>
        <v>0</v>
      </c>
      <c r="L365" s="241">
        <v>21</v>
      </c>
      <c r="M365" s="241">
        <f>G365*(1+L365/100)</f>
        <v>0</v>
      </c>
      <c r="N365" s="239">
        <v>9.5E-4</v>
      </c>
      <c r="O365" s="239">
        <f>ROUND(E365*N365,2)</f>
        <v>7.71</v>
      </c>
      <c r="P365" s="239">
        <v>0</v>
      </c>
      <c r="Q365" s="239">
        <f>ROUND(E365*P365,2)</f>
        <v>0</v>
      </c>
      <c r="R365" s="241" t="s">
        <v>835</v>
      </c>
      <c r="S365" s="241" t="s">
        <v>280</v>
      </c>
      <c r="T365" s="242" t="s">
        <v>280</v>
      </c>
      <c r="U365" s="222">
        <v>7.0000000000000001E-3</v>
      </c>
      <c r="V365" s="222">
        <f>ROUND(E365*U365,2)</f>
        <v>56.83</v>
      </c>
      <c r="W365" s="222"/>
      <c r="X365" s="222" t="s">
        <v>399</v>
      </c>
      <c r="Y365" s="222" t="s">
        <v>283</v>
      </c>
      <c r="Z365" s="212"/>
      <c r="AA365" s="212"/>
      <c r="AB365" s="212"/>
      <c r="AC365" s="212"/>
      <c r="AD365" s="212"/>
      <c r="AE365" s="212"/>
      <c r="AF365" s="212"/>
      <c r="AG365" s="212" t="s">
        <v>400</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64" t="s">
        <v>836</v>
      </c>
      <c r="D366" s="256"/>
      <c r="E366" s="256"/>
      <c r="F366" s="256"/>
      <c r="G366" s="256"/>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447</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9" t="s">
        <v>861</v>
      </c>
      <c r="D367" s="226"/>
      <c r="E367" s="227">
        <v>8119.26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57">
        <v>82</v>
      </c>
      <c r="B368" s="258" t="s">
        <v>862</v>
      </c>
      <c r="C368" s="265" t="s">
        <v>863</v>
      </c>
      <c r="D368" s="259" t="s">
        <v>439</v>
      </c>
      <c r="E368" s="260">
        <v>321.89999999999998</v>
      </c>
      <c r="F368" s="261"/>
      <c r="G368" s="262">
        <f>ROUND(E368*F368,2)</f>
        <v>0</v>
      </c>
      <c r="H368" s="261"/>
      <c r="I368" s="262">
        <f>ROUND(E368*H368,2)</f>
        <v>0</v>
      </c>
      <c r="J368" s="261"/>
      <c r="K368" s="262">
        <f>ROUND(E368*J368,2)</f>
        <v>0</v>
      </c>
      <c r="L368" s="262">
        <v>21</v>
      </c>
      <c r="M368" s="262">
        <f>G368*(1+L368/100)</f>
        <v>0</v>
      </c>
      <c r="N368" s="260">
        <v>0</v>
      </c>
      <c r="O368" s="260">
        <f>ROUND(E368*N368,2)</f>
        <v>0</v>
      </c>
      <c r="P368" s="260">
        <v>0</v>
      </c>
      <c r="Q368" s="260">
        <f>ROUND(E368*P368,2)</f>
        <v>0</v>
      </c>
      <c r="R368" s="262" t="s">
        <v>835</v>
      </c>
      <c r="S368" s="262" t="s">
        <v>280</v>
      </c>
      <c r="T368" s="263" t="s">
        <v>280</v>
      </c>
      <c r="U368" s="222">
        <v>0.126</v>
      </c>
      <c r="V368" s="222">
        <f>ROUND(E368*U368,2)</f>
        <v>40.56</v>
      </c>
      <c r="W368" s="222"/>
      <c r="X368" s="222" t="s">
        <v>399</v>
      </c>
      <c r="Y368" s="222" t="s">
        <v>283</v>
      </c>
      <c r="Z368" s="212"/>
      <c r="AA368" s="212"/>
      <c r="AB368" s="212"/>
      <c r="AC368" s="212"/>
      <c r="AD368" s="212"/>
      <c r="AE368" s="212"/>
      <c r="AF368" s="212"/>
      <c r="AG368" s="212" t="s">
        <v>400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2.5" outlineLevel="1" x14ac:dyDescent="0.2">
      <c r="A369" s="257">
        <v>83</v>
      </c>
      <c r="B369" s="258" t="s">
        <v>864</v>
      </c>
      <c r="C369" s="265" t="s">
        <v>865</v>
      </c>
      <c r="D369" s="259" t="s">
        <v>439</v>
      </c>
      <c r="E369" s="260">
        <v>2706.42</v>
      </c>
      <c r="F369" s="261"/>
      <c r="G369" s="262">
        <f>ROUND(E369*F369,2)</f>
        <v>0</v>
      </c>
      <c r="H369" s="261"/>
      <c r="I369" s="262">
        <f>ROUND(E369*H369,2)</f>
        <v>0</v>
      </c>
      <c r="J369" s="261"/>
      <c r="K369" s="262">
        <f>ROUND(E369*J369,2)</f>
        <v>0</v>
      </c>
      <c r="L369" s="262">
        <v>21</v>
      </c>
      <c r="M369" s="262">
        <f>G369*(1+L369/100)</f>
        <v>0</v>
      </c>
      <c r="N369" s="260">
        <v>0</v>
      </c>
      <c r="O369" s="260">
        <f>ROUND(E369*N369,2)</f>
        <v>0</v>
      </c>
      <c r="P369" s="260">
        <v>0</v>
      </c>
      <c r="Q369" s="260">
        <f>ROUND(E369*P369,2)</f>
        <v>0</v>
      </c>
      <c r="R369" s="262" t="s">
        <v>835</v>
      </c>
      <c r="S369" s="262" t="s">
        <v>280</v>
      </c>
      <c r="T369" s="263" t="s">
        <v>280</v>
      </c>
      <c r="U369" s="222">
        <v>0.11700000000000001</v>
      </c>
      <c r="V369" s="222">
        <f>ROUND(E369*U369,2)</f>
        <v>316.64999999999998</v>
      </c>
      <c r="W369" s="222"/>
      <c r="X369" s="222" t="s">
        <v>399</v>
      </c>
      <c r="Y369" s="222" t="s">
        <v>283</v>
      </c>
      <c r="Z369" s="212"/>
      <c r="AA369" s="212"/>
      <c r="AB369" s="212"/>
      <c r="AC369" s="212"/>
      <c r="AD369" s="212"/>
      <c r="AE369" s="212"/>
      <c r="AF369" s="212"/>
      <c r="AG369" s="212" t="s">
        <v>400</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6">
        <v>84</v>
      </c>
      <c r="B370" s="237" t="s">
        <v>866</v>
      </c>
      <c r="C370" s="247" t="s">
        <v>867</v>
      </c>
      <c r="D370" s="238" t="s">
        <v>439</v>
      </c>
      <c r="E370" s="239">
        <v>1410</v>
      </c>
      <c r="F370" s="240"/>
      <c r="G370" s="241">
        <f>ROUND(E370*F370,2)</f>
        <v>0</v>
      </c>
      <c r="H370" s="240"/>
      <c r="I370" s="241">
        <f>ROUND(E370*H370,2)</f>
        <v>0</v>
      </c>
      <c r="J370" s="240"/>
      <c r="K370" s="241">
        <f>ROUND(E370*J370,2)</f>
        <v>0</v>
      </c>
      <c r="L370" s="241">
        <v>21</v>
      </c>
      <c r="M370" s="241">
        <f>G370*(1+L370/100)</f>
        <v>0</v>
      </c>
      <c r="N370" s="239">
        <v>1.58E-3</v>
      </c>
      <c r="O370" s="239">
        <f>ROUND(E370*N370,2)</f>
        <v>2.23</v>
      </c>
      <c r="P370" s="239">
        <v>0</v>
      </c>
      <c r="Q370" s="239">
        <f>ROUND(E370*P370,2)</f>
        <v>0</v>
      </c>
      <c r="R370" s="241" t="s">
        <v>835</v>
      </c>
      <c r="S370" s="241" t="s">
        <v>280</v>
      </c>
      <c r="T370" s="242" t="s">
        <v>280</v>
      </c>
      <c r="U370" s="222">
        <v>0.214</v>
      </c>
      <c r="V370" s="222">
        <f>ROUND(E370*U370,2)</f>
        <v>301.74</v>
      </c>
      <c r="W370" s="222"/>
      <c r="X370" s="222" t="s">
        <v>399</v>
      </c>
      <c r="Y370" s="222" t="s">
        <v>283</v>
      </c>
      <c r="Z370" s="212"/>
      <c r="AA370" s="212"/>
      <c r="AB370" s="212"/>
      <c r="AC370" s="212"/>
      <c r="AD370" s="212"/>
      <c r="AE370" s="212"/>
      <c r="AF370" s="212"/>
      <c r="AG370" s="212" t="s">
        <v>400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9" t="s">
        <v>868</v>
      </c>
      <c r="D371" s="226"/>
      <c r="E371" s="227">
        <v>150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9" t="s">
        <v>869</v>
      </c>
      <c r="D372" s="226"/>
      <c r="E372" s="227">
        <v>1050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288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9" t="s">
        <v>870</v>
      </c>
      <c r="D373" s="226"/>
      <c r="E373" s="227">
        <v>210</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288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36">
        <v>85</v>
      </c>
      <c r="B374" s="237" t="s">
        <v>871</v>
      </c>
      <c r="C374" s="247" t="s">
        <v>872</v>
      </c>
      <c r="D374" s="238" t="s">
        <v>439</v>
      </c>
      <c r="E374" s="239">
        <v>48</v>
      </c>
      <c r="F374" s="240"/>
      <c r="G374" s="241">
        <f>ROUND(E374*F374,2)</f>
        <v>0</v>
      </c>
      <c r="H374" s="240"/>
      <c r="I374" s="241">
        <f>ROUND(E374*H374,2)</f>
        <v>0</v>
      </c>
      <c r="J374" s="240"/>
      <c r="K374" s="241">
        <f>ROUND(E374*J374,2)</f>
        <v>0</v>
      </c>
      <c r="L374" s="241">
        <v>21</v>
      </c>
      <c r="M374" s="241">
        <f>G374*(1+L374/100)</f>
        <v>0</v>
      </c>
      <c r="N374" s="239">
        <v>2.14E-3</v>
      </c>
      <c r="O374" s="239">
        <f>ROUND(E374*N374,2)</f>
        <v>0.1</v>
      </c>
      <c r="P374" s="239">
        <v>0</v>
      </c>
      <c r="Q374" s="239">
        <f>ROUND(E374*P374,2)</f>
        <v>0</v>
      </c>
      <c r="R374" s="241" t="s">
        <v>835</v>
      </c>
      <c r="S374" s="241" t="s">
        <v>280</v>
      </c>
      <c r="T374" s="242" t="s">
        <v>280</v>
      </c>
      <c r="U374" s="222">
        <v>0.59099999999999997</v>
      </c>
      <c r="V374" s="222">
        <f>ROUND(E374*U374,2)</f>
        <v>28.37</v>
      </c>
      <c r="W374" s="222"/>
      <c r="X374" s="222" t="s">
        <v>399</v>
      </c>
      <c r="Y374" s="222" t="s">
        <v>283</v>
      </c>
      <c r="Z374" s="212"/>
      <c r="AA374" s="212"/>
      <c r="AB374" s="212"/>
      <c r="AC374" s="212"/>
      <c r="AD374" s="212"/>
      <c r="AE374" s="212"/>
      <c r="AF374" s="212"/>
      <c r="AG374" s="212" t="s">
        <v>400</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9" t="s">
        <v>873</v>
      </c>
      <c r="D375" s="226"/>
      <c r="E375" s="227">
        <v>24</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288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49" t="s">
        <v>874</v>
      </c>
      <c r="D376" s="226"/>
      <c r="E376" s="227">
        <v>24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288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57">
        <v>86</v>
      </c>
      <c r="B377" s="258" t="s">
        <v>875</v>
      </c>
      <c r="C377" s="265" t="s">
        <v>876</v>
      </c>
      <c r="D377" s="259" t="s">
        <v>877</v>
      </c>
      <c r="E377" s="260">
        <v>1</v>
      </c>
      <c r="F377" s="261"/>
      <c r="G377" s="262">
        <f>ROUND(E377*F377,2)</f>
        <v>0</v>
      </c>
      <c r="H377" s="261"/>
      <c r="I377" s="262">
        <f>ROUND(E377*H377,2)</f>
        <v>0</v>
      </c>
      <c r="J377" s="261"/>
      <c r="K377" s="262">
        <f>ROUND(E377*J377,2)</f>
        <v>0</v>
      </c>
      <c r="L377" s="262">
        <v>21</v>
      </c>
      <c r="M377" s="262">
        <f>G377*(1+L377/100)</f>
        <v>0</v>
      </c>
      <c r="N377" s="260">
        <v>0</v>
      </c>
      <c r="O377" s="260">
        <f>ROUND(E377*N377,2)</f>
        <v>0</v>
      </c>
      <c r="P377" s="260">
        <v>0</v>
      </c>
      <c r="Q377" s="260">
        <f>ROUND(E377*P377,2)</f>
        <v>0</v>
      </c>
      <c r="R377" s="262"/>
      <c r="S377" s="262" t="s">
        <v>316</v>
      </c>
      <c r="T377" s="263" t="s">
        <v>281</v>
      </c>
      <c r="U377" s="222">
        <v>0</v>
      </c>
      <c r="V377" s="222">
        <f>ROUND(E377*U377,2)</f>
        <v>0</v>
      </c>
      <c r="W377" s="222"/>
      <c r="X377" s="222" t="s">
        <v>399</v>
      </c>
      <c r="Y377" s="222" t="s">
        <v>283</v>
      </c>
      <c r="Z377" s="212"/>
      <c r="AA377" s="212"/>
      <c r="AB377" s="212"/>
      <c r="AC377" s="212"/>
      <c r="AD377" s="212"/>
      <c r="AE377" s="212"/>
      <c r="AF377" s="212"/>
      <c r="AG377" s="212" t="s">
        <v>400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9" t="s">
        <v>275</v>
      </c>
      <c r="B378" s="230" t="s">
        <v>168</v>
      </c>
      <c r="C378" s="246" t="s">
        <v>169</v>
      </c>
      <c r="D378" s="231"/>
      <c r="E378" s="232"/>
      <c r="F378" s="233"/>
      <c r="G378" s="233">
        <f>SUMIF(AG379:AG383,"&lt;&gt;NOR",G379:G383)</f>
        <v>0</v>
      </c>
      <c r="H378" s="233"/>
      <c r="I378" s="233">
        <f>SUM(I379:I383)</f>
        <v>0</v>
      </c>
      <c r="J378" s="233"/>
      <c r="K378" s="233">
        <f>SUM(K379:K383)</f>
        <v>0</v>
      </c>
      <c r="L378" s="233"/>
      <c r="M378" s="233">
        <f>SUM(M379:M383)</f>
        <v>0</v>
      </c>
      <c r="N378" s="232"/>
      <c r="O378" s="232">
        <f>SUM(O379:O383)</f>
        <v>0.17</v>
      </c>
      <c r="P378" s="232"/>
      <c r="Q378" s="232">
        <f>SUM(Q379:Q383)</f>
        <v>0</v>
      </c>
      <c r="R378" s="233"/>
      <c r="S378" s="233"/>
      <c r="T378" s="234"/>
      <c r="U378" s="228"/>
      <c r="V378" s="228">
        <f>SUM(V379:V383)</f>
        <v>1321.49</v>
      </c>
      <c r="W378" s="228"/>
      <c r="X378" s="228"/>
      <c r="Y378" s="228"/>
      <c r="AG378" t="s">
        <v>276</v>
      </c>
    </row>
    <row r="379" spans="1:60" ht="56.25" outlineLevel="1" x14ac:dyDescent="0.2">
      <c r="A379" s="257">
        <v>87</v>
      </c>
      <c r="B379" s="258" t="s">
        <v>878</v>
      </c>
      <c r="C379" s="265" t="s">
        <v>879</v>
      </c>
      <c r="D379" s="259" t="s">
        <v>439</v>
      </c>
      <c r="E379" s="260">
        <v>4290</v>
      </c>
      <c r="F379" s="261"/>
      <c r="G379" s="262">
        <f>ROUND(E379*F379,2)</f>
        <v>0</v>
      </c>
      <c r="H379" s="261"/>
      <c r="I379" s="262">
        <f>ROUND(E379*H379,2)</f>
        <v>0</v>
      </c>
      <c r="J379" s="261"/>
      <c r="K379" s="262">
        <f>ROUND(E379*J379,2)</f>
        <v>0</v>
      </c>
      <c r="L379" s="262">
        <v>21</v>
      </c>
      <c r="M379" s="262">
        <f>G379*(1+L379/100)</f>
        <v>0</v>
      </c>
      <c r="N379" s="260">
        <v>4.0000000000000003E-5</v>
      </c>
      <c r="O379" s="260">
        <f>ROUND(E379*N379,2)</f>
        <v>0.17</v>
      </c>
      <c r="P379" s="260">
        <v>0</v>
      </c>
      <c r="Q379" s="260">
        <f>ROUND(E379*P379,2)</f>
        <v>0</v>
      </c>
      <c r="R379" s="262" t="s">
        <v>471</v>
      </c>
      <c r="S379" s="262" t="s">
        <v>280</v>
      </c>
      <c r="T379" s="263" t="s">
        <v>280</v>
      </c>
      <c r="U379" s="222">
        <v>0.308</v>
      </c>
      <c r="V379" s="222">
        <f>ROUND(E379*U379,2)</f>
        <v>1321.32</v>
      </c>
      <c r="W379" s="222"/>
      <c r="X379" s="222" t="s">
        <v>399</v>
      </c>
      <c r="Y379" s="222" t="s">
        <v>283</v>
      </c>
      <c r="Z379" s="212"/>
      <c r="AA379" s="212"/>
      <c r="AB379" s="212"/>
      <c r="AC379" s="212"/>
      <c r="AD379" s="212"/>
      <c r="AE379" s="212"/>
      <c r="AF379" s="212"/>
      <c r="AG379" s="212" t="s">
        <v>400</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88</v>
      </c>
      <c r="B380" s="237" t="s">
        <v>880</v>
      </c>
      <c r="C380" s="247" t="s">
        <v>881</v>
      </c>
      <c r="D380" s="238" t="s">
        <v>491</v>
      </c>
      <c r="E380" s="239">
        <v>1</v>
      </c>
      <c r="F380" s="240"/>
      <c r="G380" s="241">
        <f>ROUND(E380*F380,2)</f>
        <v>0</v>
      </c>
      <c r="H380" s="240"/>
      <c r="I380" s="241">
        <f>ROUND(E380*H380,2)</f>
        <v>0</v>
      </c>
      <c r="J380" s="240"/>
      <c r="K380" s="241">
        <f>ROUND(E380*J380,2)</f>
        <v>0</v>
      </c>
      <c r="L380" s="241">
        <v>21</v>
      </c>
      <c r="M380" s="241">
        <f>G380*(1+L380/100)</f>
        <v>0</v>
      </c>
      <c r="N380" s="239">
        <v>1.0000000000000001E-5</v>
      </c>
      <c r="O380" s="239">
        <f>ROUND(E380*N380,2)</f>
        <v>0</v>
      </c>
      <c r="P380" s="239">
        <v>0</v>
      </c>
      <c r="Q380" s="239">
        <f>ROUND(E380*P380,2)</f>
        <v>0</v>
      </c>
      <c r="R380" s="241"/>
      <c r="S380" s="241" t="s">
        <v>316</v>
      </c>
      <c r="T380" s="242" t="s">
        <v>281</v>
      </c>
      <c r="U380" s="222">
        <v>0.17</v>
      </c>
      <c r="V380" s="222">
        <f>ROUND(E380*U380,2)</f>
        <v>0.17</v>
      </c>
      <c r="W380" s="222"/>
      <c r="X380" s="222" t="s">
        <v>399</v>
      </c>
      <c r="Y380" s="222" t="s">
        <v>283</v>
      </c>
      <c r="Z380" s="212"/>
      <c r="AA380" s="212"/>
      <c r="AB380" s="212"/>
      <c r="AC380" s="212"/>
      <c r="AD380" s="212"/>
      <c r="AE380" s="212"/>
      <c r="AF380" s="212"/>
      <c r="AG380" s="212" t="s">
        <v>400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882</v>
      </c>
      <c r="D381" s="226"/>
      <c r="E381" s="227">
        <v>1</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57">
        <v>89</v>
      </c>
      <c r="B382" s="258" t="s">
        <v>883</v>
      </c>
      <c r="C382" s="265" t="s">
        <v>884</v>
      </c>
      <c r="D382" s="259" t="s">
        <v>885</v>
      </c>
      <c r="E382" s="260">
        <v>32</v>
      </c>
      <c r="F382" s="261"/>
      <c r="G382" s="262">
        <f>ROUND(E382*F382,2)</f>
        <v>0</v>
      </c>
      <c r="H382" s="261"/>
      <c r="I382" s="262">
        <f>ROUND(E382*H382,2)</f>
        <v>0</v>
      </c>
      <c r="J382" s="261"/>
      <c r="K382" s="262">
        <f>ROUND(E382*J382,2)</f>
        <v>0</v>
      </c>
      <c r="L382" s="262">
        <v>21</v>
      </c>
      <c r="M382" s="262">
        <f>G382*(1+L382/100)</f>
        <v>0</v>
      </c>
      <c r="N382" s="260">
        <v>0</v>
      </c>
      <c r="O382" s="260">
        <f>ROUND(E382*N382,2)</f>
        <v>0</v>
      </c>
      <c r="P382" s="260">
        <v>0</v>
      </c>
      <c r="Q382" s="260">
        <f>ROUND(E382*P382,2)</f>
        <v>0</v>
      </c>
      <c r="R382" s="262"/>
      <c r="S382" s="262" t="s">
        <v>316</v>
      </c>
      <c r="T382" s="263" t="s">
        <v>281</v>
      </c>
      <c r="U382" s="222">
        <v>0</v>
      </c>
      <c r="V382" s="222">
        <f>ROUND(E382*U382,2)</f>
        <v>0</v>
      </c>
      <c r="W382" s="222"/>
      <c r="X382" s="222" t="s">
        <v>399</v>
      </c>
      <c r="Y382" s="222" t="s">
        <v>283</v>
      </c>
      <c r="Z382" s="212"/>
      <c r="AA382" s="212"/>
      <c r="AB382" s="212"/>
      <c r="AC382" s="212"/>
      <c r="AD382" s="212"/>
      <c r="AE382" s="212"/>
      <c r="AF382" s="212"/>
      <c r="AG382" s="212" t="s">
        <v>400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45" outlineLevel="1" x14ac:dyDescent="0.2">
      <c r="A383" s="257">
        <v>90</v>
      </c>
      <c r="B383" s="258" t="s">
        <v>886</v>
      </c>
      <c r="C383" s="265" t="s">
        <v>887</v>
      </c>
      <c r="D383" s="259" t="s">
        <v>491</v>
      </c>
      <c r="E383" s="260">
        <v>32</v>
      </c>
      <c r="F383" s="261"/>
      <c r="G383" s="262">
        <f>ROUND(E383*F383,2)</f>
        <v>0</v>
      </c>
      <c r="H383" s="261"/>
      <c r="I383" s="262">
        <f>ROUND(E383*H383,2)</f>
        <v>0</v>
      </c>
      <c r="J383" s="261"/>
      <c r="K383" s="262">
        <f>ROUND(E383*J383,2)</f>
        <v>0</v>
      </c>
      <c r="L383" s="262">
        <v>21</v>
      </c>
      <c r="M383" s="262">
        <f>G383*(1+L383/100)</f>
        <v>0</v>
      </c>
      <c r="N383" s="260">
        <v>0</v>
      </c>
      <c r="O383" s="260">
        <f>ROUND(E383*N383,2)</f>
        <v>0</v>
      </c>
      <c r="P383" s="260">
        <v>0</v>
      </c>
      <c r="Q383" s="260">
        <f>ROUND(E383*P383,2)</f>
        <v>0</v>
      </c>
      <c r="R383" s="262" t="s">
        <v>888</v>
      </c>
      <c r="S383" s="262" t="s">
        <v>280</v>
      </c>
      <c r="T383" s="263" t="s">
        <v>280</v>
      </c>
      <c r="U383" s="222">
        <v>0</v>
      </c>
      <c r="V383" s="222">
        <f>ROUND(E383*U383,2)</f>
        <v>0</v>
      </c>
      <c r="W383" s="222"/>
      <c r="X383" s="222" t="s">
        <v>830</v>
      </c>
      <c r="Y383" s="222" t="s">
        <v>283</v>
      </c>
      <c r="Z383" s="212"/>
      <c r="AA383" s="212"/>
      <c r="AB383" s="212"/>
      <c r="AC383" s="212"/>
      <c r="AD383" s="212"/>
      <c r="AE383" s="212"/>
      <c r="AF383" s="212"/>
      <c r="AG383" s="212" t="s">
        <v>831</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229" t="s">
        <v>275</v>
      </c>
      <c r="B384" s="230" t="s">
        <v>170</v>
      </c>
      <c r="C384" s="246" t="s">
        <v>171</v>
      </c>
      <c r="D384" s="231"/>
      <c r="E384" s="232"/>
      <c r="F384" s="233"/>
      <c r="G384" s="233">
        <f>SUMIF(AG385:AG503,"&lt;&gt;NOR",G385:G503)</f>
        <v>0</v>
      </c>
      <c r="H384" s="233"/>
      <c r="I384" s="233">
        <f>SUM(I385:I503)</f>
        <v>0</v>
      </c>
      <c r="J384" s="233"/>
      <c r="K384" s="233">
        <f>SUM(K385:K503)</f>
        <v>0</v>
      </c>
      <c r="L384" s="233"/>
      <c r="M384" s="233">
        <f>SUM(M385:M503)</f>
        <v>0</v>
      </c>
      <c r="N384" s="232"/>
      <c r="O384" s="232">
        <f>SUM(O385:O503)</f>
        <v>1.6600000000000004</v>
      </c>
      <c r="P384" s="232"/>
      <c r="Q384" s="232">
        <f>SUM(Q385:Q503)</f>
        <v>192.58</v>
      </c>
      <c r="R384" s="233"/>
      <c r="S384" s="233"/>
      <c r="T384" s="234"/>
      <c r="U384" s="228"/>
      <c r="V384" s="228">
        <f>SUM(V385:V503)</f>
        <v>1681.7500000000007</v>
      </c>
      <c r="W384" s="228"/>
      <c r="X384" s="228"/>
      <c r="Y384" s="228"/>
      <c r="AG384" t="s">
        <v>276</v>
      </c>
    </row>
    <row r="385" spans="1:60" ht="22.5" outlineLevel="1" x14ac:dyDescent="0.2">
      <c r="A385" s="236">
        <v>91</v>
      </c>
      <c r="B385" s="237" t="s">
        <v>889</v>
      </c>
      <c r="C385" s="247" t="s">
        <v>890</v>
      </c>
      <c r="D385" s="238" t="s">
        <v>444</v>
      </c>
      <c r="E385" s="239">
        <v>5.4306000000000001</v>
      </c>
      <c r="F385" s="240"/>
      <c r="G385" s="241">
        <f>ROUND(E385*F385,2)</f>
        <v>0</v>
      </c>
      <c r="H385" s="240"/>
      <c r="I385" s="241">
        <f>ROUND(E385*H385,2)</f>
        <v>0</v>
      </c>
      <c r="J385" s="240"/>
      <c r="K385" s="241">
        <f>ROUND(E385*J385,2)</f>
        <v>0</v>
      </c>
      <c r="L385" s="241">
        <v>21</v>
      </c>
      <c r="M385" s="241">
        <f>G385*(1+L385/100)</f>
        <v>0</v>
      </c>
      <c r="N385" s="239">
        <v>1.2800000000000001E-3</v>
      </c>
      <c r="O385" s="239">
        <f>ROUND(E385*N385,2)</f>
        <v>0.01</v>
      </c>
      <c r="P385" s="239">
        <v>1.8</v>
      </c>
      <c r="Q385" s="239">
        <f>ROUND(E385*P385,2)</f>
        <v>9.7799999999999994</v>
      </c>
      <c r="R385" s="241" t="s">
        <v>891</v>
      </c>
      <c r="S385" s="241" t="s">
        <v>280</v>
      </c>
      <c r="T385" s="242" t="s">
        <v>280</v>
      </c>
      <c r="U385" s="222">
        <v>1.52</v>
      </c>
      <c r="V385" s="222">
        <f>ROUND(E385*U385,2)</f>
        <v>8.25</v>
      </c>
      <c r="W385" s="222"/>
      <c r="X385" s="222" t="s">
        <v>399</v>
      </c>
      <c r="Y385" s="222" t="s">
        <v>283</v>
      </c>
      <c r="Z385" s="212"/>
      <c r="AA385" s="212"/>
      <c r="AB385" s="212"/>
      <c r="AC385" s="212"/>
      <c r="AD385" s="212"/>
      <c r="AE385" s="212"/>
      <c r="AF385" s="212"/>
      <c r="AG385" s="212" t="s">
        <v>400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2" x14ac:dyDescent="0.2">
      <c r="A386" s="219"/>
      <c r="B386" s="220"/>
      <c r="C386" s="264" t="s">
        <v>892</v>
      </c>
      <c r="D386" s="256"/>
      <c r="E386" s="256"/>
      <c r="F386" s="256"/>
      <c r="G386" s="256"/>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447</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43" t="str">
        <f>C386</f>
        <v>nebo vybourání otvorů průřezové plochy přes 4 m2 ve zdivu nadzákladovém, včetně pomocného lešení o výšce podlahy do 1900 mm a pro zatížení do 1,5 kPa  (150 kg/m2)</v>
      </c>
      <c r="BB386" s="212"/>
      <c r="BC386" s="212"/>
      <c r="BD386" s="212"/>
      <c r="BE386" s="212"/>
      <c r="BF386" s="212"/>
      <c r="BG386" s="212"/>
      <c r="BH386" s="212"/>
    </row>
    <row r="387" spans="1:60" outlineLevel="2" x14ac:dyDescent="0.2">
      <c r="A387" s="219"/>
      <c r="B387" s="220"/>
      <c r="C387" s="249" t="s">
        <v>893</v>
      </c>
      <c r="D387" s="226"/>
      <c r="E387" s="227">
        <v>5.4306000000000001</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288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36">
        <v>92</v>
      </c>
      <c r="B388" s="237" t="s">
        <v>894</v>
      </c>
      <c r="C388" s="247" t="s">
        <v>895</v>
      </c>
      <c r="D388" s="238" t="s">
        <v>439</v>
      </c>
      <c r="E388" s="239">
        <v>453.08499999999998</v>
      </c>
      <c r="F388" s="240"/>
      <c r="G388" s="241">
        <f>ROUND(E388*F388,2)</f>
        <v>0</v>
      </c>
      <c r="H388" s="240"/>
      <c r="I388" s="241">
        <f>ROUND(E388*H388,2)</f>
        <v>0</v>
      </c>
      <c r="J388" s="240"/>
      <c r="K388" s="241">
        <f>ROUND(E388*J388,2)</f>
        <v>0</v>
      </c>
      <c r="L388" s="241">
        <v>21</v>
      </c>
      <c r="M388" s="241">
        <f>G388*(1+L388/100)</f>
        <v>0</v>
      </c>
      <c r="N388" s="239">
        <v>3.3E-4</v>
      </c>
      <c r="O388" s="239">
        <f>ROUND(E388*N388,2)</f>
        <v>0.15</v>
      </c>
      <c r="P388" s="239">
        <v>1.183E-2</v>
      </c>
      <c r="Q388" s="239">
        <f>ROUND(E388*P388,2)</f>
        <v>5.36</v>
      </c>
      <c r="R388" s="241" t="s">
        <v>891</v>
      </c>
      <c r="S388" s="241" t="s">
        <v>280</v>
      </c>
      <c r="T388" s="242" t="s">
        <v>280</v>
      </c>
      <c r="U388" s="222">
        <v>0.34599999999999997</v>
      </c>
      <c r="V388" s="222">
        <f>ROUND(E388*U388,2)</f>
        <v>156.77000000000001</v>
      </c>
      <c r="W388" s="222"/>
      <c r="X388" s="222" t="s">
        <v>399</v>
      </c>
      <c r="Y388" s="222" t="s">
        <v>283</v>
      </c>
      <c r="Z388" s="212"/>
      <c r="AA388" s="212"/>
      <c r="AB388" s="212"/>
      <c r="AC388" s="212"/>
      <c r="AD388" s="212"/>
      <c r="AE388" s="212"/>
      <c r="AF388" s="212"/>
      <c r="AG388" s="212" t="s">
        <v>400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49" t="s">
        <v>607</v>
      </c>
      <c r="D389" s="226"/>
      <c r="E389" s="227">
        <v>168.84</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288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49" t="s">
        <v>608</v>
      </c>
      <c r="D390" s="226"/>
      <c r="E390" s="227">
        <v>177.77500000000001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288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49" t="s">
        <v>896</v>
      </c>
      <c r="D391" s="226"/>
      <c r="E391" s="227">
        <v>106.47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36">
        <v>93</v>
      </c>
      <c r="B392" s="237" t="s">
        <v>897</v>
      </c>
      <c r="C392" s="247" t="s">
        <v>898</v>
      </c>
      <c r="D392" s="238" t="s">
        <v>444</v>
      </c>
      <c r="E392" s="239">
        <v>12.283160000000001</v>
      </c>
      <c r="F392" s="240"/>
      <c r="G392" s="241">
        <f>ROUND(E392*F392,2)</f>
        <v>0</v>
      </c>
      <c r="H392" s="240"/>
      <c r="I392" s="241">
        <f>ROUND(E392*H392,2)</f>
        <v>0</v>
      </c>
      <c r="J392" s="240"/>
      <c r="K392" s="241">
        <f>ROUND(E392*J392,2)</f>
        <v>0</v>
      </c>
      <c r="L392" s="241">
        <v>21</v>
      </c>
      <c r="M392" s="241">
        <f>G392*(1+L392/100)</f>
        <v>0</v>
      </c>
      <c r="N392" s="239">
        <v>6.8900000000000003E-3</v>
      </c>
      <c r="O392" s="239">
        <f>ROUND(E392*N392,2)</f>
        <v>0.08</v>
      </c>
      <c r="P392" s="239">
        <v>2.4</v>
      </c>
      <c r="Q392" s="239">
        <f>ROUND(E392*P392,2)</f>
        <v>29.48</v>
      </c>
      <c r="R392" s="241" t="s">
        <v>891</v>
      </c>
      <c r="S392" s="241" t="s">
        <v>280</v>
      </c>
      <c r="T392" s="242" t="s">
        <v>280</v>
      </c>
      <c r="U392" s="222">
        <v>9.0310000000000006</v>
      </c>
      <c r="V392" s="222">
        <f>ROUND(E392*U392,2)</f>
        <v>110.93</v>
      </c>
      <c r="W392" s="222"/>
      <c r="X392" s="222" t="s">
        <v>399</v>
      </c>
      <c r="Y392" s="222" t="s">
        <v>283</v>
      </c>
      <c r="Z392" s="212"/>
      <c r="AA392" s="212"/>
      <c r="AB392" s="212"/>
      <c r="AC392" s="212"/>
      <c r="AD392" s="212"/>
      <c r="AE392" s="212"/>
      <c r="AF392" s="212"/>
      <c r="AG392" s="212" t="s">
        <v>400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64" t="s">
        <v>899</v>
      </c>
      <c r="D393" s="256"/>
      <c r="E393" s="256"/>
      <c r="F393" s="256"/>
      <c r="G393" s="256"/>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447</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49" t="s">
        <v>900</v>
      </c>
      <c r="D394" s="226"/>
      <c r="E394" s="227">
        <v>9.6782000000000004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288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49" t="s">
        <v>901</v>
      </c>
      <c r="D395" s="226"/>
      <c r="E395" s="227">
        <v>0.61524000000000001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288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49" t="s">
        <v>902</v>
      </c>
      <c r="D396" s="226"/>
      <c r="E396" s="227">
        <v>0.61524000000000001</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288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49" t="s">
        <v>903</v>
      </c>
      <c r="D397" s="226"/>
      <c r="E397" s="227">
        <v>0.61524000000000001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49" t="s">
        <v>904</v>
      </c>
      <c r="D398" s="226"/>
      <c r="E398" s="227">
        <v>0.61524000000000001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288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9" t="s">
        <v>905</v>
      </c>
      <c r="D399" s="226"/>
      <c r="E399" s="227">
        <v>0.14399999999999999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6">
        <v>94</v>
      </c>
      <c r="B400" s="237" t="s">
        <v>906</v>
      </c>
      <c r="C400" s="247" t="s">
        <v>907</v>
      </c>
      <c r="D400" s="238" t="s">
        <v>439</v>
      </c>
      <c r="E400" s="239">
        <v>634.16297999999995</v>
      </c>
      <c r="F400" s="240"/>
      <c r="G400" s="241">
        <f>ROUND(E400*F400,2)</f>
        <v>0</v>
      </c>
      <c r="H400" s="240"/>
      <c r="I400" s="241">
        <f>ROUND(E400*H400,2)</f>
        <v>0</v>
      </c>
      <c r="J400" s="240"/>
      <c r="K400" s="241">
        <f>ROUND(E400*J400,2)</f>
        <v>0</v>
      </c>
      <c r="L400" s="241">
        <v>21</v>
      </c>
      <c r="M400" s="241">
        <f>G400*(1+L400/100)</f>
        <v>0</v>
      </c>
      <c r="N400" s="239">
        <v>0</v>
      </c>
      <c r="O400" s="239">
        <f>ROUND(E400*N400,2)</f>
        <v>0</v>
      </c>
      <c r="P400" s="239">
        <v>5.8999999999999997E-2</v>
      </c>
      <c r="Q400" s="239">
        <f>ROUND(E400*P400,2)</f>
        <v>37.42</v>
      </c>
      <c r="R400" s="241" t="s">
        <v>891</v>
      </c>
      <c r="S400" s="241" t="s">
        <v>280</v>
      </c>
      <c r="T400" s="242" t="s">
        <v>280</v>
      </c>
      <c r="U400" s="222">
        <v>0.59</v>
      </c>
      <c r="V400" s="222">
        <f>ROUND(E400*U400,2)</f>
        <v>374.16</v>
      </c>
      <c r="W400" s="222"/>
      <c r="X400" s="222" t="s">
        <v>399</v>
      </c>
      <c r="Y400" s="222" t="s">
        <v>283</v>
      </c>
      <c r="Z400" s="212"/>
      <c r="AA400" s="212"/>
      <c r="AB400" s="212"/>
      <c r="AC400" s="212"/>
      <c r="AD400" s="212"/>
      <c r="AE400" s="212"/>
      <c r="AF400" s="212"/>
      <c r="AG400" s="212" t="s">
        <v>400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2" x14ac:dyDescent="0.2">
      <c r="A401" s="219"/>
      <c r="B401" s="220"/>
      <c r="C401" s="264" t="s">
        <v>908</v>
      </c>
      <c r="D401" s="256"/>
      <c r="E401" s="256"/>
      <c r="F401" s="256"/>
      <c r="G401" s="256"/>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447</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43" t="str">
        <f>C401</f>
        <v>bez odstupu, po hrubém vybourání otvorů v jakémkoliv zdivu cihelném, včetně pomocného lešení o výšce podlahy do 1900 mm a pro zatížení do 1,5 kPa  (150 kg/m2),</v>
      </c>
      <c r="BB401" s="212"/>
      <c r="BC401" s="212"/>
      <c r="BD401" s="212"/>
      <c r="BE401" s="212"/>
      <c r="BF401" s="212"/>
      <c r="BG401" s="212"/>
      <c r="BH401" s="212"/>
    </row>
    <row r="402" spans="1:60" ht="22.5" outlineLevel="2" x14ac:dyDescent="0.2">
      <c r="A402" s="219"/>
      <c r="B402" s="220"/>
      <c r="C402" s="249" t="s">
        <v>530</v>
      </c>
      <c r="D402" s="226"/>
      <c r="E402" s="227">
        <v>197.33580000000001</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288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9" t="s">
        <v>531</v>
      </c>
      <c r="D403" s="226"/>
      <c r="E403" s="227">
        <v>34.306399999999996</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288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49" t="s">
        <v>532</v>
      </c>
      <c r="D404" s="226"/>
      <c r="E404" s="227">
        <v>129.36680000000001</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533</v>
      </c>
      <c r="D405" s="226"/>
      <c r="E405" s="227">
        <v>59.237000000000002</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534</v>
      </c>
      <c r="D406" s="226"/>
      <c r="E406" s="227">
        <v>34.5062</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535</v>
      </c>
      <c r="D407" s="226"/>
      <c r="E407" s="227">
        <v>18.781199999999998</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536</v>
      </c>
      <c r="D408" s="226"/>
      <c r="E408" s="227">
        <v>101.53688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3" x14ac:dyDescent="0.2">
      <c r="A409" s="219"/>
      <c r="B409" s="220"/>
      <c r="C409" s="249" t="s">
        <v>537</v>
      </c>
      <c r="D409" s="226"/>
      <c r="E409" s="227">
        <v>30.376999999999999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49" t="s">
        <v>538</v>
      </c>
      <c r="D410" s="226"/>
      <c r="E410" s="227">
        <v>11.418200000000001</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288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3" x14ac:dyDescent="0.2">
      <c r="A411" s="219"/>
      <c r="B411" s="220"/>
      <c r="C411" s="249" t="s">
        <v>909</v>
      </c>
      <c r="D411" s="226"/>
      <c r="E411" s="227">
        <v>17.297499999999999</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288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6">
        <v>95</v>
      </c>
      <c r="B412" s="237" t="s">
        <v>910</v>
      </c>
      <c r="C412" s="247" t="s">
        <v>911</v>
      </c>
      <c r="D412" s="238" t="s">
        <v>491</v>
      </c>
      <c r="E412" s="239">
        <v>1894</v>
      </c>
      <c r="F412" s="240"/>
      <c r="G412" s="241">
        <f>ROUND(E412*F412,2)</f>
        <v>0</v>
      </c>
      <c r="H412" s="240"/>
      <c r="I412" s="241">
        <f>ROUND(E412*H412,2)</f>
        <v>0</v>
      </c>
      <c r="J412" s="240"/>
      <c r="K412" s="241">
        <f>ROUND(E412*J412,2)</f>
        <v>0</v>
      </c>
      <c r="L412" s="241">
        <v>21</v>
      </c>
      <c r="M412" s="241">
        <f>G412*(1+L412/100)</f>
        <v>0</v>
      </c>
      <c r="N412" s="239">
        <v>0</v>
      </c>
      <c r="O412" s="239">
        <f>ROUND(E412*N412,2)</f>
        <v>0</v>
      </c>
      <c r="P412" s="239">
        <v>0</v>
      </c>
      <c r="Q412" s="239">
        <f>ROUND(E412*P412,2)</f>
        <v>0</v>
      </c>
      <c r="R412" s="241" t="s">
        <v>891</v>
      </c>
      <c r="S412" s="241" t="s">
        <v>280</v>
      </c>
      <c r="T412" s="242" t="s">
        <v>280</v>
      </c>
      <c r="U412" s="222">
        <v>0.03</v>
      </c>
      <c r="V412" s="222">
        <f>ROUND(E412*U412,2)</f>
        <v>56.82</v>
      </c>
      <c r="W412" s="222"/>
      <c r="X412" s="222" t="s">
        <v>399</v>
      </c>
      <c r="Y412" s="222" t="s">
        <v>283</v>
      </c>
      <c r="Z412" s="212"/>
      <c r="AA412" s="212"/>
      <c r="AB412" s="212"/>
      <c r="AC412" s="212"/>
      <c r="AD412" s="212"/>
      <c r="AE412" s="212"/>
      <c r="AF412" s="212"/>
      <c r="AG412" s="212" t="s">
        <v>400</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4" t="s">
        <v>912</v>
      </c>
      <c r="D413" s="256"/>
      <c r="E413" s="256"/>
      <c r="F413" s="256"/>
      <c r="G413" s="256"/>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447</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6">
        <v>96</v>
      </c>
      <c r="B414" s="237" t="s">
        <v>913</v>
      </c>
      <c r="C414" s="247" t="s">
        <v>914</v>
      </c>
      <c r="D414" s="238" t="s">
        <v>491</v>
      </c>
      <c r="E414" s="239">
        <v>22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t="s">
        <v>891</v>
      </c>
      <c r="S414" s="241" t="s">
        <v>280</v>
      </c>
      <c r="T414" s="242" t="s">
        <v>280</v>
      </c>
      <c r="U414" s="222">
        <v>0.05</v>
      </c>
      <c r="V414" s="222">
        <f>ROUND(E414*U414,2)</f>
        <v>1.1000000000000001</v>
      </c>
      <c r="W414" s="222"/>
      <c r="X414" s="222" t="s">
        <v>399</v>
      </c>
      <c r="Y414" s="222" t="s">
        <v>283</v>
      </c>
      <c r="Z414" s="212"/>
      <c r="AA414" s="212"/>
      <c r="AB414" s="212"/>
      <c r="AC414" s="212"/>
      <c r="AD414" s="212"/>
      <c r="AE414" s="212"/>
      <c r="AF414" s="212"/>
      <c r="AG414" s="212" t="s">
        <v>400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4" t="s">
        <v>912</v>
      </c>
      <c r="D415" s="256"/>
      <c r="E415" s="256"/>
      <c r="F415" s="256"/>
      <c r="G415" s="256"/>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447</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6">
        <v>97</v>
      </c>
      <c r="B416" s="237" t="s">
        <v>915</v>
      </c>
      <c r="C416" s="247" t="s">
        <v>916</v>
      </c>
      <c r="D416" s="238" t="s">
        <v>439</v>
      </c>
      <c r="E416" s="239">
        <v>48.314599999999999</v>
      </c>
      <c r="F416" s="240"/>
      <c r="G416" s="241">
        <f>ROUND(E416*F416,2)</f>
        <v>0</v>
      </c>
      <c r="H416" s="240"/>
      <c r="I416" s="241">
        <f>ROUND(E416*H416,2)</f>
        <v>0</v>
      </c>
      <c r="J416" s="240"/>
      <c r="K416" s="241">
        <f>ROUND(E416*J416,2)</f>
        <v>0</v>
      </c>
      <c r="L416" s="241">
        <v>21</v>
      </c>
      <c r="M416" s="241">
        <f>G416*(1+L416/100)</f>
        <v>0</v>
      </c>
      <c r="N416" s="239">
        <v>2.1900000000000001E-3</v>
      </c>
      <c r="O416" s="239">
        <f>ROUND(E416*N416,2)</f>
        <v>0.11</v>
      </c>
      <c r="P416" s="239">
        <v>4.1000000000000002E-2</v>
      </c>
      <c r="Q416" s="239">
        <f>ROUND(E416*P416,2)</f>
        <v>1.98</v>
      </c>
      <c r="R416" s="241" t="s">
        <v>891</v>
      </c>
      <c r="S416" s="241" t="s">
        <v>280</v>
      </c>
      <c r="T416" s="242" t="s">
        <v>280</v>
      </c>
      <c r="U416" s="222">
        <v>0.52</v>
      </c>
      <c r="V416" s="222">
        <f>ROUND(E416*U416,2)</f>
        <v>25.12</v>
      </c>
      <c r="W416" s="222"/>
      <c r="X416" s="222" t="s">
        <v>399</v>
      </c>
      <c r="Y416" s="222" t="s">
        <v>283</v>
      </c>
      <c r="Z416" s="212"/>
      <c r="AA416" s="212"/>
      <c r="AB416" s="212"/>
      <c r="AC416" s="212"/>
      <c r="AD416" s="212"/>
      <c r="AE416" s="212"/>
      <c r="AF416" s="212"/>
      <c r="AG416" s="212" t="s">
        <v>400</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4" t="s">
        <v>899</v>
      </c>
      <c r="D417" s="256"/>
      <c r="E417" s="256"/>
      <c r="F417" s="256"/>
      <c r="G417" s="256"/>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447</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49" t="s">
        <v>917</v>
      </c>
      <c r="D418" s="226"/>
      <c r="E418" s="227">
        <v>38.768000000000001</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49" t="s">
        <v>918</v>
      </c>
      <c r="D419" s="226"/>
      <c r="E419" s="227">
        <v>9.5465999999999998</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36">
        <v>98</v>
      </c>
      <c r="B420" s="237" t="s">
        <v>919</v>
      </c>
      <c r="C420" s="247" t="s">
        <v>920</v>
      </c>
      <c r="D420" s="238" t="s">
        <v>439</v>
      </c>
      <c r="E420" s="239">
        <v>109.0622</v>
      </c>
      <c r="F420" s="240"/>
      <c r="G420" s="241">
        <f>ROUND(E420*F420,2)</f>
        <v>0</v>
      </c>
      <c r="H420" s="240"/>
      <c r="I420" s="241">
        <f>ROUND(E420*H420,2)</f>
        <v>0</v>
      </c>
      <c r="J420" s="240"/>
      <c r="K420" s="241">
        <f>ROUND(E420*J420,2)</f>
        <v>0</v>
      </c>
      <c r="L420" s="241">
        <v>21</v>
      </c>
      <c r="M420" s="241">
        <f>G420*(1+L420/100)</f>
        <v>0</v>
      </c>
      <c r="N420" s="239">
        <v>1E-3</v>
      </c>
      <c r="O420" s="239">
        <f>ROUND(E420*N420,2)</f>
        <v>0.11</v>
      </c>
      <c r="P420" s="239">
        <v>3.1E-2</v>
      </c>
      <c r="Q420" s="239">
        <f>ROUND(E420*P420,2)</f>
        <v>3.38</v>
      </c>
      <c r="R420" s="241" t="s">
        <v>891</v>
      </c>
      <c r="S420" s="241" t="s">
        <v>280</v>
      </c>
      <c r="T420" s="242" t="s">
        <v>280</v>
      </c>
      <c r="U420" s="222">
        <v>0.33100000000000002</v>
      </c>
      <c r="V420" s="222">
        <f>ROUND(E420*U420,2)</f>
        <v>36.1</v>
      </c>
      <c r="W420" s="222"/>
      <c r="X420" s="222" t="s">
        <v>399</v>
      </c>
      <c r="Y420" s="222" t="s">
        <v>283</v>
      </c>
      <c r="Z420" s="212"/>
      <c r="AA420" s="212"/>
      <c r="AB420" s="212"/>
      <c r="AC420" s="212"/>
      <c r="AD420" s="212"/>
      <c r="AE420" s="212"/>
      <c r="AF420" s="212"/>
      <c r="AG420" s="212" t="s">
        <v>400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4" t="s">
        <v>899</v>
      </c>
      <c r="D421" s="256"/>
      <c r="E421" s="256"/>
      <c r="F421" s="256"/>
      <c r="G421" s="256"/>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447</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49" t="s">
        <v>921</v>
      </c>
      <c r="D422" s="226"/>
      <c r="E422" s="227">
        <v>80.074399999999997</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288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49" t="s">
        <v>922</v>
      </c>
      <c r="D423" s="226"/>
      <c r="E423" s="227">
        <v>8.8469999999999995</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288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49" t="s">
        <v>923</v>
      </c>
      <c r="D424" s="226"/>
      <c r="E424" s="227">
        <v>8.2913999999999994</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288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9" t="s">
        <v>924</v>
      </c>
      <c r="D425" s="226"/>
      <c r="E425" s="227">
        <v>11.849399999999999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288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925</v>
      </c>
      <c r="C426" s="247" t="s">
        <v>926</v>
      </c>
      <c r="D426" s="238" t="s">
        <v>439</v>
      </c>
      <c r="E426" s="239">
        <v>700.06799999999998</v>
      </c>
      <c r="F426" s="240"/>
      <c r="G426" s="241">
        <f>ROUND(E426*F426,2)</f>
        <v>0</v>
      </c>
      <c r="H426" s="240"/>
      <c r="I426" s="241">
        <f>ROUND(E426*H426,2)</f>
        <v>0</v>
      </c>
      <c r="J426" s="240"/>
      <c r="K426" s="241">
        <f>ROUND(E426*J426,2)</f>
        <v>0</v>
      </c>
      <c r="L426" s="241">
        <v>21</v>
      </c>
      <c r="M426" s="241">
        <f>G426*(1+L426/100)</f>
        <v>0</v>
      </c>
      <c r="N426" s="239">
        <v>9.2000000000000003E-4</v>
      </c>
      <c r="O426" s="239">
        <f>ROUND(E426*N426,2)</f>
        <v>0.64</v>
      </c>
      <c r="P426" s="239">
        <v>2.7E-2</v>
      </c>
      <c r="Q426" s="239">
        <f>ROUND(E426*P426,2)</f>
        <v>18.899999999999999</v>
      </c>
      <c r="R426" s="241" t="s">
        <v>891</v>
      </c>
      <c r="S426" s="241" t="s">
        <v>280</v>
      </c>
      <c r="T426" s="242" t="s">
        <v>280</v>
      </c>
      <c r="U426" s="222">
        <v>0.26300000000000001</v>
      </c>
      <c r="V426" s="222">
        <f>ROUND(E426*U426,2)</f>
        <v>184.12</v>
      </c>
      <c r="W426" s="222"/>
      <c r="X426" s="222" t="s">
        <v>399</v>
      </c>
      <c r="Y426" s="222" t="s">
        <v>283</v>
      </c>
      <c r="Z426" s="212"/>
      <c r="AA426" s="212"/>
      <c r="AB426" s="212"/>
      <c r="AC426" s="212"/>
      <c r="AD426" s="212"/>
      <c r="AE426" s="212"/>
      <c r="AF426" s="212"/>
      <c r="AG426" s="212" t="s">
        <v>400</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899</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447</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927</v>
      </c>
      <c r="D428" s="226"/>
      <c r="E428" s="227">
        <v>661.23900000000003</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288</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928</v>
      </c>
      <c r="D429" s="226"/>
      <c r="E429" s="227">
        <v>38.829000000000001</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288</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929</v>
      </c>
      <c r="C430" s="247" t="s">
        <v>930</v>
      </c>
      <c r="D430" s="238" t="s">
        <v>439</v>
      </c>
      <c r="E430" s="239">
        <v>472.68939999999998</v>
      </c>
      <c r="F430" s="240"/>
      <c r="G430" s="241">
        <f>ROUND(E430*F430,2)</f>
        <v>0</v>
      </c>
      <c r="H430" s="240"/>
      <c r="I430" s="241">
        <f>ROUND(E430*H430,2)</f>
        <v>0</v>
      </c>
      <c r="J430" s="240"/>
      <c r="K430" s="241">
        <f>ROUND(E430*J430,2)</f>
        <v>0</v>
      </c>
      <c r="L430" s="241">
        <v>21</v>
      </c>
      <c r="M430" s="241">
        <f>G430*(1+L430/100)</f>
        <v>0</v>
      </c>
      <c r="N430" s="239">
        <v>8.1999999999999998E-4</v>
      </c>
      <c r="O430" s="239">
        <f>ROUND(E430*N430,2)</f>
        <v>0.39</v>
      </c>
      <c r="P430" s="239">
        <v>2.3E-2</v>
      </c>
      <c r="Q430" s="239">
        <f>ROUND(E430*P430,2)</f>
        <v>10.87</v>
      </c>
      <c r="R430" s="241" t="s">
        <v>891</v>
      </c>
      <c r="S430" s="241" t="s">
        <v>280</v>
      </c>
      <c r="T430" s="242" t="s">
        <v>280</v>
      </c>
      <c r="U430" s="222">
        <v>0.215</v>
      </c>
      <c r="V430" s="222">
        <f>ROUND(E430*U430,2)</f>
        <v>101.63</v>
      </c>
      <c r="W430" s="222"/>
      <c r="X430" s="222" t="s">
        <v>399</v>
      </c>
      <c r="Y430" s="222" t="s">
        <v>283</v>
      </c>
      <c r="Z430" s="212"/>
      <c r="AA430" s="212"/>
      <c r="AB430" s="212"/>
      <c r="AC430" s="212"/>
      <c r="AD430" s="212"/>
      <c r="AE430" s="212"/>
      <c r="AF430" s="212"/>
      <c r="AG430" s="212" t="s">
        <v>400</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899</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447</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931</v>
      </c>
      <c r="D432" s="226"/>
      <c r="E432" s="227">
        <v>239.3108</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932</v>
      </c>
      <c r="D433" s="226"/>
      <c r="E433" s="227">
        <v>233.37860000000001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6">
        <v>101</v>
      </c>
      <c r="B434" s="237" t="s">
        <v>933</v>
      </c>
      <c r="C434" s="247" t="s">
        <v>934</v>
      </c>
      <c r="D434" s="238" t="s">
        <v>439</v>
      </c>
      <c r="E434" s="239">
        <v>11.311</v>
      </c>
      <c r="F434" s="240"/>
      <c r="G434" s="241">
        <f>ROUND(E434*F434,2)</f>
        <v>0</v>
      </c>
      <c r="H434" s="240"/>
      <c r="I434" s="241">
        <f>ROUND(E434*H434,2)</f>
        <v>0</v>
      </c>
      <c r="J434" s="240"/>
      <c r="K434" s="241">
        <f>ROUND(E434*J434,2)</f>
        <v>0</v>
      </c>
      <c r="L434" s="241">
        <v>21</v>
      </c>
      <c r="M434" s="241">
        <f>G434*(1+L434/100)</f>
        <v>0</v>
      </c>
      <c r="N434" s="239">
        <v>1.17E-3</v>
      </c>
      <c r="O434" s="239">
        <f>ROUND(E434*N434,2)</f>
        <v>0.01</v>
      </c>
      <c r="P434" s="239">
        <v>8.7999999999999995E-2</v>
      </c>
      <c r="Q434" s="239">
        <f>ROUND(E434*P434,2)</f>
        <v>1</v>
      </c>
      <c r="R434" s="241" t="s">
        <v>891</v>
      </c>
      <c r="S434" s="241" t="s">
        <v>280</v>
      </c>
      <c r="T434" s="242" t="s">
        <v>280</v>
      </c>
      <c r="U434" s="222">
        <v>0.55600000000000005</v>
      </c>
      <c r="V434" s="222">
        <f>ROUND(E434*U434,2)</f>
        <v>6.29</v>
      </c>
      <c r="W434" s="222"/>
      <c r="X434" s="222" t="s">
        <v>399</v>
      </c>
      <c r="Y434" s="222" t="s">
        <v>283</v>
      </c>
      <c r="Z434" s="212"/>
      <c r="AA434" s="212"/>
      <c r="AB434" s="212"/>
      <c r="AC434" s="212"/>
      <c r="AD434" s="212"/>
      <c r="AE434" s="212"/>
      <c r="AF434" s="212"/>
      <c r="AG434" s="212" t="s">
        <v>400</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4" t="s">
        <v>899</v>
      </c>
      <c r="D435" s="256"/>
      <c r="E435" s="256"/>
      <c r="F435" s="256"/>
      <c r="G435" s="256"/>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447</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9" t="s">
        <v>935</v>
      </c>
      <c r="D436" s="226"/>
      <c r="E436" s="227">
        <v>11.311</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288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6">
        <v>102</v>
      </c>
      <c r="B437" s="237" t="s">
        <v>936</v>
      </c>
      <c r="C437" s="247" t="s">
        <v>937</v>
      </c>
      <c r="D437" s="238" t="s">
        <v>439</v>
      </c>
      <c r="E437" s="239">
        <v>20.915199999999999</v>
      </c>
      <c r="F437" s="240"/>
      <c r="G437" s="241">
        <f>ROUND(E437*F437,2)</f>
        <v>0</v>
      </c>
      <c r="H437" s="240"/>
      <c r="I437" s="241">
        <f>ROUND(E437*H437,2)</f>
        <v>0</v>
      </c>
      <c r="J437" s="240"/>
      <c r="K437" s="241">
        <f>ROUND(E437*J437,2)</f>
        <v>0</v>
      </c>
      <c r="L437" s="241">
        <v>21</v>
      </c>
      <c r="M437" s="241">
        <f>G437*(1+L437/100)</f>
        <v>0</v>
      </c>
      <c r="N437" s="239">
        <v>1E-3</v>
      </c>
      <c r="O437" s="239">
        <f>ROUND(E437*N437,2)</f>
        <v>0.02</v>
      </c>
      <c r="P437" s="239">
        <v>6.7000000000000004E-2</v>
      </c>
      <c r="Q437" s="239">
        <f>ROUND(E437*P437,2)</f>
        <v>1.4</v>
      </c>
      <c r="R437" s="241" t="s">
        <v>891</v>
      </c>
      <c r="S437" s="241" t="s">
        <v>280</v>
      </c>
      <c r="T437" s="242" t="s">
        <v>280</v>
      </c>
      <c r="U437" s="222">
        <v>0.53300000000000003</v>
      </c>
      <c r="V437" s="222">
        <f>ROUND(E437*U437,2)</f>
        <v>11.15</v>
      </c>
      <c r="W437" s="222"/>
      <c r="X437" s="222" t="s">
        <v>399</v>
      </c>
      <c r="Y437" s="222" t="s">
        <v>283</v>
      </c>
      <c r="Z437" s="212"/>
      <c r="AA437" s="212"/>
      <c r="AB437" s="212"/>
      <c r="AC437" s="212"/>
      <c r="AD437" s="212"/>
      <c r="AE437" s="212"/>
      <c r="AF437" s="212"/>
      <c r="AG437" s="212" t="s">
        <v>400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64" t="s">
        <v>899</v>
      </c>
      <c r="D438" s="256"/>
      <c r="E438" s="256"/>
      <c r="F438" s="256"/>
      <c r="G438" s="256"/>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447</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9" t="s">
        <v>938</v>
      </c>
      <c r="D439" s="226"/>
      <c r="E439" s="227">
        <v>20.915199999999999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103</v>
      </c>
      <c r="B440" s="237" t="s">
        <v>939</v>
      </c>
      <c r="C440" s="247" t="s">
        <v>940</v>
      </c>
      <c r="D440" s="238" t="s">
        <v>439</v>
      </c>
      <c r="E440" s="239">
        <v>300.83999999999997</v>
      </c>
      <c r="F440" s="240"/>
      <c r="G440" s="241">
        <f>ROUND(E440*F440,2)</f>
        <v>0</v>
      </c>
      <c r="H440" s="240"/>
      <c r="I440" s="241">
        <f>ROUND(E440*H440,2)</f>
        <v>0</v>
      </c>
      <c r="J440" s="240"/>
      <c r="K440" s="241">
        <f>ROUND(E440*J440,2)</f>
        <v>0</v>
      </c>
      <c r="L440" s="241">
        <v>21</v>
      </c>
      <c r="M440" s="241">
        <f>G440*(1+L440/100)</f>
        <v>0</v>
      </c>
      <c r="N440" s="239">
        <v>0</v>
      </c>
      <c r="O440" s="239">
        <f>ROUND(E440*N440,2)</f>
        <v>0</v>
      </c>
      <c r="P440" s="239">
        <v>4.0000000000000001E-3</v>
      </c>
      <c r="Q440" s="239">
        <f>ROUND(E440*P440,2)</f>
        <v>1.2</v>
      </c>
      <c r="R440" s="241" t="s">
        <v>891</v>
      </c>
      <c r="S440" s="241" t="s">
        <v>280</v>
      </c>
      <c r="T440" s="242" t="s">
        <v>280</v>
      </c>
      <c r="U440" s="222">
        <v>3.9E-2</v>
      </c>
      <c r="V440" s="222">
        <f>ROUND(E440*U440,2)</f>
        <v>11.73</v>
      </c>
      <c r="W440" s="222"/>
      <c r="X440" s="222" t="s">
        <v>399</v>
      </c>
      <c r="Y440" s="222" t="s">
        <v>283</v>
      </c>
      <c r="Z440" s="212"/>
      <c r="AA440" s="212"/>
      <c r="AB440" s="212"/>
      <c r="AC440" s="212"/>
      <c r="AD440" s="212"/>
      <c r="AE440" s="212"/>
      <c r="AF440" s="212"/>
      <c r="AG440" s="212" t="s">
        <v>400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899</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447</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36">
        <v>104</v>
      </c>
      <c r="B442" s="237" t="s">
        <v>941</v>
      </c>
      <c r="C442" s="247" t="s">
        <v>942</v>
      </c>
      <c r="D442" s="238" t="s">
        <v>491</v>
      </c>
      <c r="E442" s="239">
        <v>3</v>
      </c>
      <c r="F442" s="240"/>
      <c r="G442" s="241">
        <f>ROUND(E442*F442,2)</f>
        <v>0</v>
      </c>
      <c r="H442" s="240"/>
      <c r="I442" s="241">
        <f>ROUND(E442*H442,2)</f>
        <v>0</v>
      </c>
      <c r="J442" s="240"/>
      <c r="K442" s="241">
        <f>ROUND(E442*J442,2)</f>
        <v>0</v>
      </c>
      <c r="L442" s="241">
        <v>21</v>
      </c>
      <c r="M442" s="241">
        <f>G442*(1+L442/100)</f>
        <v>0</v>
      </c>
      <c r="N442" s="239">
        <v>0</v>
      </c>
      <c r="O442" s="239">
        <f>ROUND(E442*N442,2)</f>
        <v>0</v>
      </c>
      <c r="P442" s="239">
        <v>0</v>
      </c>
      <c r="Q442" s="239">
        <f>ROUND(E442*P442,2)</f>
        <v>0</v>
      </c>
      <c r="R442" s="241" t="s">
        <v>891</v>
      </c>
      <c r="S442" s="241" t="s">
        <v>280</v>
      </c>
      <c r="T442" s="242" t="s">
        <v>280</v>
      </c>
      <c r="U442" s="222">
        <v>0.06</v>
      </c>
      <c r="V442" s="222">
        <f>ROUND(E442*U442,2)</f>
        <v>0.18</v>
      </c>
      <c r="W442" s="222"/>
      <c r="X442" s="222" t="s">
        <v>399</v>
      </c>
      <c r="Y442" s="222" t="s">
        <v>283</v>
      </c>
      <c r="Z442" s="212"/>
      <c r="AA442" s="212"/>
      <c r="AB442" s="212"/>
      <c r="AC442" s="212"/>
      <c r="AD442" s="212"/>
      <c r="AE442" s="212"/>
      <c r="AF442" s="212"/>
      <c r="AG442" s="212" t="s">
        <v>400</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4" t="s">
        <v>943</v>
      </c>
      <c r="D443" s="256"/>
      <c r="E443" s="256"/>
      <c r="F443" s="256"/>
      <c r="G443" s="256"/>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447</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49" t="s">
        <v>944</v>
      </c>
      <c r="D444" s="226"/>
      <c r="E444" s="227">
        <v>3</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288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33.75" outlineLevel="1" x14ac:dyDescent="0.2">
      <c r="A445" s="236">
        <v>105</v>
      </c>
      <c r="B445" s="237" t="s">
        <v>945</v>
      </c>
      <c r="C445" s="247" t="s">
        <v>946</v>
      </c>
      <c r="D445" s="238" t="s">
        <v>439</v>
      </c>
      <c r="E445" s="239">
        <v>1.155</v>
      </c>
      <c r="F445" s="240"/>
      <c r="G445" s="241">
        <f>ROUND(E445*F445,2)</f>
        <v>0</v>
      </c>
      <c r="H445" s="240"/>
      <c r="I445" s="241">
        <f>ROUND(E445*H445,2)</f>
        <v>0</v>
      </c>
      <c r="J445" s="240"/>
      <c r="K445" s="241">
        <f>ROUND(E445*J445,2)</f>
        <v>0</v>
      </c>
      <c r="L445" s="241">
        <v>21</v>
      </c>
      <c r="M445" s="241">
        <f>G445*(1+L445/100)</f>
        <v>0</v>
      </c>
      <c r="N445" s="239">
        <v>3.0400000000000002E-3</v>
      </c>
      <c r="O445" s="239">
        <f>ROUND(E445*N445,2)</f>
        <v>0</v>
      </c>
      <c r="P445" s="239">
        <v>8.8999999999999996E-2</v>
      </c>
      <c r="Q445" s="239">
        <f>ROUND(E445*P445,2)</f>
        <v>0.1</v>
      </c>
      <c r="R445" s="241" t="s">
        <v>891</v>
      </c>
      <c r="S445" s="241" t="s">
        <v>280</v>
      </c>
      <c r="T445" s="242" t="s">
        <v>280</v>
      </c>
      <c r="U445" s="222">
        <v>1.49</v>
      </c>
      <c r="V445" s="222">
        <f>ROUND(E445*U445,2)</f>
        <v>1.72</v>
      </c>
      <c r="W445" s="222"/>
      <c r="X445" s="222" t="s">
        <v>399</v>
      </c>
      <c r="Y445" s="222" t="s">
        <v>283</v>
      </c>
      <c r="Z445" s="212"/>
      <c r="AA445" s="212"/>
      <c r="AB445" s="212"/>
      <c r="AC445" s="212"/>
      <c r="AD445" s="212"/>
      <c r="AE445" s="212"/>
      <c r="AF445" s="212"/>
      <c r="AG445" s="212" t="s">
        <v>400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947</v>
      </c>
      <c r="D446" s="226"/>
      <c r="E446" s="227">
        <v>1.155</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57">
        <v>106</v>
      </c>
      <c r="B447" s="258" t="s">
        <v>948</v>
      </c>
      <c r="C447" s="265" t="s">
        <v>949</v>
      </c>
      <c r="D447" s="259" t="s">
        <v>563</v>
      </c>
      <c r="E447" s="260">
        <v>297.57</v>
      </c>
      <c r="F447" s="261"/>
      <c r="G447" s="262">
        <f>ROUND(E447*F447,2)</f>
        <v>0</v>
      </c>
      <c r="H447" s="261"/>
      <c r="I447" s="262">
        <f>ROUND(E447*H447,2)</f>
        <v>0</v>
      </c>
      <c r="J447" s="261"/>
      <c r="K447" s="262">
        <f>ROUND(E447*J447,2)</f>
        <v>0</v>
      </c>
      <c r="L447" s="262">
        <v>21</v>
      </c>
      <c r="M447" s="262">
        <f>G447*(1+L447/100)</f>
        <v>0</v>
      </c>
      <c r="N447" s="260">
        <v>0</v>
      </c>
      <c r="O447" s="260">
        <f>ROUND(E447*N447,2)</f>
        <v>0</v>
      </c>
      <c r="P447" s="260">
        <v>1.1129999999999999E-2</v>
      </c>
      <c r="Q447" s="260">
        <f>ROUND(E447*P447,2)</f>
        <v>3.31</v>
      </c>
      <c r="R447" s="262" t="s">
        <v>891</v>
      </c>
      <c r="S447" s="262" t="s">
        <v>280</v>
      </c>
      <c r="T447" s="263" t="s">
        <v>280</v>
      </c>
      <c r="U447" s="222">
        <v>8.3000000000000004E-2</v>
      </c>
      <c r="V447" s="222">
        <f>ROUND(E447*U447,2)</f>
        <v>24.7</v>
      </c>
      <c r="W447" s="222"/>
      <c r="X447" s="222" t="s">
        <v>399</v>
      </c>
      <c r="Y447" s="222" t="s">
        <v>283</v>
      </c>
      <c r="Z447" s="212"/>
      <c r="AA447" s="212"/>
      <c r="AB447" s="212"/>
      <c r="AC447" s="212"/>
      <c r="AD447" s="212"/>
      <c r="AE447" s="212"/>
      <c r="AF447" s="212"/>
      <c r="AG447" s="212" t="s">
        <v>400</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107</v>
      </c>
      <c r="B448" s="237" t="s">
        <v>948</v>
      </c>
      <c r="C448" s="247" t="s">
        <v>949</v>
      </c>
      <c r="D448" s="238" t="s">
        <v>563</v>
      </c>
      <c r="E448" s="239">
        <v>315.05</v>
      </c>
      <c r="F448" s="240"/>
      <c r="G448" s="241">
        <f>ROUND(E448*F448,2)</f>
        <v>0</v>
      </c>
      <c r="H448" s="240"/>
      <c r="I448" s="241">
        <f>ROUND(E448*H448,2)</f>
        <v>0</v>
      </c>
      <c r="J448" s="240"/>
      <c r="K448" s="241">
        <f>ROUND(E448*J448,2)</f>
        <v>0</v>
      </c>
      <c r="L448" s="241">
        <v>21</v>
      </c>
      <c r="M448" s="241">
        <f>G448*(1+L448/100)</f>
        <v>0</v>
      </c>
      <c r="N448" s="239">
        <v>0</v>
      </c>
      <c r="O448" s="239">
        <f>ROUND(E448*N448,2)</f>
        <v>0</v>
      </c>
      <c r="P448" s="239">
        <v>1.1129999999999999E-2</v>
      </c>
      <c r="Q448" s="239">
        <f>ROUND(E448*P448,2)</f>
        <v>3.51</v>
      </c>
      <c r="R448" s="241" t="s">
        <v>891</v>
      </c>
      <c r="S448" s="241" t="s">
        <v>280</v>
      </c>
      <c r="T448" s="242" t="s">
        <v>280</v>
      </c>
      <c r="U448" s="222">
        <v>8.3000000000000004E-2</v>
      </c>
      <c r="V448" s="222">
        <f>ROUND(E448*U448,2)</f>
        <v>26.15</v>
      </c>
      <c r="W448" s="222"/>
      <c r="X448" s="222" t="s">
        <v>399</v>
      </c>
      <c r="Y448" s="222" t="s">
        <v>283</v>
      </c>
      <c r="Z448" s="212"/>
      <c r="AA448" s="212"/>
      <c r="AB448" s="212"/>
      <c r="AC448" s="212"/>
      <c r="AD448" s="212"/>
      <c r="AE448" s="212"/>
      <c r="AF448" s="212"/>
      <c r="AG448" s="212" t="s">
        <v>400</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950</v>
      </c>
      <c r="D449" s="226"/>
      <c r="E449" s="227">
        <v>229.41</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49" t="s">
        <v>951</v>
      </c>
      <c r="D450" s="226"/>
      <c r="E450" s="227">
        <v>69.3</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288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49" t="s">
        <v>952</v>
      </c>
      <c r="D451" s="226"/>
      <c r="E451" s="227">
        <v>11.51</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288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49" t="s">
        <v>953</v>
      </c>
      <c r="D452" s="226"/>
      <c r="E452" s="227">
        <v>4.83</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288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6">
        <v>108</v>
      </c>
      <c r="B453" s="237" t="s">
        <v>954</v>
      </c>
      <c r="C453" s="247" t="s">
        <v>955</v>
      </c>
      <c r="D453" s="238" t="s">
        <v>563</v>
      </c>
      <c r="E453" s="239">
        <v>20.48</v>
      </c>
      <c r="F453" s="240"/>
      <c r="G453" s="241">
        <f>ROUND(E453*F453,2)</f>
        <v>0</v>
      </c>
      <c r="H453" s="240"/>
      <c r="I453" s="241">
        <f>ROUND(E453*H453,2)</f>
        <v>0</v>
      </c>
      <c r="J453" s="240"/>
      <c r="K453" s="241">
        <f>ROUND(E453*J453,2)</f>
        <v>0</v>
      </c>
      <c r="L453" s="241">
        <v>21</v>
      </c>
      <c r="M453" s="241">
        <f>G453*(1+L453/100)</f>
        <v>0</v>
      </c>
      <c r="N453" s="239">
        <v>0</v>
      </c>
      <c r="O453" s="239">
        <f>ROUND(E453*N453,2)</f>
        <v>0</v>
      </c>
      <c r="P453" s="239">
        <v>1.6999999999999999E-3</v>
      </c>
      <c r="Q453" s="239">
        <f>ROUND(E453*P453,2)</f>
        <v>0.03</v>
      </c>
      <c r="R453" s="241" t="s">
        <v>891</v>
      </c>
      <c r="S453" s="241" t="s">
        <v>280</v>
      </c>
      <c r="T453" s="242" t="s">
        <v>280</v>
      </c>
      <c r="U453" s="222">
        <v>2.4500000000000002</v>
      </c>
      <c r="V453" s="222">
        <f>ROUND(E453*U453,2)</f>
        <v>50.18</v>
      </c>
      <c r="W453" s="222"/>
      <c r="X453" s="222" t="s">
        <v>399</v>
      </c>
      <c r="Y453" s="222" t="s">
        <v>283</v>
      </c>
      <c r="Z453" s="212"/>
      <c r="AA453" s="212"/>
      <c r="AB453" s="212"/>
      <c r="AC453" s="212"/>
      <c r="AD453" s="212"/>
      <c r="AE453" s="212"/>
      <c r="AF453" s="212"/>
      <c r="AG453" s="212" t="s">
        <v>400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956</v>
      </c>
      <c r="D454" s="226"/>
      <c r="E454" s="227">
        <v>20.48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22.5" outlineLevel="1" x14ac:dyDescent="0.2">
      <c r="A455" s="236">
        <v>109</v>
      </c>
      <c r="B455" s="237" t="s">
        <v>957</v>
      </c>
      <c r="C455" s="247" t="s">
        <v>958</v>
      </c>
      <c r="D455" s="238" t="s">
        <v>491</v>
      </c>
      <c r="E455" s="239">
        <v>54</v>
      </c>
      <c r="F455" s="240"/>
      <c r="G455" s="241">
        <f>ROUND(E455*F455,2)</f>
        <v>0</v>
      </c>
      <c r="H455" s="240"/>
      <c r="I455" s="241">
        <f>ROUND(E455*H455,2)</f>
        <v>0</v>
      </c>
      <c r="J455" s="240"/>
      <c r="K455" s="241">
        <f>ROUND(E455*J455,2)</f>
        <v>0</v>
      </c>
      <c r="L455" s="241">
        <v>21</v>
      </c>
      <c r="M455" s="241">
        <f>G455*(1+L455/100)</f>
        <v>0</v>
      </c>
      <c r="N455" s="239">
        <v>1.33E-3</v>
      </c>
      <c r="O455" s="239">
        <f>ROUND(E455*N455,2)</f>
        <v>7.0000000000000007E-2</v>
      </c>
      <c r="P455" s="239">
        <v>9.9000000000000005E-2</v>
      </c>
      <c r="Q455" s="239">
        <f>ROUND(E455*P455,2)</f>
        <v>5.35</v>
      </c>
      <c r="R455" s="241" t="s">
        <v>891</v>
      </c>
      <c r="S455" s="241" t="s">
        <v>280</v>
      </c>
      <c r="T455" s="242" t="s">
        <v>280</v>
      </c>
      <c r="U455" s="222">
        <v>1.147</v>
      </c>
      <c r="V455" s="222">
        <f>ROUND(E455*U455,2)</f>
        <v>61.94</v>
      </c>
      <c r="W455" s="222"/>
      <c r="X455" s="222" t="s">
        <v>399</v>
      </c>
      <c r="Y455" s="222" t="s">
        <v>283</v>
      </c>
      <c r="Z455" s="212"/>
      <c r="AA455" s="212"/>
      <c r="AB455" s="212"/>
      <c r="AC455" s="212"/>
      <c r="AD455" s="212"/>
      <c r="AE455" s="212"/>
      <c r="AF455" s="212"/>
      <c r="AG455" s="212" t="s">
        <v>400</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64" t="s">
        <v>959</v>
      </c>
      <c r="D456" s="256"/>
      <c r="E456" s="256"/>
      <c r="F456" s="256"/>
      <c r="G456" s="256"/>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447</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0" t="s">
        <v>960</v>
      </c>
      <c r="D457" s="245"/>
      <c r="E457" s="245"/>
      <c r="F457" s="245"/>
      <c r="G457" s="245"/>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286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49" t="s">
        <v>961</v>
      </c>
      <c r="D458" s="226"/>
      <c r="E458" s="227">
        <v>14</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288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9" t="s">
        <v>962</v>
      </c>
      <c r="D459" s="226"/>
      <c r="E459" s="227">
        <v>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963</v>
      </c>
      <c r="D460" s="226"/>
      <c r="E460" s="227">
        <v>14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964</v>
      </c>
      <c r="D461" s="226"/>
      <c r="E461" s="227">
        <v>14</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965</v>
      </c>
      <c r="D462" s="226"/>
      <c r="E462" s="227">
        <v>4</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22.5" outlineLevel="1" x14ac:dyDescent="0.2">
      <c r="A463" s="236">
        <v>110</v>
      </c>
      <c r="B463" s="237" t="s">
        <v>966</v>
      </c>
      <c r="C463" s="247" t="s">
        <v>967</v>
      </c>
      <c r="D463" s="238" t="s">
        <v>491</v>
      </c>
      <c r="E463" s="239">
        <v>6</v>
      </c>
      <c r="F463" s="240"/>
      <c r="G463" s="241">
        <f>ROUND(E463*F463,2)</f>
        <v>0</v>
      </c>
      <c r="H463" s="240"/>
      <c r="I463" s="241">
        <f>ROUND(E463*H463,2)</f>
        <v>0</v>
      </c>
      <c r="J463" s="240"/>
      <c r="K463" s="241">
        <f>ROUND(E463*J463,2)</f>
        <v>0</v>
      </c>
      <c r="L463" s="241">
        <v>21</v>
      </c>
      <c r="M463" s="241">
        <f>G463*(1+L463/100)</f>
        <v>0</v>
      </c>
      <c r="N463" s="239">
        <v>1.33E-3</v>
      </c>
      <c r="O463" s="239">
        <f>ROUND(E463*N463,2)</f>
        <v>0.01</v>
      </c>
      <c r="P463" s="239">
        <v>0.27600000000000002</v>
      </c>
      <c r="Q463" s="239">
        <f>ROUND(E463*P463,2)</f>
        <v>1.66</v>
      </c>
      <c r="R463" s="241" t="s">
        <v>891</v>
      </c>
      <c r="S463" s="241" t="s">
        <v>280</v>
      </c>
      <c r="T463" s="242" t="s">
        <v>280</v>
      </c>
      <c r="U463" s="222">
        <v>2.024</v>
      </c>
      <c r="V463" s="222">
        <f>ROUND(E463*U463,2)</f>
        <v>12.14</v>
      </c>
      <c r="W463" s="222"/>
      <c r="X463" s="222" t="s">
        <v>399</v>
      </c>
      <c r="Y463" s="222" t="s">
        <v>283</v>
      </c>
      <c r="Z463" s="212"/>
      <c r="AA463" s="212"/>
      <c r="AB463" s="212"/>
      <c r="AC463" s="212"/>
      <c r="AD463" s="212"/>
      <c r="AE463" s="212"/>
      <c r="AF463" s="212"/>
      <c r="AG463" s="212" t="s">
        <v>400</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64" t="s">
        <v>959</v>
      </c>
      <c r="D464" s="256"/>
      <c r="E464" s="256"/>
      <c r="F464" s="256"/>
      <c r="G464" s="256"/>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447</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0" t="s">
        <v>960</v>
      </c>
      <c r="D465" s="245"/>
      <c r="E465" s="245"/>
      <c r="F465" s="245"/>
      <c r="G465" s="245"/>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286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9" t="s">
        <v>968</v>
      </c>
      <c r="D466" s="226"/>
      <c r="E466" s="227">
        <v>6</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288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6">
        <v>111</v>
      </c>
      <c r="B467" s="237" t="s">
        <v>969</v>
      </c>
      <c r="C467" s="247" t="s">
        <v>970</v>
      </c>
      <c r="D467" s="238" t="s">
        <v>491</v>
      </c>
      <c r="E467" s="239">
        <v>27</v>
      </c>
      <c r="F467" s="240"/>
      <c r="G467" s="241">
        <f>ROUND(E467*F467,2)</f>
        <v>0</v>
      </c>
      <c r="H467" s="240"/>
      <c r="I467" s="241">
        <f>ROUND(E467*H467,2)</f>
        <v>0</v>
      </c>
      <c r="J467" s="240"/>
      <c r="K467" s="241">
        <f>ROUND(E467*J467,2)</f>
        <v>0</v>
      </c>
      <c r="L467" s="241">
        <v>21</v>
      </c>
      <c r="M467" s="241">
        <f>G467*(1+L467/100)</f>
        <v>0</v>
      </c>
      <c r="N467" s="239">
        <v>4.8999999999999998E-4</v>
      </c>
      <c r="O467" s="239">
        <f>ROUND(E467*N467,2)</f>
        <v>0.01</v>
      </c>
      <c r="P467" s="239">
        <v>3.1E-2</v>
      </c>
      <c r="Q467" s="239">
        <f>ROUND(E467*P467,2)</f>
        <v>0.84</v>
      </c>
      <c r="R467" s="241" t="s">
        <v>891</v>
      </c>
      <c r="S467" s="241" t="s">
        <v>280</v>
      </c>
      <c r="T467" s="242" t="s">
        <v>280</v>
      </c>
      <c r="U467" s="222">
        <v>0.77200000000000002</v>
      </c>
      <c r="V467" s="222">
        <f>ROUND(E467*U467,2)</f>
        <v>20.84</v>
      </c>
      <c r="W467" s="222"/>
      <c r="X467" s="222" t="s">
        <v>399</v>
      </c>
      <c r="Y467" s="222" t="s">
        <v>283</v>
      </c>
      <c r="Z467" s="212"/>
      <c r="AA467" s="212"/>
      <c r="AB467" s="212"/>
      <c r="AC467" s="212"/>
      <c r="AD467" s="212"/>
      <c r="AE467" s="212"/>
      <c r="AF467" s="212"/>
      <c r="AG467" s="212" t="s">
        <v>400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8" t="s">
        <v>960</v>
      </c>
      <c r="D468" s="244"/>
      <c r="E468" s="244"/>
      <c r="F468" s="244"/>
      <c r="G468" s="244"/>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286</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49" t="s">
        <v>971</v>
      </c>
      <c r="D469" s="226"/>
      <c r="E469" s="227">
        <v>4</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972</v>
      </c>
      <c r="D470" s="226"/>
      <c r="E470" s="227">
        <v>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973</v>
      </c>
      <c r="D471" s="226"/>
      <c r="E471" s="227">
        <v>15</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653</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974</v>
      </c>
      <c r="C473" s="247" t="s">
        <v>975</v>
      </c>
      <c r="D473" s="238" t="s">
        <v>491</v>
      </c>
      <c r="E473" s="239">
        <v>44</v>
      </c>
      <c r="F473" s="240"/>
      <c r="G473" s="241">
        <f>ROUND(E473*F473,2)</f>
        <v>0</v>
      </c>
      <c r="H473" s="240"/>
      <c r="I473" s="241">
        <f>ROUND(E473*H473,2)</f>
        <v>0</v>
      </c>
      <c r="J473" s="240"/>
      <c r="K473" s="241">
        <f>ROUND(E473*J473,2)</f>
        <v>0</v>
      </c>
      <c r="L473" s="241">
        <v>21</v>
      </c>
      <c r="M473" s="241">
        <f>G473*(1+L473/100)</f>
        <v>0</v>
      </c>
      <c r="N473" s="239">
        <v>4.8999999999999998E-4</v>
      </c>
      <c r="O473" s="239">
        <f>ROUND(E473*N473,2)</f>
        <v>0.02</v>
      </c>
      <c r="P473" s="239">
        <v>3.1E-2</v>
      </c>
      <c r="Q473" s="239">
        <f>ROUND(E473*P473,2)</f>
        <v>1.36</v>
      </c>
      <c r="R473" s="241" t="s">
        <v>891</v>
      </c>
      <c r="S473" s="241" t="s">
        <v>280</v>
      </c>
      <c r="T473" s="242" t="s">
        <v>280</v>
      </c>
      <c r="U473" s="222">
        <v>0.66600000000000004</v>
      </c>
      <c r="V473" s="222">
        <f>ROUND(E473*U473,2)</f>
        <v>29.3</v>
      </c>
      <c r="W473" s="222"/>
      <c r="X473" s="222" t="s">
        <v>399</v>
      </c>
      <c r="Y473" s="222" t="s">
        <v>283</v>
      </c>
      <c r="Z473" s="212"/>
      <c r="AA473" s="212"/>
      <c r="AB473" s="212"/>
      <c r="AC473" s="212"/>
      <c r="AD473" s="212"/>
      <c r="AE473" s="212"/>
      <c r="AF473" s="212"/>
      <c r="AG473" s="212" t="s">
        <v>400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48" t="s">
        <v>960</v>
      </c>
      <c r="D474" s="244"/>
      <c r="E474" s="244"/>
      <c r="F474" s="244"/>
      <c r="G474" s="244"/>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286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49" t="s">
        <v>976</v>
      </c>
      <c r="D475" s="226"/>
      <c r="E475" s="227">
        <v>10</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49" t="s">
        <v>977</v>
      </c>
      <c r="D476" s="226"/>
      <c r="E476" s="227">
        <v>24</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49" t="s">
        <v>978</v>
      </c>
      <c r="D477" s="226"/>
      <c r="E477" s="227">
        <v>10</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288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36">
        <v>113</v>
      </c>
      <c r="B478" s="237" t="s">
        <v>979</v>
      </c>
      <c r="C478" s="247" t="s">
        <v>980</v>
      </c>
      <c r="D478" s="238" t="s">
        <v>563</v>
      </c>
      <c r="E478" s="239">
        <v>13.2</v>
      </c>
      <c r="F478" s="240"/>
      <c r="G478" s="241">
        <f>ROUND(E478*F478,2)</f>
        <v>0</v>
      </c>
      <c r="H478" s="240"/>
      <c r="I478" s="241">
        <f>ROUND(E478*H478,2)</f>
        <v>0</v>
      </c>
      <c r="J478" s="240"/>
      <c r="K478" s="241">
        <f>ROUND(E478*J478,2)</f>
        <v>0</v>
      </c>
      <c r="L478" s="241">
        <v>21</v>
      </c>
      <c r="M478" s="241">
        <f>G478*(1+L478/100)</f>
        <v>0</v>
      </c>
      <c r="N478" s="239">
        <v>0</v>
      </c>
      <c r="O478" s="239">
        <f>ROUND(E478*N478,2)</f>
        <v>0</v>
      </c>
      <c r="P478" s="239">
        <v>1.9E-2</v>
      </c>
      <c r="Q478" s="239">
        <f>ROUND(E478*P478,2)</f>
        <v>0.25</v>
      </c>
      <c r="R478" s="241" t="s">
        <v>891</v>
      </c>
      <c r="S478" s="241" t="s">
        <v>280</v>
      </c>
      <c r="T478" s="242" t="s">
        <v>280</v>
      </c>
      <c r="U478" s="222">
        <v>0.85399999999999998</v>
      </c>
      <c r="V478" s="222">
        <f>ROUND(E478*U478,2)</f>
        <v>11.27</v>
      </c>
      <c r="W478" s="222"/>
      <c r="X478" s="222" t="s">
        <v>399</v>
      </c>
      <c r="Y478" s="222" t="s">
        <v>283</v>
      </c>
      <c r="Z478" s="212"/>
      <c r="AA478" s="212"/>
      <c r="AB478" s="212"/>
      <c r="AC478" s="212"/>
      <c r="AD478" s="212"/>
      <c r="AE478" s="212"/>
      <c r="AF478" s="212"/>
      <c r="AG478" s="212" t="s">
        <v>400</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981</v>
      </c>
      <c r="D479" s="226"/>
      <c r="E479" s="227">
        <v>13.2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6">
        <v>114</v>
      </c>
      <c r="B480" s="237" t="s">
        <v>982</v>
      </c>
      <c r="C480" s="247" t="s">
        <v>983</v>
      </c>
      <c r="D480" s="238" t="s">
        <v>563</v>
      </c>
      <c r="E480" s="239">
        <v>40.664999999999999</v>
      </c>
      <c r="F480" s="240"/>
      <c r="G480" s="241">
        <f>ROUND(E480*F480,2)</f>
        <v>0</v>
      </c>
      <c r="H480" s="240"/>
      <c r="I480" s="241">
        <f>ROUND(E480*H480,2)</f>
        <v>0</v>
      </c>
      <c r="J480" s="240"/>
      <c r="K480" s="241">
        <f>ROUND(E480*J480,2)</f>
        <v>0</v>
      </c>
      <c r="L480" s="241">
        <v>21</v>
      </c>
      <c r="M480" s="241">
        <f>G480*(1+L480/100)</f>
        <v>0</v>
      </c>
      <c r="N480" s="239">
        <v>4.8999999999999998E-4</v>
      </c>
      <c r="O480" s="239">
        <f>ROUND(E480*N480,2)</f>
        <v>0.02</v>
      </c>
      <c r="P480" s="239">
        <v>7.0999999999999994E-2</v>
      </c>
      <c r="Q480" s="239">
        <f>ROUND(E480*P480,2)</f>
        <v>2.89</v>
      </c>
      <c r="R480" s="241" t="s">
        <v>891</v>
      </c>
      <c r="S480" s="241" t="s">
        <v>280</v>
      </c>
      <c r="T480" s="242" t="s">
        <v>280</v>
      </c>
      <c r="U480" s="222">
        <v>1.2150000000000001</v>
      </c>
      <c r="V480" s="222">
        <f>ROUND(E480*U480,2)</f>
        <v>49.41</v>
      </c>
      <c r="W480" s="222"/>
      <c r="X480" s="222" t="s">
        <v>399</v>
      </c>
      <c r="Y480" s="222" t="s">
        <v>283</v>
      </c>
      <c r="Z480" s="212"/>
      <c r="AA480" s="212"/>
      <c r="AB480" s="212"/>
      <c r="AC480" s="212"/>
      <c r="AD480" s="212"/>
      <c r="AE480" s="212"/>
      <c r="AF480" s="212"/>
      <c r="AG480" s="212" t="s">
        <v>400</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48" t="s">
        <v>960</v>
      </c>
      <c r="D481" s="244"/>
      <c r="E481" s="244"/>
      <c r="F481" s="244"/>
      <c r="G481" s="244"/>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286</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9" t="s">
        <v>984</v>
      </c>
      <c r="D482" s="226"/>
      <c r="E482" s="227">
        <v>25.2</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9" t="s">
        <v>985</v>
      </c>
      <c r="D483" s="226"/>
      <c r="E483" s="227">
        <v>15.465</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288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22.5" outlineLevel="1" x14ac:dyDescent="0.2">
      <c r="A484" s="236">
        <v>115</v>
      </c>
      <c r="B484" s="237" t="s">
        <v>986</v>
      </c>
      <c r="C484" s="247" t="s">
        <v>987</v>
      </c>
      <c r="D484" s="238" t="s">
        <v>563</v>
      </c>
      <c r="E484" s="239">
        <v>19.36</v>
      </c>
      <c r="F484" s="240"/>
      <c r="G484" s="241">
        <f>ROUND(E484*F484,2)</f>
        <v>0</v>
      </c>
      <c r="H484" s="240"/>
      <c r="I484" s="241">
        <f>ROUND(E484*H484,2)</f>
        <v>0</v>
      </c>
      <c r="J484" s="240"/>
      <c r="K484" s="241">
        <f>ROUND(E484*J484,2)</f>
        <v>0</v>
      </c>
      <c r="L484" s="241">
        <v>21</v>
      </c>
      <c r="M484" s="241">
        <f>G484*(1+L484/100)</f>
        <v>0</v>
      </c>
      <c r="N484" s="239">
        <v>2.7999999999999998E-4</v>
      </c>
      <c r="O484" s="239">
        <f>ROUND(E484*N484,2)</f>
        <v>0.01</v>
      </c>
      <c r="P484" s="239">
        <v>0.24299999999999999</v>
      </c>
      <c r="Q484" s="239">
        <f>ROUND(E484*P484,2)</f>
        <v>4.7</v>
      </c>
      <c r="R484" s="241" t="s">
        <v>891</v>
      </c>
      <c r="S484" s="241" t="s">
        <v>280</v>
      </c>
      <c r="T484" s="242" t="s">
        <v>280</v>
      </c>
      <c r="U484" s="222">
        <v>2.0649999999999999</v>
      </c>
      <c r="V484" s="222">
        <f>ROUND(E484*U484,2)</f>
        <v>39.979999999999997</v>
      </c>
      <c r="W484" s="222"/>
      <c r="X484" s="222" t="s">
        <v>399</v>
      </c>
      <c r="Y484" s="222" t="s">
        <v>283</v>
      </c>
      <c r="Z484" s="212"/>
      <c r="AA484" s="212"/>
      <c r="AB484" s="212"/>
      <c r="AC484" s="212"/>
      <c r="AD484" s="212"/>
      <c r="AE484" s="212"/>
      <c r="AF484" s="212"/>
      <c r="AG484" s="212" t="s">
        <v>400</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8" t="s">
        <v>960</v>
      </c>
      <c r="D485" s="244"/>
      <c r="E485" s="244"/>
      <c r="F485" s="244"/>
      <c r="G485" s="244"/>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286</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49" t="s">
        <v>988</v>
      </c>
      <c r="D486" s="226"/>
      <c r="E486" s="227">
        <v>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989</v>
      </c>
      <c r="D487" s="226"/>
      <c r="E487" s="227">
        <v>15.36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116</v>
      </c>
      <c r="B488" s="237" t="s">
        <v>990</v>
      </c>
      <c r="C488" s="247" t="s">
        <v>991</v>
      </c>
      <c r="D488" s="238" t="s">
        <v>439</v>
      </c>
      <c r="E488" s="239">
        <v>913.22249999999997</v>
      </c>
      <c r="F488" s="240"/>
      <c r="G488" s="241">
        <f>ROUND(E488*F488,2)</f>
        <v>0</v>
      </c>
      <c r="H488" s="240"/>
      <c r="I488" s="241">
        <f>ROUND(E488*H488,2)</f>
        <v>0</v>
      </c>
      <c r="J488" s="240"/>
      <c r="K488" s="241">
        <f>ROUND(E488*J488,2)</f>
        <v>0</v>
      </c>
      <c r="L488" s="241">
        <v>21</v>
      </c>
      <c r="M488" s="241">
        <f>G488*(1+L488/100)</f>
        <v>0</v>
      </c>
      <c r="N488" s="239">
        <v>0</v>
      </c>
      <c r="O488" s="239">
        <f>ROUND(E488*N488,2)</f>
        <v>0</v>
      </c>
      <c r="P488" s="239">
        <v>4.5999999999999999E-2</v>
      </c>
      <c r="Q488" s="239">
        <f>ROUND(E488*P488,2)</f>
        <v>42.01</v>
      </c>
      <c r="R488" s="241" t="s">
        <v>891</v>
      </c>
      <c r="S488" s="241" t="s">
        <v>280</v>
      </c>
      <c r="T488" s="242" t="s">
        <v>280</v>
      </c>
      <c r="U488" s="222">
        <v>0.26</v>
      </c>
      <c r="V488" s="222">
        <f>ROUND(E488*U488,2)</f>
        <v>237.44</v>
      </c>
      <c r="W488" s="222"/>
      <c r="X488" s="222" t="s">
        <v>399</v>
      </c>
      <c r="Y488" s="222" t="s">
        <v>283</v>
      </c>
      <c r="Z488" s="212"/>
      <c r="AA488" s="212"/>
      <c r="AB488" s="212"/>
      <c r="AC488" s="212"/>
      <c r="AD488" s="212"/>
      <c r="AE488" s="212"/>
      <c r="AF488" s="212"/>
      <c r="AG488" s="212" t="s">
        <v>400</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992</v>
      </c>
      <c r="D489" s="226"/>
      <c r="E489" s="227">
        <v>281.94749999999999</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9" t="s">
        <v>993</v>
      </c>
      <c r="D490" s="226"/>
      <c r="E490" s="227">
        <v>287.87</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288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49" t="s">
        <v>994</v>
      </c>
      <c r="D491" s="226"/>
      <c r="E491" s="227">
        <v>295.52</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49" t="s">
        <v>995</v>
      </c>
      <c r="D492" s="226"/>
      <c r="E492" s="227">
        <v>47.884999999999998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22.5" outlineLevel="1" x14ac:dyDescent="0.2">
      <c r="A493" s="236">
        <v>117</v>
      </c>
      <c r="B493" s="237" t="s">
        <v>996</v>
      </c>
      <c r="C493" s="247" t="s">
        <v>997</v>
      </c>
      <c r="D493" s="238" t="s">
        <v>439</v>
      </c>
      <c r="E493" s="239">
        <v>78.981999999999999</v>
      </c>
      <c r="F493" s="240"/>
      <c r="G493" s="241">
        <f>ROUND(E493*F493,2)</f>
        <v>0</v>
      </c>
      <c r="H493" s="240"/>
      <c r="I493" s="241">
        <f>ROUND(E493*H493,2)</f>
        <v>0</v>
      </c>
      <c r="J493" s="240"/>
      <c r="K493" s="241">
        <f>ROUND(E493*J493,2)</f>
        <v>0</v>
      </c>
      <c r="L493" s="241">
        <v>21</v>
      </c>
      <c r="M493" s="241">
        <f>G493*(1+L493/100)</f>
        <v>0</v>
      </c>
      <c r="N493" s="239">
        <v>0</v>
      </c>
      <c r="O493" s="239">
        <f>ROUND(E493*N493,2)</f>
        <v>0</v>
      </c>
      <c r="P493" s="239">
        <v>5.8999999999999997E-2</v>
      </c>
      <c r="Q493" s="239">
        <f>ROUND(E493*P493,2)</f>
        <v>4.66</v>
      </c>
      <c r="R493" s="241" t="s">
        <v>891</v>
      </c>
      <c r="S493" s="241" t="s">
        <v>280</v>
      </c>
      <c r="T493" s="242" t="s">
        <v>280</v>
      </c>
      <c r="U493" s="222">
        <v>0.2</v>
      </c>
      <c r="V493" s="222">
        <f>ROUND(E493*U493,2)</f>
        <v>15.8</v>
      </c>
      <c r="W493" s="222"/>
      <c r="X493" s="222" t="s">
        <v>399</v>
      </c>
      <c r="Y493" s="222" t="s">
        <v>283</v>
      </c>
      <c r="Z493" s="212"/>
      <c r="AA493" s="212"/>
      <c r="AB493" s="212"/>
      <c r="AC493" s="212"/>
      <c r="AD493" s="212"/>
      <c r="AE493" s="212"/>
      <c r="AF493" s="212"/>
      <c r="AG493" s="212" t="s">
        <v>400</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49" t="s">
        <v>998</v>
      </c>
      <c r="D494" s="226"/>
      <c r="E494" s="227">
        <v>78.981999999999999</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288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6">
        <v>118</v>
      </c>
      <c r="B495" s="237" t="s">
        <v>999</v>
      </c>
      <c r="C495" s="247" t="s">
        <v>1000</v>
      </c>
      <c r="D495" s="238" t="s">
        <v>439</v>
      </c>
      <c r="E495" s="239">
        <v>68.231999999999999</v>
      </c>
      <c r="F495" s="240"/>
      <c r="G495" s="241">
        <f>ROUND(E495*F495,2)</f>
        <v>0</v>
      </c>
      <c r="H495" s="240"/>
      <c r="I495" s="241">
        <f>ROUND(E495*H495,2)</f>
        <v>0</v>
      </c>
      <c r="J495" s="240"/>
      <c r="K495" s="241">
        <f>ROUND(E495*J495,2)</f>
        <v>0</v>
      </c>
      <c r="L495" s="241">
        <v>21</v>
      </c>
      <c r="M495" s="241">
        <f>G495*(1+L495/100)</f>
        <v>0</v>
      </c>
      <c r="N495" s="239">
        <v>0</v>
      </c>
      <c r="O495" s="239">
        <f>ROUND(E495*N495,2)</f>
        <v>0</v>
      </c>
      <c r="P495" s="239">
        <v>1.4E-2</v>
      </c>
      <c r="Q495" s="239">
        <f>ROUND(E495*P495,2)</f>
        <v>0.96</v>
      </c>
      <c r="R495" s="241" t="s">
        <v>891</v>
      </c>
      <c r="S495" s="241" t="s">
        <v>280</v>
      </c>
      <c r="T495" s="242" t="s">
        <v>280</v>
      </c>
      <c r="U495" s="222">
        <v>0.22</v>
      </c>
      <c r="V495" s="222">
        <f>ROUND(E495*U495,2)</f>
        <v>15.01</v>
      </c>
      <c r="W495" s="222"/>
      <c r="X495" s="222" t="s">
        <v>399</v>
      </c>
      <c r="Y495" s="222" t="s">
        <v>283</v>
      </c>
      <c r="Z495" s="212"/>
      <c r="AA495" s="212"/>
      <c r="AB495" s="212"/>
      <c r="AC495" s="212"/>
      <c r="AD495" s="212"/>
      <c r="AE495" s="212"/>
      <c r="AF495" s="212"/>
      <c r="AG495" s="212" t="s">
        <v>400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1001</v>
      </c>
      <c r="D496" s="226"/>
      <c r="E496" s="227">
        <v>29.841999999999999</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288</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1002</v>
      </c>
      <c r="D497" s="226"/>
      <c r="E497" s="227">
        <v>10.31</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9" t="s">
        <v>1003</v>
      </c>
      <c r="D498" s="226"/>
      <c r="E498" s="227">
        <v>10.31</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288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9" t="s">
        <v>1004</v>
      </c>
      <c r="D499" s="226"/>
      <c r="E499" s="227">
        <v>9.4600000000000009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1005</v>
      </c>
      <c r="D500" s="226"/>
      <c r="E500" s="227">
        <v>8.31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1" x14ac:dyDescent="0.2">
      <c r="A501" s="236">
        <v>119</v>
      </c>
      <c r="B501" s="237" t="s">
        <v>1006</v>
      </c>
      <c r="C501" s="247" t="s">
        <v>1007</v>
      </c>
      <c r="D501" s="238" t="s">
        <v>439</v>
      </c>
      <c r="E501" s="239">
        <v>2</v>
      </c>
      <c r="F501" s="240"/>
      <c r="G501" s="241">
        <f>ROUND(E501*F501,2)</f>
        <v>0</v>
      </c>
      <c r="H501" s="240"/>
      <c r="I501" s="241">
        <f>ROUND(E501*H501,2)</f>
        <v>0</v>
      </c>
      <c r="J501" s="240"/>
      <c r="K501" s="241">
        <f>ROUND(E501*J501,2)</f>
        <v>0</v>
      </c>
      <c r="L501" s="241">
        <v>21</v>
      </c>
      <c r="M501" s="241">
        <f>G501*(1+L501/100)</f>
        <v>0</v>
      </c>
      <c r="N501" s="239">
        <v>0</v>
      </c>
      <c r="O501" s="239">
        <f>ROUND(E501*N501,2)</f>
        <v>0</v>
      </c>
      <c r="P501" s="239">
        <v>8.8999999999999996E-2</v>
      </c>
      <c r="Q501" s="239">
        <f>ROUND(E501*P501,2)</f>
        <v>0.18</v>
      </c>
      <c r="R501" s="241" t="s">
        <v>891</v>
      </c>
      <c r="S501" s="241" t="s">
        <v>280</v>
      </c>
      <c r="T501" s="242" t="s">
        <v>280</v>
      </c>
      <c r="U501" s="222">
        <v>0.76</v>
      </c>
      <c r="V501" s="222">
        <f>ROUND(E501*U501,2)</f>
        <v>1.52</v>
      </c>
      <c r="W501" s="222"/>
      <c r="X501" s="222" t="s">
        <v>399</v>
      </c>
      <c r="Y501" s="222" t="s">
        <v>283</v>
      </c>
      <c r="Z501" s="212"/>
      <c r="AA501" s="212"/>
      <c r="AB501" s="212"/>
      <c r="AC501" s="212"/>
      <c r="AD501" s="212"/>
      <c r="AE501" s="212"/>
      <c r="AF501" s="212"/>
      <c r="AG501" s="212" t="s">
        <v>400</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4" t="s">
        <v>1008</v>
      </c>
      <c r="D502" s="256"/>
      <c r="E502" s="256"/>
      <c r="F502" s="256"/>
      <c r="G502" s="256"/>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447</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49" t="s">
        <v>1009</v>
      </c>
      <c r="D503" s="226"/>
      <c r="E503" s="227">
        <v>2</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288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x14ac:dyDescent="0.2">
      <c r="A504" s="229" t="s">
        <v>275</v>
      </c>
      <c r="B504" s="230" t="s">
        <v>172</v>
      </c>
      <c r="C504" s="246" t="s">
        <v>173</v>
      </c>
      <c r="D504" s="231"/>
      <c r="E504" s="232"/>
      <c r="F504" s="233"/>
      <c r="G504" s="233">
        <f>SUMIF(AG505:AG506,"&lt;&gt;NOR",G505:G506)</f>
        <v>0</v>
      </c>
      <c r="H504" s="233"/>
      <c r="I504" s="233">
        <f>SUM(I505:I506)</f>
        <v>0</v>
      </c>
      <c r="J504" s="233"/>
      <c r="K504" s="233">
        <f>SUM(K505:K506)</f>
        <v>0</v>
      </c>
      <c r="L504" s="233"/>
      <c r="M504" s="233">
        <f>SUM(M505:M506)</f>
        <v>0</v>
      </c>
      <c r="N504" s="232"/>
      <c r="O504" s="232">
        <f>SUM(O505:O506)</f>
        <v>0.02</v>
      </c>
      <c r="P504" s="232"/>
      <c r="Q504" s="232">
        <f>SUM(Q505:Q506)</f>
        <v>1.6</v>
      </c>
      <c r="R504" s="233"/>
      <c r="S504" s="233"/>
      <c r="T504" s="234"/>
      <c r="U504" s="228"/>
      <c r="V504" s="228">
        <f>SUM(V505:V506)</f>
        <v>31.18</v>
      </c>
      <c r="W504" s="228"/>
      <c r="X504" s="228"/>
      <c r="Y504" s="228"/>
      <c r="AG504" t="s">
        <v>276</v>
      </c>
    </row>
    <row r="505" spans="1:60" outlineLevel="1" x14ac:dyDescent="0.2">
      <c r="A505" s="236">
        <v>120</v>
      </c>
      <c r="B505" s="237" t="s">
        <v>1010</v>
      </c>
      <c r="C505" s="247" t="s">
        <v>1011</v>
      </c>
      <c r="D505" s="238" t="s">
        <v>563</v>
      </c>
      <c r="E505" s="239">
        <v>40</v>
      </c>
      <c r="F505" s="240"/>
      <c r="G505" s="241">
        <f>ROUND(E505*F505,2)</f>
        <v>0</v>
      </c>
      <c r="H505" s="240"/>
      <c r="I505" s="241">
        <f>ROUND(E505*H505,2)</f>
        <v>0</v>
      </c>
      <c r="J505" s="240"/>
      <c r="K505" s="241">
        <f>ROUND(E505*J505,2)</f>
        <v>0</v>
      </c>
      <c r="L505" s="241">
        <v>21</v>
      </c>
      <c r="M505" s="241">
        <f>G505*(1+L505/100)</f>
        <v>0</v>
      </c>
      <c r="N505" s="239">
        <v>4.8999999999999998E-4</v>
      </c>
      <c r="O505" s="239">
        <f>ROUND(E505*N505,2)</f>
        <v>0.02</v>
      </c>
      <c r="P505" s="239">
        <v>0.04</v>
      </c>
      <c r="Q505" s="239">
        <f>ROUND(E505*P505,2)</f>
        <v>1.6</v>
      </c>
      <c r="R505" s="241" t="s">
        <v>732</v>
      </c>
      <c r="S505" s="241" t="s">
        <v>280</v>
      </c>
      <c r="T505" s="242" t="s">
        <v>280</v>
      </c>
      <c r="U505" s="222">
        <v>0.77939999999999998</v>
      </c>
      <c r="V505" s="222">
        <f>ROUND(E505*U505,2)</f>
        <v>31.18</v>
      </c>
      <c r="W505" s="222"/>
      <c r="X505" s="222" t="s">
        <v>733</v>
      </c>
      <c r="Y505" s="222" t="s">
        <v>283</v>
      </c>
      <c r="Z505" s="212"/>
      <c r="AA505" s="212"/>
      <c r="AB505" s="212"/>
      <c r="AC505" s="212"/>
      <c r="AD505" s="212"/>
      <c r="AE505" s="212"/>
      <c r="AF505" s="212"/>
      <c r="AG505" s="212" t="s">
        <v>734</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64" t="s">
        <v>1012</v>
      </c>
      <c r="D506" s="256"/>
      <c r="E506" s="256"/>
      <c r="F506" s="256"/>
      <c r="G506" s="256"/>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447</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x14ac:dyDescent="0.2">
      <c r="A507" s="229" t="s">
        <v>275</v>
      </c>
      <c r="B507" s="230" t="s">
        <v>174</v>
      </c>
      <c r="C507" s="246" t="s">
        <v>175</v>
      </c>
      <c r="D507" s="231"/>
      <c r="E507" s="232"/>
      <c r="F507" s="233"/>
      <c r="G507" s="233">
        <f>SUMIF(AG508:AG509,"&lt;&gt;NOR",G508:G509)</f>
        <v>0</v>
      </c>
      <c r="H507" s="233"/>
      <c r="I507" s="233">
        <f>SUM(I508:I509)</f>
        <v>0</v>
      </c>
      <c r="J507" s="233"/>
      <c r="K507" s="233">
        <f>SUM(K508:K509)</f>
        <v>0</v>
      </c>
      <c r="L507" s="233"/>
      <c r="M507" s="233">
        <f>SUM(M508:M509)</f>
        <v>0</v>
      </c>
      <c r="N507" s="232"/>
      <c r="O507" s="232">
        <f>SUM(O508:O509)</f>
        <v>0</v>
      </c>
      <c r="P507" s="232"/>
      <c r="Q507" s="232">
        <f>SUM(Q508:Q509)</f>
        <v>0</v>
      </c>
      <c r="R507" s="233"/>
      <c r="S507" s="233"/>
      <c r="T507" s="234"/>
      <c r="U507" s="228"/>
      <c r="V507" s="228">
        <f>SUM(V508:V509)</f>
        <v>1001.56</v>
      </c>
      <c r="W507" s="228"/>
      <c r="X507" s="228"/>
      <c r="Y507" s="228"/>
      <c r="AG507" t="s">
        <v>276</v>
      </c>
    </row>
    <row r="508" spans="1:60" ht="22.5" outlineLevel="1" x14ac:dyDescent="0.2">
      <c r="A508" s="236">
        <v>121</v>
      </c>
      <c r="B508" s="237" t="s">
        <v>1013</v>
      </c>
      <c r="C508" s="247" t="s">
        <v>1014</v>
      </c>
      <c r="D508" s="238" t="s">
        <v>481</v>
      </c>
      <c r="E508" s="239">
        <v>388.65420999999998</v>
      </c>
      <c r="F508" s="240"/>
      <c r="G508" s="241">
        <f>ROUND(E508*F508,2)</f>
        <v>0</v>
      </c>
      <c r="H508" s="240"/>
      <c r="I508" s="241">
        <f>ROUND(E508*H508,2)</f>
        <v>0</v>
      </c>
      <c r="J508" s="240"/>
      <c r="K508" s="241">
        <f>ROUND(E508*J508,2)</f>
        <v>0</v>
      </c>
      <c r="L508" s="241">
        <v>21</v>
      </c>
      <c r="M508" s="241">
        <f>G508*(1+L508/100)</f>
        <v>0</v>
      </c>
      <c r="N508" s="239">
        <v>0</v>
      </c>
      <c r="O508" s="239">
        <f>ROUND(E508*N508,2)</f>
        <v>0</v>
      </c>
      <c r="P508" s="239">
        <v>0</v>
      </c>
      <c r="Q508" s="239">
        <f>ROUND(E508*P508,2)</f>
        <v>0</v>
      </c>
      <c r="R508" s="241" t="s">
        <v>492</v>
      </c>
      <c r="S508" s="241" t="s">
        <v>280</v>
      </c>
      <c r="T508" s="242" t="s">
        <v>280</v>
      </c>
      <c r="U508" s="222">
        <v>2.577</v>
      </c>
      <c r="V508" s="222">
        <f>ROUND(E508*U508,2)</f>
        <v>1001.56</v>
      </c>
      <c r="W508" s="222"/>
      <c r="X508" s="222" t="s">
        <v>399</v>
      </c>
      <c r="Y508" s="222" t="s">
        <v>283</v>
      </c>
      <c r="Z508" s="212"/>
      <c r="AA508" s="212"/>
      <c r="AB508" s="212"/>
      <c r="AC508" s="212"/>
      <c r="AD508" s="212"/>
      <c r="AE508" s="212"/>
      <c r="AF508" s="212"/>
      <c r="AG508" s="212" t="s">
        <v>1015</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4" t="s">
        <v>1016</v>
      </c>
      <c r="D509" s="256"/>
      <c r="E509" s="256"/>
      <c r="F509" s="256"/>
      <c r="G509" s="256"/>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447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x14ac:dyDescent="0.2">
      <c r="A510" s="229" t="s">
        <v>275</v>
      </c>
      <c r="B510" s="230" t="s">
        <v>177</v>
      </c>
      <c r="C510" s="246" t="s">
        <v>178</v>
      </c>
      <c r="D510" s="231"/>
      <c r="E510" s="232"/>
      <c r="F510" s="233"/>
      <c r="G510" s="233">
        <f>SUMIF(AG511:AG524,"&lt;&gt;NOR",G511:G524)</f>
        <v>0</v>
      </c>
      <c r="H510" s="233"/>
      <c r="I510" s="233">
        <f>SUM(I511:I524)</f>
        <v>0</v>
      </c>
      <c r="J510" s="233"/>
      <c r="K510" s="233">
        <f>SUM(K511:K524)</f>
        <v>0</v>
      </c>
      <c r="L510" s="233"/>
      <c r="M510" s="233">
        <f>SUM(M511:M524)</f>
        <v>0</v>
      </c>
      <c r="N510" s="232"/>
      <c r="O510" s="232">
        <f>SUM(O511:O524)</f>
        <v>0.48</v>
      </c>
      <c r="P510" s="232"/>
      <c r="Q510" s="232">
        <f>SUM(Q511:Q524)</f>
        <v>0.33999999999999997</v>
      </c>
      <c r="R510" s="233"/>
      <c r="S510" s="233"/>
      <c r="T510" s="234"/>
      <c r="U510" s="228"/>
      <c r="V510" s="228">
        <f>SUM(V511:V524)</f>
        <v>35.46</v>
      </c>
      <c r="W510" s="228"/>
      <c r="X510" s="228"/>
      <c r="Y510" s="228"/>
      <c r="AG510" t="s">
        <v>276</v>
      </c>
    </row>
    <row r="511" spans="1:60" ht="45" outlineLevel="1" x14ac:dyDescent="0.2">
      <c r="A511" s="236">
        <v>122</v>
      </c>
      <c r="B511" s="237" t="s">
        <v>1017</v>
      </c>
      <c r="C511" s="247" t="s">
        <v>1018</v>
      </c>
      <c r="D511" s="238" t="s">
        <v>439</v>
      </c>
      <c r="E511" s="239">
        <v>94.656000000000006</v>
      </c>
      <c r="F511" s="240"/>
      <c r="G511" s="241">
        <f>ROUND(E511*F511,2)</f>
        <v>0</v>
      </c>
      <c r="H511" s="240"/>
      <c r="I511" s="241">
        <f>ROUND(E511*H511,2)</f>
        <v>0</v>
      </c>
      <c r="J511" s="240"/>
      <c r="K511" s="241">
        <f>ROUND(E511*J511,2)</f>
        <v>0</v>
      </c>
      <c r="L511" s="241">
        <v>21</v>
      </c>
      <c r="M511" s="241">
        <f>G511*(1+L511/100)</f>
        <v>0</v>
      </c>
      <c r="N511" s="239">
        <v>3.3E-4</v>
      </c>
      <c r="O511" s="239">
        <f>ROUND(E511*N511,2)</f>
        <v>0.03</v>
      </c>
      <c r="P511" s="239">
        <v>0</v>
      </c>
      <c r="Q511" s="239">
        <f>ROUND(E511*P511,2)</f>
        <v>0</v>
      </c>
      <c r="R511" s="241" t="s">
        <v>1019</v>
      </c>
      <c r="S511" s="241" t="s">
        <v>280</v>
      </c>
      <c r="T511" s="242" t="s">
        <v>280</v>
      </c>
      <c r="U511" s="222">
        <v>2.75E-2</v>
      </c>
      <c r="V511" s="222">
        <f>ROUND(E511*U511,2)</f>
        <v>2.6</v>
      </c>
      <c r="W511" s="222"/>
      <c r="X511" s="222" t="s">
        <v>399</v>
      </c>
      <c r="Y511" s="222" t="s">
        <v>283</v>
      </c>
      <c r="Z511" s="212"/>
      <c r="AA511" s="212"/>
      <c r="AB511" s="212"/>
      <c r="AC511" s="212"/>
      <c r="AD511" s="212"/>
      <c r="AE511" s="212"/>
      <c r="AF511" s="212"/>
      <c r="AG511" s="212" t="s">
        <v>400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9" t="s">
        <v>1020</v>
      </c>
      <c r="D512" s="226"/>
      <c r="E512" s="227">
        <v>94.656000000000006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288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56.25" outlineLevel="1" x14ac:dyDescent="0.2">
      <c r="A513" s="236">
        <v>123</v>
      </c>
      <c r="B513" s="237" t="s">
        <v>1021</v>
      </c>
      <c r="C513" s="247" t="s">
        <v>1022</v>
      </c>
      <c r="D513" s="238" t="s">
        <v>439</v>
      </c>
      <c r="E513" s="239">
        <v>13.92</v>
      </c>
      <c r="F513" s="240"/>
      <c r="G513" s="241">
        <f>ROUND(E513*F513,2)</f>
        <v>0</v>
      </c>
      <c r="H513" s="240"/>
      <c r="I513" s="241">
        <f>ROUND(E513*H513,2)</f>
        <v>0</v>
      </c>
      <c r="J513" s="240"/>
      <c r="K513" s="241">
        <f>ROUND(E513*J513,2)</f>
        <v>0</v>
      </c>
      <c r="L513" s="241">
        <v>21</v>
      </c>
      <c r="M513" s="241">
        <f>G513*(1+L513/100)</f>
        <v>0</v>
      </c>
      <c r="N513" s="239">
        <v>5.1999999999999995E-4</v>
      </c>
      <c r="O513" s="239">
        <f>ROUND(E513*N513,2)</f>
        <v>0.01</v>
      </c>
      <c r="P513" s="239">
        <v>0</v>
      </c>
      <c r="Q513" s="239">
        <f>ROUND(E513*P513,2)</f>
        <v>0</v>
      </c>
      <c r="R513" s="241" t="s">
        <v>1019</v>
      </c>
      <c r="S513" s="241" t="s">
        <v>280</v>
      </c>
      <c r="T513" s="242" t="s">
        <v>280</v>
      </c>
      <c r="U513" s="222">
        <v>4.9000000000000002E-2</v>
      </c>
      <c r="V513" s="222">
        <f>ROUND(E513*U513,2)</f>
        <v>0.68</v>
      </c>
      <c r="W513" s="222"/>
      <c r="X513" s="222" t="s">
        <v>399</v>
      </c>
      <c r="Y513" s="222" t="s">
        <v>283</v>
      </c>
      <c r="Z513" s="212"/>
      <c r="AA513" s="212"/>
      <c r="AB513" s="212"/>
      <c r="AC513" s="212"/>
      <c r="AD513" s="212"/>
      <c r="AE513" s="212"/>
      <c r="AF513" s="212"/>
      <c r="AG513" s="212" t="s">
        <v>400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49" t="s">
        <v>1023</v>
      </c>
      <c r="D514" s="226"/>
      <c r="E514" s="227">
        <v>13.92</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288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6">
        <v>124</v>
      </c>
      <c r="B515" s="237" t="s">
        <v>1024</v>
      </c>
      <c r="C515" s="247" t="s">
        <v>1025</v>
      </c>
      <c r="D515" s="238" t="s">
        <v>439</v>
      </c>
      <c r="E515" s="239">
        <v>132</v>
      </c>
      <c r="F515" s="240"/>
      <c r="G515" s="241">
        <f>ROUND(E515*F515,2)</f>
        <v>0</v>
      </c>
      <c r="H515" s="240"/>
      <c r="I515" s="241">
        <f>ROUND(E515*H515,2)</f>
        <v>0</v>
      </c>
      <c r="J515" s="240"/>
      <c r="K515" s="241">
        <f>ROUND(E515*J515,2)</f>
        <v>0</v>
      </c>
      <c r="L515" s="241">
        <v>21</v>
      </c>
      <c r="M515" s="241">
        <f>G515*(1+L515/100)</f>
        <v>0</v>
      </c>
      <c r="N515" s="239">
        <v>0</v>
      </c>
      <c r="O515" s="239">
        <f>ROUND(E515*N515,2)</f>
        <v>0</v>
      </c>
      <c r="P515" s="239">
        <v>1.15E-3</v>
      </c>
      <c r="Q515" s="239">
        <f>ROUND(E515*P515,2)</f>
        <v>0.15</v>
      </c>
      <c r="R515" s="241" t="s">
        <v>1019</v>
      </c>
      <c r="S515" s="241" t="s">
        <v>280</v>
      </c>
      <c r="T515" s="242" t="s">
        <v>280</v>
      </c>
      <c r="U515" s="222">
        <v>3.5000000000000003E-2</v>
      </c>
      <c r="V515" s="222">
        <f>ROUND(E515*U515,2)</f>
        <v>4.62</v>
      </c>
      <c r="W515" s="222"/>
      <c r="X515" s="222" t="s">
        <v>399</v>
      </c>
      <c r="Y515" s="222" t="s">
        <v>283</v>
      </c>
      <c r="Z515" s="212"/>
      <c r="AA515" s="212"/>
      <c r="AB515" s="212"/>
      <c r="AC515" s="212"/>
      <c r="AD515" s="212"/>
      <c r="AE515" s="212"/>
      <c r="AF515" s="212"/>
      <c r="AG515" s="212" t="s">
        <v>400</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49" t="s">
        <v>1026</v>
      </c>
      <c r="D516" s="226"/>
      <c r="E516" s="227">
        <v>132</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288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ht="33.75" outlineLevel="1" x14ac:dyDescent="0.2">
      <c r="A517" s="236">
        <v>125</v>
      </c>
      <c r="B517" s="237" t="s">
        <v>1027</v>
      </c>
      <c r="C517" s="247" t="s">
        <v>1028</v>
      </c>
      <c r="D517" s="238" t="s">
        <v>439</v>
      </c>
      <c r="E517" s="239">
        <v>94.656000000000006</v>
      </c>
      <c r="F517" s="240"/>
      <c r="G517" s="241">
        <f>ROUND(E517*F517,2)</f>
        <v>0</v>
      </c>
      <c r="H517" s="240"/>
      <c r="I517" s="241">
        <f>ROUND(E517*H517,2)</f>
        <v>0</v>
      </c>
      <c r="J517" s="240"/>
      <c r="K517" s="241">
        <f>ROUND(E517*J517,2)</f>
        <v>0</v>
      </c>
      <c r="L517" s="241">
        <v>21</v>
      </c>
      <c r="M517" s="241">
        <f>G517*(1+L517/100)</f>
        <v>0</v>
      </c>
      <c r="N517" s="239">
        <v>4.0299999999999997E-3</v>
      </c>
      <c r="O517" s="239">
        <f>ROUND(E517*N517,2)</f>
        <v>0.38</v>
      </c>
      <c r="P517" s="239">
        <v>0</v>
      </c>
      <c r="Q517" s="239">
        <f>ROUND(E517*P517,2)</f>
        <v>0</v>
      </c>
      <c r="R517" s="241" t="s">
        <v>1019</v>
      </c>
      <c r="S517" s="241" t="s">
        <v>280</v>
      </c>
      <c r="T517" s="242" t="s">
        <v>280</v>
      </c>
      <c r="U517" s="222">
        <v>0.20699999999999999</v>
      </c>
      <c r="V517" s="222">
        <f>ROUND(E517*U517,2)</f>
        <v>19.59</v>
      </c>
      <c r="W517" s="222"/>
      <c r="X517" s="222" t="s">
        <v>399</v>
      </c>
      <c r="Y517" s="222" t="s">
        <v>283</v>
      </c>
      <c r="Z517" s="212"/>
      <c r="AA517" s="212"/>
      <c r="AB517" s="212"/>
      <c r="AC517" s="212"/>
      <c r="AD517" s="212"/>
      <c r="AE517" s="212"/>
      <c r="AF517" s="212"/>
      <c r="AG517" s="212" t="s">
        <v>400</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49" t="s">
        <v>1020</v>
      </c>
      <c r="D518" s="226"/>
      <c r="E518" s="227">
        <v>94.656000000000006</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288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33.75" outlineLevel="1" x14ac:dyDescent="0.2">
      <c r="A519" s="236">
        <v>126</v>
      </c>
      <c r="B519" s="237" t="s">
        <v>1029</v>
      </c>
      <c r="C519" s="247" t="s">
        <v>1030</v>
      </c>
      <c r="D519" s="238" t="s">
        <v>439</v>
      </c>
      <c r="E519" s="239">
        <v>13.92</v>
      </c>
      <c r="F519" s="240"/>
      <c r="G519" s="241">
        <f>ROUND(E519*F519,2)</f>
        <v>0</v>
      </c>
      <c r="H519" s="240"/>
      <c r="I519" s="241">
        <f>ROUND(E519*H519,2)</f>
        <v>0</v>
      </c>
      <c r="J519" s="240"/>
      <c r="K519" s="241">
        <f>ROUND(E519*J519,2)</f>
        <v>0</v>
      </c>
      <c r="L519" s="241">
        <v>21</v>
      </c>
      <c r="M519" s="241">
        <f>G519*(1+L519/100)</f>
        <v>0</v>
      </c>
      <c r="N519" s="239">
        <v>4.3699999999999998E-3</v>
      </c>
      <c r="O519" s="239">
        <f>ROUND(E519*N519,2)</f>
        <v>0.06</v>
      </c>
      <c r="P519" s="239">
        <v>0</v>
      </c>
      <c r="Q519" s="239">
        <f>ROUND(E519*P519,2)</f>
        <v>0</v>
      </c>
      <c r="R519" s="241" t="s">
        <v>1019</v>
      </c>
      <c r="S519" s="241" t="s">
        <v>280</v>
      </c>
      <c r="T519" s="242" t="s">
        <v>280</v>
      </c>
      <c r="U519" s="222">
        <v>0.24099999999999999</v>
      </c>
      <c r="V519" s="222">
        <f>ROUND(E519*U519,2)</f>
        <v>3.35</v>
      </c>
      <c r="W519" s="222"/>
      <c r="X519" s="222" t="s">
        <v>399</v>
      </c>
      <c r="Y519" s="222" t="s">
        <v>283</v>
      </c>
      <c r="Z519" s="212"/>
      <c r="AA519" s="212"/>
      <c r="AB519" s="212"/>
      <c r="AC519" s="212"/>
      <c r="AD519" s="212"/>
      <c r="AE519" s="212"/>
      <c r="AF519" s="212"/>
      <c r="AG519" s="212" t="s">
        <v>400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49" t="s">
        <v>1023</v>
      </c>
      <c r="D520" s="226"/>
      <c r="E520" s="227">
        <v>13.92</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288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36">
        <v>127</v>
      </c>
      <c r="B521" s="237" t="s">
        <v>1031</v>
      </c>
      <c r="C521" s="247" t="s">
        <v>1032</v>
      </c>
      <c r="D521" s="238" t="s">
        <v>439</v>
      </c>
      <c r="E521" s="239">
        <v>132</v>
      </c>
      <c r="F521" s="240"/>
      <c r="G521" s="241">
        <f>ROUND(E521*F521,2)</f>
        <v>0</v>
      </c>
      <c r="H521" s="240"/>
      <c r="I521" s="241">
        <f>ROUND(E521*H521,2)</f>
        <v>0</v>
      </c>
      <c r="J521" s="240"/>
      <c r="K521" s="241">
        <f>ROUND(E521*J521,2)</f>
        <v>0</v>
      </c>
      <c r="L521" s="241">
        <v>21</v>
      </c>
      <c r="M521" s="241">
        <f>G521*(1+L521/100)</f>
        <v>0</v>
      </c>
      <c r="N521" s="239">
        <v>0</v>
      </c>
      <c r="O521" s="239">
        <f>ROUND(E521*N521,2)</f>
        <v>0</v>
      </c>
      <c r="P521" s="239">
        <v>1.4300000000000001E-3</v>
      </c>
      <c r="Q521" s="239">
        <f>ROUND(E521*P521,2)</f>
        <v>0.19</v>
      </c>
      <c r="R521" s="241" t="s">
        <v>1019</v>
      </c>
      <c r="S521" s="241" t="s">
        <v>280</v>
      </c>
      <c r="T521" s="242" t="s">
        <v>280</v>
      </c>
      <c r="U521" s="222">
        <v>3.5000000000000003E-2</v>
      </c>
      <c r="V521" s="222">
        <f>ROUND(E521*U521,2)</f>
        <v>4.62</v>
      </c>
      <c r="W521" s="222"/>
      <c r="X521" s="222" t="s">
        <v>399</v>
      </c>
      <c r="Y521" s="222" t="s">
        <v>283</v>
      </c>
      <c r="Z521" s="212"/>
      <c r="AA521" s="212"/>
      <c r="AB521" s="212"/>
      <c r="AC521" s="212"/>
      <c r="AD521" s="212"/>
      <c r="AE521" s="212"/>
      <c r="AF521" s="212"/>
      <c r="AG521" s="212" t="s">
        <v>400</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441</v>
      </c>
      <c r="D522" s="226"/>
      <c r="E522" s="227">
        <v>132</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36">
        <v>128</v>
      </c>
      <c r="B523" s="237" t="s">
        <v>1033</v>
      </c>
      <c r="C523" s="247" t="s">
        <v>1034</v>
      </c>
      <c r="D523" s="238" t="s">
        <v>0</v>
      </c>
      <c r="E523" s="239">
        <v>381.21039999999999</v>
      </c>
      <c r="F523" s="240"/>
      <c r="G523" s="241">
        <f>ROUND(E523*F523,2)</f>
        <v>0</v>
      </c>
      <c r="H523" s="240"/>
      <c r="I523" s="241">
        <f>ROUND(E523*H523,2)</f>
        <v>0</v>
      </c>
      <c r="J523" s="240"/>
      <c r="K523" s="241">
        <f>ROUND(E523*J523,2)</f>
        <v>0</v>
      </c>
      <c r="L523" s="241">
        <v>21</v>
      </c>
      <c r="M523" s="241">
        <f>G523*(1+L523/100)</f>
        <v>0</v>
      </c>
      <c r="N523" s="239">
        <v>0</v>
      </c>
      <c r="O523" s="239">
        <f>ROUND(E523*N523,2)</f>
        <v>0</v>
      </c>
      <c r="P523" s="239">
        <v>0</v>
      </c>
      <c r="Q523" s="239">
        <f>ROUND(E523*P523,2)</f>
        <v>0</v>
      </c>
      <c r="R523" s="241" t="s">
        <v>1019</v>
      </c>
      <c r="S523" s="241" t="s">
        <v>280</v>
      </c>
      <c r="T523" s="242" t="s">
        <v>280</v>
      </c>
      <c r="U523" s="222">
        <v>0</v>
      </c>
      <c r="V523" s="222">
        <f>ROUND(E523*U523,2)</f>
        <v>0</v>
      </c>
      <c r="W523" s="222"/>
      <c r="X523" s="222" t="s">
        <v>399</v>
      </c>
      <c r="Y523" s="222" t="s">
        <v>283</v>
      </c>
      <c r="Z523" s="212"/>
      <c r="AA523" s="212"/>
      <c r="AB523" s="212"/>
      <c r="AC523" s="212"/>
      <c r="AD523" s="212"/>
      <c r="AE523" s="212"/>
      <c r="AF523" s="212"/>
      <c r="AG523" s="212" t="s">
        <v>1035</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4" t="s">
        <v>1036</v>
      </c>
      <c r="D524" s="256"/>
      <c r="E524" s="256"/>
      <c r="F524" s="256"/>
      <c r="G524" s="256"/>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447</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x14ac:dyDescent="0.2">
      <c r="A525" s="229" t="s">
        <v>275</v>
      </c>
      <c r="B525" s="230" t="s">
        <v>179</v>
      </c>
      <c r="C525" s="246" t="s">
        <v>180</v>
      </c>
      <c r="D525" s="231"/>
      <c r="E525" s="232"/>
      <c r="F525" s="233"/>
      <c r="G525" s="233">
        <f>SUMIF(AG526:AG554,"&lt;&gt;NOR",G526:G554)</f>
        <v>0</v>
      </c>
      <c r="H525" s="233"/>
      <c r="I525" s="233">
        <f>SUM(I526:I554)</f>
        <v>0</v>
      </c>
      <c r="J525" s="233"/>
      <c r="K525" s="233">
        <f>SUM(K526:K554)</f>
        <v>0</v>
      </c>
      <c r="L525" s="233"/>
      <c r="M525" s="233">
        <f>SUM(M526:M554)</f>
        <v>0</v>
      </c>
      <c r="N525" s="232"/>
      <c r="O525" s="232">
        <f>SUM(O526:O554)</f>
        <v>2.21</v>
      </c>
      <c r="P525" s="232"/>
      <c r="Q525" s="232">
        <f>SUM(Q526:Q554)</f>
        <v>0</v>
      </c>
      <c r="R525" s="233"/>
      <c r="S525" s="233"/>
      <c r="T525" s="234"/>
      <c r="U525" s="228"/>
      <c r="V525" s="228">
        <f>SUM(V526:V554)</f>
        <v>208.51</v>
      </c>
      <c r="W525" s="228"/>
      <c r="X525" s="228"/>
      <c r="Y525" s="228"/>
      <c r="AG525" t="s">
        <v>276</v>
      </c>
    </row>
    <row r="526" spans="1:60" outlineLevel="1" x14ac:dyDescent="0.2">
      <c r="A526" s="236">
        <v>129</v>
      </c>
      <c r="B526" s="237" t="s">
        <v>1037</v>
      </c>
      <c r="C526" s="247" t="s">
        <v>1038</v>
      </c>
      <c r="D526" s="238" t="s">
        <v>439</v>
      </c>
      <c r="E526" s="239">
        <v>870.31269999999995</v>
      </c>
      <c r="F526" s="240"/>
      <c r="G526" s="241">
        <f>ROUND(E526*F526,2)</f>
        <v>0</v>
      </c>
      <c r="H526" s="240"/>
      <c r="I526" s="241">
        <f>ROUND(E526*H526,2)</f>
        <v>0</v>
      </c>
      <c r="J526" s="240"/>
      <c r="K526" s="241">
        <f>ROUND(E526*J526,2)</f>
        <v>0</v>
      </c>
      <c r="L526" s="241">
        <v>21</v>
      </c>
      <c r="M526" s="241">
        <f>G526*(1+L526/100)</f>
        <v>0</v>
      </c>
      <c r="N526" s="239">
        <v>2.1000000000000001E-4</v>
      </c>
      <c r="O526" s="239">
        <f>ROUND(E526*N526,2)</f>
        <v>0.18</v>
      </c>
      <c r="P526" s="239">
        <v>0</v>
      </c>
      <c r="Q526" s="239">
        <f>ROUND(E526*P526,2)</f>
        <v>0</v>
      </c>
      <c r="R526" s="241" t="s">
        <v>1019</v>
      </c>
      <c r="S526" s="241" t="s">
        <v>280</v>
      </c>
      <c r="T526" s="242" t="s">
        <v>280</v>
      </c>
      <c r="U526" s="222">
        <v>0.06</v>
      </c>
      <c r="V526" s="222">
        <f>ROUND(E526*U526,2)</f>
        <v>52.22</v>
      </c>
      <c r="W526" s="222"/>
      <c r="X526" s="222" t="s">
        <v>399</v>
      </c>
      <c r="Y526" s="222" t="s">
        <v>283</v>
      </c>
      <c r="Z526" s="212"/>
      <c r="AA526" s="212"/>
      <c r="AB526" s="212"/>
      <c r="AC526" s="212"/>
      <c r="AD526" s="212"/>
      <c r="AE526" s="212"/>
      <c r="AF526" s="212"/>
      <c r="AG526" s="212" t="s">
        <v>400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9" t="s">
        <v>1039</v>
      </c>
      <c r="D527" s="226"/>
      <c r="E527" s="227">
        <v>870.31269999999995</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288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1" x14ac:dyDescent="0.2">
      <c r="A528" s="257">
        <v>130</v>
      </c>
      <c r="B528" s="258" t="s">
        <v>1040</v>
      </c>
      <c r="C528" s="265" t="s">
        <v>1041</v>
      </c>
      <c r="D528" s="259" t="s">
        <v>439</v>
      </c>
      <c r="E528" s="260">
        <v>870.31269999999995</v>
      </c>
      <c r="F528" s="261"/>
      <c r="G528" s="262">
        <f>ROUND(E528*F528,2)</f>
        <v>0</v>
      </c>
      <c r="H528" s="261"/>
      <c r="I528" s="262">
        <f>ROUND(E528*H528,2)</f>
        <v>0</v>
      </c>
      <c r="J528" s="261"/>
      <c r="K528" s="262">
        <f>ROUND(E528*J528,2)</f>
        <v>0</v>
      </c>
      <c r="L528" s="262">
        <v>21</v>
      </c>
      <c r="M528" s="262">
        <f>G528*(1+L528/100)</f>
        <v>0</v>
      </c>
      <c r="N528" s="260">
        <v>1.7000000000000001E-4</v>
      </c>
      <c r="O528" s="260">
        <f>ROUND(E528*N528,2)</f>
        <v>0.15</v>
      </c>
      <c r="P528" s="260">
        <v>0</v>
      </c>
      <c r="Q528" s="260">
        <f>ROUND(E528*P528,2)</f>
        <v>0</v>
      </c>
      <c r="R528" s="262" t="s">
        <v>1019</v>
      </c>
      <c r="S528" s="262" t="s">
        <v>280</v>
      </c>
      <c r="T528" s="263" t="s">
        <v>280</v>
      </c>
      <c r="U528" s="222">
        <v>6.9000000000000006E-2</v>
      </c>
      <c r="V528" s="222">
        <f>ROUND(E528*U528,2)</f>
        <v>60.05</v>
      </c>
      <c r="W528" s="222"/>
      <c r="X528" s="222" t="s">
        <v>399</v>
      </c>
      <c r="Y528" s="222" t="s">
        <v>283</v>
      </c>
      <c r="Z528" s="212"/>
      <c r="AA528" s="212"/>
      <c r="AB528" s="212"/>
      <c r="AC528" s="212"/>
      <c r="AD528" s="212"/>
      <c r="AE528" s="212"/>
      <c r="AF528" s="212"/>
      <c r="AG528" s="212" t="s">
        <v>400</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6">
        <v>131</v>
      </c>
      <c r="B529" s="237" t="s">
        <v>1042</v>
      </c>
      <c r="C529" s="247" t="s">
        <v>1043</v>
      </c>
      <c r="D529" s="238" t="s">
        <v>439</v>
      </c>
      <c r="E529" s="239">
        <v>89.79</v>
      </c>
      <c r="F529" s="240"/>
      <c r="G529" s="241">
        <f>ROUND(E529*F529,2)</f>
        <v>0</v>
      </c>
      <c r="H529" s="240"/>
      <c r="I529" s="241">
        <f>ROUND(E529*H529,2)</f>
        <v>0</v>
      </c>
      <c r="J529" s="240"/>
      <c r="K529" s="241">
        <f>ROUND(E529*J529,2)</f>
        <v>0</v>
      </c>
      <c r="L529" s="241">
        <v>21</v>
      </c>
      <c r="M529" s="241">
        <f>G529*(1+L529/100)</f>
        <v>0</v>
      </c>
      <c r="N529" s="239">
        <v>0</v>
      </c>
      <c r="O529" s="239">
        <f>ROUND(E529*N529,2)</f>
        <v>0</v>
      </c>
      <c r="P529" s="239">
        <v>0</v>
      </c>
      <c r="Q529" s="239">
        <f>ROUND(E529*P529,2)</f>
        <v>0</v>
      </c>
      <c r="R529" s="241" t="s">
        <v>1019</v>
      </c>
      <c r="S529" s="241" t="s">
        <v>280</v>
      </c>
      <c r="T529" s="242" t="s">
        <v>280</v>
      </c>
      <c r="U529" s="222">
        <v>0.84799999999999998</v>
      </c>
      <c r="V529" s="222">
        <f>ROUND(E529*U529,2)</f>
        <v>76.14</v>
      </c>
      <c r="W529" s="222"/>
      <c r="X529" s="222" t="s">
        <v>399</v>
      </c>
      <c r="Y529" s="222" t="s">
        <v>283</v>
      </c>
      <c r="Z529" s="212"/>
      <c r="AA529" s="212"/>
      <c r="AB529" s="212"/>
      <c r="AC529" s="212"/>
      <c r="AD529" s="212"/>
      <c r="AE529" s="212"/>
      <c r="AF529" s="212"/>
      <c r="AG529" s="212" t="s">
        <v>400</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8" t="s">
        <v>1044</v>
      </c>
      <c r="D530" s="244"/>
      <c r="E530" s="244"/>
      <c r="F530" s="244"/>
      <c r="G530" s="244"/>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286</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49" t="s">
        <v>1045</v>
      </c>
      <c r="D531" s="226"/>
      <c r="E531" s="227">
        <v>89.79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288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33.75" outlineLevel="1" x14ac:dyDescent="0.2">
      <c r="A532" s="236">
        <v>132</v>
      </c>
      <c r="B532" s="237" t="s">
        <v>1046</v>
      </c>
      <c r="C532" s="247" t="s">
        <v>1047</v>
      </c>
      <c r="D532" s="238" t="s">
        <v>563</v>
      </c>
      <c r="E532" s="239">
        <v>19.38</v>
      </c>
      <c r="F532" s="240"/>
      <c r="G532" s="241">
        <f>ROUND(E532*F532,2)</f>
        <v>0</v>
      </c>
      <c r="H532" s="240"/>
      <c r="I532" s="241">
        <f>ROUND(E532*H532,2)</f>
        <v>0</v>
      </c>
      <c r="J532" s="240"/>
      <c r="K532" s="241">
        <f>ROUND(E532*J532,2)</f>
        <v>0</v>
      </c>
      <c r="L532" s="241">
        <v>21</v>
      </c>
      <c r="M532" s="241">
        <f>G532*(1+L532/100)</f>
        <v>0</v>
      </c>
      <c r="N532" s="239">
        <v>5.8E-4</v>
      </c>
      <c r="O532" s="239">
        <f>ROUND(E532*N532,2)</f>
        <v>0.01</v>
      </c>
      <c r="P532" s="239">
        <v>0</v>
      </c>
      <c r="Q532" s="239">
        <f>ROUND(E532*P532,2)</f>
        <v>0</v>
      </c>
      <c r="R532" s="241" t="s">
        <v>1019</v>
      </c>
      <c r="S532" s="241" t="s">
        <v>280</v>
      </c>
      <c r="T532" s="242" t="s">
        <v>280</v>
      </c>
      <c r="U532" s="222">
        <v>0.189</v>
      </c>
      <c r="V532" s="222">
        <f>ROUND(E532*U532,2)</f>
        <v>3.66</v>
      </c>
      <c r="W532" s="222"/>
      <c r="X532" s="222" t="s">
        <v>399</v>
      </c>
      <c r="Y532" s="222" t="s">
        <v>283</v>
      </c>
      <c r="Z532" s="212"/>
      <c r="AA532" s="212"/>
      <c r="AB532" s="212"/>
      <c r="AC532" s="212"/>
      <c r="AD532" s="212"/>
      <c r="AE532" s="212"/>
      <c r="AF532" s="212"/>
      <c r="AG532" s="212" t="s">
        <v>400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4" t="s">
        <v>1048</v>
      </c>
      <c r="D533" s="256"/>
      <c r="E533" s="256"/>
      <c r="F533" s="256"/>
      <c r="G533" s="256"/>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447</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0" t="s">
        <v>1049</v>
      </c>
      <c r="D534" s="245"/>
      <c r="E534" s="245"/>
      <c r="F534" s="245"/>
      <c r="G534" s="245"/>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286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49" t="s">
        <v>1050</v>
      </c>
      <c r="D535" s="226"/>
      <c r="E535" s="227">
        <v>19.38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288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33.75" outlineLevel="1" x14ac:dyDescent="0.2">
      <c r="A536" s="236">
        <v>133</v>
      </c>
      <c r="B536" s="237" t="s">
        <v>1051</v>
      </c>
      <c r="C536" s="247" t="s">
        <v>1052</v>
      </c>
      <c r="D536" s="238" t="s">
        <v>563</v>
      </c>
      <c r="E536" s="239">
        <v>19.38</v>
      </c>
      <c r="F536" s="240"/>
      <c r="G536" s="241">
        <f>ROUND(E536*F536,2)</f>
        <v>0</v>
      </c>
      <c r="H536" s="240"/>
      <c r="I536" s="241">
        <f>ROUND(E536*H536,2)</f>
        <v>0</v>
      </c>
      <c r="J536" s="240"/>
      <c r="K536" s="241">
        <f>ROUND(E536*J536,2)</f>
        <v>0</v>
      </c>
      <c r="L536" s="241">
        <v>21</v>
      </c>
      <c r="M536" s="241">
        <f>G536*(1+L536/100)</f>
        <v>0</v>
      </c>
      <c r="N536" s="239">
        <v>4.2999999999999999E-4</v>
      </c>
      <c r="O536" s="239">
        <f>ROUND(E536*N536,2)</f>
        <v>0.01</v>
      </c>
      <c r="P536" s="239">
        <v>0</v>
      </c>
      <c r="Q536" s="239">
        <f>ROUND(E536*P536,2)</f>
        <v>0</v>
      </c>
      <c r="R536" s="241" t="s">
        <v>1019</v>
      </c>
      <c r="S536" s="241" t="s">
        <v>280</v>
      </c>
      <c r="T536" s="242" t="s">
        <v>280</v>
      </c>
      <c r="U536" s="222">
        <v>0.189</v>
      </c>
      <c r="V536" s="222">
        <f>ROUND(E536*U536,2)</f>
        <v>3.66</v>
      </c>
      <c r="W536" s="222"/>
      <c r="X536" s="222" t="s">
        <v>399</v>
      </c>
      <c r="Y536" s="222" t="s">
        <v>283</v>
      </c>
      <c r="Z536" s="212"/>
      <c r="AA536" s="212"/>
      <c r="AB536" s="212"/>
      <c r="AC536" s="212"/>
      <c r="AD536" s="212"/>
      <c r="AE536" s="212"/>
      <c r="AF536" s="212"/>
      <c r="AG536" s="212" t="s">
        <v>400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4" t="s">
        <v>1048</v>
      </c>
      <c r="D537" s="256"/>
      <c r="E537" s="256"/>
      <c r="F537" s="256"/>
      <c r="G537" s="256"/>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447</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0" t="s">
        <v>1053</v>
      </c>
      <c r="D538" s="245"/>
      <c r="E538" s="245"/>
      <c r="F538" s="245"/>
      <c r="G538" s="245"/>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286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49" t="s">
        <v>1050</v>
      </c>
      <c r="D539" s="226"/>
      <c r="E539" s="227">
        <v>19.38</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288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6">
        <v>134</v>
      </c>
      <c r="B540" s="237" t="s">
        <v>1054</v>
      </c>
      <c r="C540" s="247" t="s">
        <v>1055</v>
      </c>
      <c r="D540" s="238" t="s">
        <v>439</v>
      </c>
      <c r="E540" s="239">
        <v>89.79</v>
      </c>
      <c r="F540" s="240"/>
      <c r="G540" s="241">
        <f>ROUND(E540*F540,2)</f>
        <v>0</v>
      </c>
      <c r="H540" s="240"/>
      <c r="I540" s="241">
        <f>ROUND(E540*H540,2)</f>
        <v>0</v>
      </c>
      <c r="J540" s="240"/>
      <c r="K540" s="241">
        <f>ROUND(E540*J540,2)</f>
        <v>0</v>
      </c>
      <c r="L540" s="241">
        <v>21</v>
      </c>
      <c r="M540" s="241">
        <f>G540*(1+L540/100)</f>
        <v>0</v>
      </c>
      <c r="N540" s="239">
        <v>0</v>
      </c>
      <c r="O540" s="239">
        <f>ROUND(E540*N540,2)</f>
        <v>0</v>
      </c>
      <c r="P540" s="239">
        <v>0</v>
      </c>
      <c r="Q540" s="239">
        <f>ROUND(E540*P540,2)</f>
        <v>0</v>
      </c>
      <c r="R540" s="241" t="s">
        <v>1019</v>
      </c>
      <c r="S540" s="241" t="s">
        <v>280</v>
      </c>
      <c r="T540" s="242" t="s">
        <v>280</v>
      </c>
      <c r="U540" s="222">
        <v>0.1</v>
      </c>
      <c r="V540" s="222">
        <f>ROUND(E540*U540,2)</f>
        <v>8.98</v>
      </c>
      <c r="W540" s="222"/>
      <c r="X540" s="222" t="s">
        <v>399</v>
      </c>
      <c r="Y540" s="222" t="s">
        <v>283</v>
      </c>
      <c r="Z540" s="212"/>
      <c r="AA540" s="212"/>
      <c r="AB540" s="212"/>
      <c r="AC540" s="212"/>
      <c r="AD540" s="212"/>
      <c r="AE540" s="212"/>
      <c r="AF540" s="212"/>
      <c r="AG540" s="212" t="s">
        <v>400</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1045</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36">
        <v>135</v>
      </c>
      <c r="B542" s="237" t="s">
        <v>1056</v>
      </c>
      <c r="C542" s="247" t="s">
        <v>1057</v>
      </c>
      <c r="D542" s="238" t="s">
        <v>563</v>
      </c>
      <c r="E542" s="239">
        <v>47.56</v>
      </c>
      <c r="F542" s="240"/>
      <c r="G542" s="241">
        <f>ROUND(E542*F542,2)</f>
        <v>0</v>
      </c>
      <c r="H542" s="240"/>
      <c r="I542" s="241">
        <f>ROUND(E542*H542,2)</f>
        <v>0</v>
      </c>
      <c r="J542" s="240"/>
      <c r="K542" s="241">
        <f>ROUND(E542*J542,2)</f>
        <v>0</v>
      </c>
      <c r="L542" s="241">
        <v>21</v>
      </c>
      <c r="M542" s="241">
        <f>G542*(1+L542/100)</f>
        <v>0</v>
      </c>
      <c r="N542" s="239">
        <v>3.4000000000000002E-4</v>
      </c>
      <c r="O542" s="239">
        <f>ROUND(E542*N542,2)</f>
        <v>0.02</v>
      </c>
      <c r="P542" s="239">
        <v>0</v>
      </c>
      <c r="Q542" s="239">
        <f>ROUND(E542*P542,2)</f>
        <v>0</v>
      </c>
      <c r="R542" s="241" t="s">
        <v>1019</v>
      </c>
      <c r="S542" s="241" t="s">
        <v>280</v>
      </c>
      <c r="T542" s="242" t="s">
        <v>280</v>
      </c>
      <c r="U542" s="222">
        <v>0.08</v>
      </c>
      <c r="V542" s="222">
        <f>ROUND(E542*U542,2)</f>
        <v>3.8</v>
      </c>
      <c r="W542" s="222"/>
      <c r="X542" s="222" t="s">
        <v>399</v>
      </c>
      <c r="Y542" s="222" t="s">
        <v>283</v>
      </c>
      <c r="Z542" s="212"/>
      <c r="AA542" s="212"/>
      <c r="AB542" s="212"/>
      <c r="AC542" s="212"/>
      <c r="AD542" s="212"/>
      <c r="AE542" s="212"/>
      <c r="AF542" s="212"/>
      <c r="AG542" s="212" t="s">
        <v>400</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49" t="s">
        <v>1058</v>
      </c>
      <c r="D543" s="226"/>
      <c r="E543" s="227">
        <v>47.56</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288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ht="22.5" outlineLevel="1" x14ac:dyDescent="0.2">
      <c r="A544" s="236">
        <v>136</v>
      </c>
      <c r="B544" s="237" t="s">
        <v>1059</v>
      </c>
      <c r="C544" s="247" t="s">
        <v>1060</v>
      </c>
      <c r="D544" s="238" t="s">
        <v>439</v>
      </c>
      <c r="E544" s="239">
        <v>1000.85961</v>
      </c>
      <c r="F544" s="240"/>
      <c r="G544" s="241">
        <f>ROUND(E544*F544,2)</f>
        <v>0</v>
      </c>
      <c r="H544" s="240"/>
      <c r="I544" s="241">
        <f>ROUND(E544*H544,2)</f>
        <v>0</v>
      </c>
      <c r="J544" s="240"/>
      <c r="K544" s="241">
        <f>ROUND(E544*J544,2)</f>
        <v>0</v>
      </c>
      <c r="L544" s="241">
        <v>21</v>
      </c>
      <c r="M544" s="241">
        <f>G544*(1+L544/100)</f>
        <v>0</v>
      </c>
      <c r="N544" s="239">
        <v>1.57E-3</v>
      </c>
      <c r="O544" s="239">
        <f>ROUND(E544*N544,2)</f>
        <v>1.57</v>
      </c>
      <c r="P544" s="239">
        <v>0</v>
      </c>
      <c r="Q544" s="239">
        <f>ROUND(E544*P544,2)</f>
        <v>0</v>
      </c>
      <c r="R544" s="241" t="s">
        <v>888</v>
      </c>
      <c r="S544" s="241" t="s">
        <v>280</v>
      </c>
      <c r="T544" s="242" t="s">
        <v>280</v>
      </c>
      <c r="U544" s="222">
        <v>0</v>
      </c>
      <c r="V544" s="222">
        <f>ROUND(E544*U544,2)</f>
        <v>0</v>
      </c>
      <c r="W544" s="222"/>
      <c r="X544" s="222" t="s">
        <v>830</v>
      </c>
      <c r="Y544" s="222" t="s">
        <v>283</v>
      </c>
      <c r="Z544" s="212"/>
      <c r="AA544" s="212"/>
      <c r="AB544" s="212"/>
      <c r="AC544" s="212"/>
      <c r="AD544" s="212"/>
      <c r="AE544" s="212"/>
      <c r="AF544" s="212"/>
      <c r="AG544" s="212" t="s">
        <v>831</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1061</v>
      </c>
      <c r="D545" s="226"/>
      <c r="E545" s="227">
        <v>1000.85961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137</v>
      </c>
      <c r="B546" s="237" t="s">
        <v>1062</v>
      </c>
      <c r="C546" s="247" t="s">
        <v>1063</v>
      </c>
      <c r="D546" s="238" t="s">
        <v>439</v>
      </c>
      <c r="E546" s="239">
        <v>103.2585</v>
      </c>
      <c r="F546" s="240"/>
      <c r="G546" s="241">
        <f>ROUND(E546*F546,2)</f>
        <v>0</v>
      </c>
      <c r="H546" s="240"/>
      <c r="I546" s="241">
        <f>ROUND(E546*H546,2)</f>
        <v>0</v>
      </c>
      <c r="J546" s="240"/>
      <c r="K546" s="241">
        <f>ROUND(E546*J546,2)</f>
        <v>0</v>
      </c>
      <c r="L546" s="241">
        <v>21</v>
      </c>
      <c r="M546" s="241">
        <f>G546*(1+L546/100)</f>
        <v>0</v>
      </c>
      <c r="N546" s="239">
        <v>1.9599999999999999E-3</v>
      </c>
      <c r="O546" s="239">
        <f>ROUND(E546*N546,2)</f>
        <v>0.2</v>
      </c>
      <c r="P546" s="239">
        <v>0</v>
      </c>
      <c r="Q546" s="239">
        <f>ROUND(E546*P546,2)</f>
        <v>0</v>
      </c>
      <c r="R546" s="241" t="s">
        <v>888</v>
      </c>
      <c r="S546" s="241" t="s">
        <v>280</v>
      </c>
      <c r="T546" s="242" t="s">
        <v>280</v>
      </c>
      <c r="U546" s="222">
        <v>0</v>
      </c>
      <c r="V546" s="222">
        <f>ROUND(E546*U546,2)</f>
        <v>0</v>
      </c>
      <c r="W546" s="222"/>
      <c r="X546" s="222" t="s">
        <v>830</v>
      </c>
      <c r="Y546" s="222" t="s">
        <v>283</v>
      </c>
      <c r="Z546" s="212"/>
      <c r="AA546" s="212"/>
      <c r="AB546" s="212"/>
      <c r="AC546" s="212"/>
      <c r="AD546" s="212"/>
      <c r="AE546" s="212"/>
      <c r="AF546" s="212"/>
      <c r="AG546" s="212" t="s">
        <v>831</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49" t="s">
        <v>1064</v>
      </c>
      <c r="D547" s="226"/>
      <c r="E547" s="227">
        <v>103.2585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288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6">
        <v>138</v>
      </c>
      <c r="B548" s="237" t="s">
        <v>1065</v>
      </c>
      <c r="C548" s="247" t="s">
        <v>1066</v>
      </c>
      <c r="D548" s="238" t="s">
        <v>563</v>
      </c>
      <c r="E548" s="239">
        <v>49.938000000000002</v>
      </c>
      <c r="F548" s="240"/>
      <c r="G548" s="241">
        <f>ROUND(E548*F548,2)</f>
        <v>0</v>
      </c>
      <c r="H548" s="240"/>
      <c r="I548" s="241">
        <f>ROUND(E548*H548,2)</f>
        <v>0</v>
      </c>
      <c r="J548" s="240"/>
      <c r="K548" s="241">
        <f>ROUND(E548*J548,2)</f>
        <v>0</v>
      </c>
      <c r="L548" s="241">
        <v>21</v>
      </c>
      <c r="M548" s="241">
        <f>G548*(1+L548/100)</f>
        <v>0</v>
      </c>
      <c r="N548" s="239">
        <v>2.9999999999999997E-4</v>
      </c>
      <c r="O548" s="239">
        <f>ROUND(E548*N548,2)</f>
        <v>0.01</v>
      </c>
      <c r="P548" s="239">
        <v>0</v>
      </c>
      <c r="Q548" s="239">
        <f>ROUND(E548*P548,2)</f>
        <v>0</v>
      </c>
      <c r="R548" s="241" t="s">
        <v>888</v>
      </c>
      <c r="S548" s="241" t="s">
        <v>1067</v>
      </c>
      <c r="T548" s="242" t="s">
        <v>596</v>
      </c>
      <c r="U548" s="222">
        <v>0</v>
      </c>
      <c r="V548" s="222">
        <f>ROUND(E548*U548,2)</f>
        <v>0</v>
      </c>
      <c r="W548" s="222"/>
      <c r="X548" s="222" t="s">
        <v>830</v>
      </c>
      <c r="Y548" s="222" t="s">
        <v>283</v>
      </c>
      <c r="Z548" s="212"/>
      <c r="AA548" s="212"/>
      <c r="AB548" s="212"/>
      <c r="AC548" s="212"/>
      <c r="AD548" s="212"/>
      <c r="AE548" s="212"/>
      <c r="AF548" s="212"/>
      <c r="AG548" s="212" t="s">
        <v>831</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1068</v>
      </c>
      <c r="D549" s="226"/>
      <c r="E549" s="227">
        <v>47.56</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288</v>
      </c>
      <c r="AH549" s="212">
        <v>5</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6" t="s">
        <v>1069</v>
      </c>
      <c r="D550" s="254"/>
      <c r="E550" s="255">
        <v>2.3780000000000001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288</v>
      </c>
      <c r="AH550" s="212">
        <v>4</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22.5" outlineLevel="1" x14ac:dyDescent="0.2">
      <c r="A551" s="236">
        <v>139</v>
      </c>
      <c r="B551" s="237" t="s">
        <v>1070</v>
      </c>
      <c r="C551" s="247" t="s">
        <v>1071</v>
      </c>
      <c r="D551" s="238" t="s">
        <v>439</v>
      </c>
      <c r="E551" s="239">
        <v>206.517</v>
      </c>
      <c r="F551" s="240"/>
      <c r="G551" s="241">
        <f>ROUND(E551*F551,2)</f>
        <v>0</v>
      </c>
      <c r="H551" s="240"/>
      <c r="I551" s="241">
        <f>ROUND(E551*H551,2)</f>
        <v>0</v>
      </c>
      <c r="J551" s="240"/>
      <c r="K551" s="241">
        <f>ROUND(E551*J551,2)</f>
        <v>0</v>
      </c>
      <c r="L551" s="241">
        <v>21</v>
      </c>
      <c r="M551" s="241">
        <f>G551*(1+L551/100)</f>
        <v>0</v>
      </c>
      <c r="N551" s="239">
        <v>2.9999999999999997E-4</v>
      </c>
      <c r="O551" s="239">
        <f>ROUND(E551*N551,2)</f>
        <v>0.06</v>
      </c>
      <c r="P551" s="239">
        <v>0</v>
      </c>
      <c r="Q551" s="239">
        <f>ROUND(E551*P551,2)</f>
        <v>0</v>
      </c>
      <c r="R551" s="241" t="s">
        <v>888</v>
      </c>
      <c r="S551" s="241" t="s">
        <v>280</v>
      </c>
      <c r="T551" s="242" t="s">
        <v>280</v>
      </c>
      <c r="U551" s="222">
        <v>0</v>
      </c>
      <c r="V551" s="222">
        <f>ROUND(E551*U551,2)</f>
        <v>0</v>
      </c>
      <c r="W551" s="222"/>
      <c r="X551" s="222" t="s">
        <v>830</v>
      </c>
      <c r="Y551" s="222" t="s">
        <v>283</v>
      </c>
      <c r="Z551" s="212"/>
      <c r="AA551" s="212"/>
      <c r="AB551" s="212"/>
      <c r="AC551" s="212"/>
      <c r="AD551" s="212"/>
      <c r="AE551" s="212"/>
      <c r="AF551" s="212"/>
      <c r="AG551" s="212" t="s">
        <v>831</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49" t="s">
        <v>1072</v>
      </c>
      <c r="D552" s="226"/>
      <c r="E552" s="227">
        <v>206.517</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288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6">
        <v>140</v>
      </c>
      <c r="B553" s="237" t="s">
        <v>1073</v>
      </c>
      <c r="C553" s="247" t="s">
        <v>1074</v>
      </c>
      <c r="D553" s="238" t="s">
        <v>0</v>
      </c>
      <c r="E553" s="239">
        <v>4142.3756000000003</v>
      </c>
      <c r="F553" s="240"/>
      <c r="G553" s="241">
        <f>ROUND(E553*F553,2)</f>
        <v>0</v>
      </c>
      <c r="H553" s="240"/>
      <c r="I553" s="241">
        <f>ROUND(E553*H553,2)</f>
        <v>0</v>
      </c>
      <c r="J553" s="240"/>
      <c r="K553" s="241">
        <f>ROUND(E553*J553,2)</f>
        <v>0</v>
      </c>
      <c r="L553" s="241">
        <v>21</v>
      </c>
      <c r="M553" s="241">
        <f>G553*(1+L553/100)</f>
        <v>0</v>
      </c>
      <c r="N553" s="239">
        <v>0</v>
      </c>
      <c r="O553" s="239">
        <f>ROUND(E553*N553,2)</f>
        <v>0</v>
      </c>
      <c r="P553" s="239">
        <v>0</v>
      </c>
      <c r="Q553" s="239">
        <f>ROUND(E553*P553,2)</f>
        <v>0</v>
      </c>
      <c r="R553" s="241" t="s">
        <v>1019</v>
      </c>
      <c r="S553" s="241" t="s">
        <v>280</v>
      </c>
      <c r="T553" s="242" t="s">
        <v>280</v>
      </c>
      <c r="U553" s="222">
        <v>0</v>
      </c>
      <c r="V553" s="222">
        <f>ROUND(E553*U553,2)</f>
        <v>0</v>
      </c>
      <c r="W553" s="222"/>
      <c r="X553" s="222" t="s">
        <v>399</v>
      </c>
      <c r="Y553" s="222" t="s">
        <v>283</v>
      </c>
      <c r="Z553" s="212"/>
      <c r="AA553" s="212"/>
      <c r="AB553" s="212"/>
      <c r="AC553" s="212"/>
      <c r="AD553" s="212"/>
      <c r="AE553" s="212"/>
      <c r="AF553" s="212"/>
      <c r="AG553" s="212" t="s">
        <v>1035</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4" t="s">
        <v>1075</v>
      </c>
      <c r="D554" s="256"/>
      <c r="E554" s="256"/>
      <c r="F554" s="256"/>
      <c r="G554" s="256"/>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447</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9" t="s">
        <v>275</v>
      </c>
      <c r="B555" s="230" t="s">
        <v>181</v>
      </c>
      <c r="C555" s="246" t="s">
        <v>182</v>
      </c>
      <c r="D555" s="231"/>
      <c r="E555" s="232"/>
      <c r="F555" s="233"/>
      <c r="G555" s="233">
        <f>SUMIF(AG556:AG557,"&lt;&gt;NOR",G556:G557)</f>
        <v>0</v>
      </c>
      <c r="H555" s="233"/>
      <c r="I555" s="233">
        <f>SUM(I556:I557)</f>
        <v>0</v>
      </c>
      <c r="J555" s="233"/>
      <c r="K555" s="233">
        <f>SUM(K556:K557)</f>
        <v>0</v>
      </c>
      <c r="L555" s="233"/>
      <c r="M555" s="233">
        <f>SUM(M556:M557)</f>
        <v>0</v>
      </c>
      <c r="N555" s="232"/>
      <c r="O555" s="232">
        <f>SUM(O556:O557)</f>
        <v>0</v>
      </c>
      <c r="P555" s="232"/>
      <c r="Q555" s="232">
        <f>SUM(Q556:Q557)</f>
        <v>0</v>
      </c>
      <c r="R555" s="233"/>
      <c r="S555" s="233"/>
      <c r="T555" s="234"/>
      <c r="U555" s="228"/>
      <c r="V555" s="228">
        <f>SUM(V556:V557)</f>
        <v>13.82</v>
      </c>
      <c r="W555" s="228"/>
      <c r="X555" s="228"/>
      <c r="Y555" s="228"/>
      <c r="AG555" t="s">
        <v>276</v>
      </c>
    </row>
    <row r="556" spans="1:60" outlineLevel="1" x14ac:dyDescent="0.2">
      <c r="A556" s="236">
        <v>141</v>
      </c>
      <c r="B556" s="237" t="s">
        <v>1076</v>
      </c>
      <c r="C556" s="247" t="s">
        <v>1077</v>
      </c>
      <c r="D556" s="238" t="s">
        <v>439</v>
      </c>
      <c r="E556" s="239">
        <v>76.8</v>
      </c>
      <c r="F556" s="240"/>
      <c r="G556" s="241">
        <f>ROUND(E556*F556,2)</f>
        <v>0</v>
      </c>
      <c r="H556" s="240"/>
      <c r="I556" s="241">
        <f>ROUND(E556*H556,2)</f>
        <v>0</v>
      </c>
      <c r="J556" s="240"/>
      <c r="K556" s="241">
        <f>ROUND(E556*J556,2)</f>
        <v>0</v>
      </c>
      <c r="L556" s="241">
        <v>21</v>
      </c>
      <c r="M556" s="241">
        <f>G556*(1+L556/100)</f>
        <v>0</v>
      </c>
      <c r="N556" s="239">
        <v>0</v>
      </c>
      <c r="O556" s="239">
        <f>ROUND(E556*N556,2)</f>
        <v>0</v>
      </c>
      <c r="P556" s="239">
        <v>0</v>
      </c>
      <c r="Q556" s="239">
        <f>ROUND(E556*P556,2)</f>
        <v>0</v>
      </c>
      <c r="R556" s="241" t="s">
        <v>1078</v>
      </c>
      <c r="S556" s="241" t="s">
        <v>280</v>
      </c>
      <c r="T556" s="242" t="s">
        <v>280</v>
      </c>
      <c r="U556" s="222">
        <v>0.18</v>
      </c>
      <c r="V556" s="222">
        <f>ROUND(E556*U556,2)</f>
        <v>13.82</v>
      </c>
      <c r="W556" s="222"/>
      <c r="X556" s="222" t="s">
        <v>399</v>
      </c>
      <c r="Y556" s="222" t="s">
        <v>283</v>
      </c>
      <c r="Z556" s="212"/>
      <c r="AA556" s="212"/>
      <c r="AB556" s="212"/>
      <c r="AC556" s="212"/>
      <c r="AD556" s="212"/>
      <c r="AE556" s="212"/>
      <c r="AF556" s="212"/>
      <c r="AG556" s="212" t="s">
        <v>400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1079</v>
      </c>
      <c r="D557" s="226"/>
      <c r="E557" s="227">
        <v>76.8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9" t="s">
        <v>275</v>
      </c>
      <c r="B558" s="230" t="s">
        <v>202</v>
      </c>
      <c r="C558" s="246" t="s">
        <v>203</v>
      </c>
      <c r="D558" s="231"/>
      <c r="E558" s="232"/>
      <c r="F558" s="233"/>
      <c r="G558" s="233">
        <f>SUMIF(AG559:AG561,"&lt;&gt;NOR",G559:G561)</f>
        <v>0</v>
      </c>
      <c r="H558" s="233"/>
      <c r="I558" s="233">
        <f>SUM(I559:I561)</f>
        <v>0</v>
      </c>
      <c r="J558" s="233"/>
      <c r="K558" s="233">
        <f>SUM(K559:K561)</f>
        <v>0</v>
      </c>
      <c r="L558" s="233"/>
      <c r="M558" s="233">
        <f>SUM(M559:M561)</f>
        <v>0</v>
      </c>
      <c r="N558" s="232"/>
      <c r="O558" s="232">
        <f>SUM(O559:O561)</f>
        <v>0.27</v>
      </c>
      <c r="P558" s="232"/>
      <c r="Q558" s="232">
        <f>SUM(Q559:Q561)</f>
        <v>0</v>
      </c>
      <c r="R558" s="233"/>
      <c r="S558" s="233"/>
      <c r="T558" s="234"/>
      <c r="U558" s="228"/>
      <c r="V558" s="228">
        <f>SUM(V559:V561)</f>
        <v>9.66</v>
      </c>
      <c r="W558" s="228"/>
      <c r="X558" s="228"/>
      <c r="Y558" s="228"/>
      <c r="AG558" t="s">
        <v>276</v>
      </c>
    </row>
    <row r="559" spans="1:60" ht="22.5" outlineLevel="1" x14ac:dyDescent="0.2">
      <c r="A559" s="236">
        <v>142</v>
      </c>
      <c r="B559" s="237" t="s">
        <v>1080</v>
      </c>
      <c r="C559" s="247" t="s">
        <v>1081</v>
      </c>
      <c r="D559" s="238" t="s">
        <v>563</v>
      </c>
      <c r="E559" s="239">
        <v>14.22</v>
      </c>
      <c r="F559" s="240"/>
      <c r="G559" s="241">
        <f>ROUND(E559*F559,2)</f>
        <v>0</v>
      </c>
      <c r="H559" s="240"/>
      <c r="I559" s="241">
        <f>ROUND(E559*H559,2)</f>
        <v>0</v>
      </c>
      <c r="J559" s="240"/>
      <c r="K559" s="241">
        <f>ROUND(E559*J559,2)</f>
        <v>0</v>
      </c>
      <c r="L559" s="241">
        <v>21</v>
      </c>
      <c r="M559" s="241">
        <f>G559*(1+L559/100)</f>
        <v>0</v>
      </c>
      <c r="N559" s="239">
        <v>1.9179999999999999E-2</v>
      </c>
      <c r="O559" s="239">
        <f>ROUND(E559*N559,2)</f>
        <v>0.27</v>
      </c>
      <c r="P559" s="239">
        <v>0</v>
      </c>
      <c r="Q559" s="239">
        <f>ROUND(E559*P559,2)</f>
        <v>0</v>
      </c>
      <c r="R559" s="241" t="s">
        <v>1082</v>
      </c>
      <c r="S559" s="241" t="s">
        <v>280</v>
      </c>
      <c r="T559" s="242" t="s">
        <v>280</v>
      </c>
      <c r="U559" s="222">
        <v>0.67900000000000005</v>
      </c>
      <c r="V559" s="222">
        <f>ROUND(E559*U559,2)</f>
        <v>9.66</v>
      </c>
      <c r="W559" s="222"/>
      <c r="X559" s="222" t="s">
        <v>399</v>
      </c>
      <c r="Y559" s="222" t="s">
        <v>283</v>
      </c>
      <c r="Z559" s="212"/>
      <c r="AA559" s="212"/>
      <c r="AB559" s="212"/>
      <c r="AC559" s="212"/>
      <c r="AD559" s="212"/>
      <c r="AE559" s="212"/>
      <c r="AF559" s="212"/>
      <c r="AG559" s="212" t="s">
        <v>400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4" t="s">
        <v>1083</v>
      </c>
      <c r="D560" s="256"/>
      <c r="E560" s="256"/>
      <c r="F560" s="256"/>
      <c r="G560" s="256"/>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447</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49" t="s">
        <v>1084</v>
      </c>
      <c r="D561" s="226"/>
      <c r="E561" s="227">
        <v>14.22</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288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x14ac:dyDescent="0.2">
      <c r="A562" s="229" t="s">
        <v>275</v>
      </c>
      <c r="B562" s="230" t="s">
        <v>210</v>
      </c>
      <c r="C562" s="246" t="s">
        <v>211</v>
      </c>
      <c r="D562" s="231"/>
      <c r="E562" s="232"/>
      <c r="F562" s="233"/>
      <c r="G562" s="233">
        <f>SUMIF(AG563:AG565,"&lt;&gt;NOR",G563:G565)</f>
        <v>0</v>
      </c>
      <c r="H562" s="233"/>
      <c r="I562" s="233">
        <f>SUM(I563:I565)</f>
        <v>0</v>
      </c>
      <c r="J562" s="233"/>
      <c r="K562" s="233">
        <f>SUM(K563:K565)</f>
        <v>0</v>
      </c>
      <c r="L562" s="233"/>
      <c r="M562" s="233">
        <f>SUM(M563:M565)</f>
        <v>0</v>
      </c>
      <c r="N562" s="232"/>
      <c r="O562" s="232">
        <f>SUM(O563:O565)</f>
        <v>0.06</v>
      </c>
      <c r="P562" s="232"/>
      <c r="Q562" s="232">
        <f>SUM(Q563:Q565)</f>
        <v>0</v>
      </c>
      <c r="R562" s="233"/>
      <c r="S562" s="233"/>
      <c r="T562" s="234"/>
      <c r="U562" s="228"/>
      <c r="V562" s="228">
        <f>SUM(V563:V565)</f>
        <v>845.53</v>
      </c>
      <c r="W562" s="228"/>
      <c r="X562" s="228"/>
      <c r="Y562" s="228"/>
      <c r="AG562" t="s">
        <v>276</v>
      </c>
    </row>
    <row r="563" spans="1:60" ht="33.75" outlineLevel="1" x14ac:dyDescent="0.2">
      <c r="A563" s="236">
        <v>143</v>
      </c>
      <c r="B563" s="237" t="s">
        <v>1085</v>
      </c>
      <c r="C563" s="247" t="s">
        <v>1086</v>
      </c>
      <c r="D563" s="238" t="s">
        <v>563</v>
      </c>
      <c r="E563" s="239">
        <v>1509.87</v>
      </c>
      <c r="F563" s="240"/>
      <c r="G563" s="241">
        <f>ROUND(E563*F563,2)</f>
        <v>0</v>
      </c>
      <c r="H563" s="240"/>
      <c r="I563" s="241">
        <f>ROUND(E563*H563,2)</f>
        <v>0</v>
      </c>
      <c r="J563" s="240"/>
      <c r="K563" s="241">
        <f>ROUND(E563*J563,2)</f>
        <v>0</v>
      </c>
      <c r="L563" s="241">
        <v>21</v>
      </c>
      <c r="M563" s="241">
        <f>G563*(1+L563/100)</f>
        <v>0</v>
      </c>
      <c r="N563" s="239">
        <v>4.0000000000000003E-5</v>
      </c>
      <c r="O563" s="239">
        <f>ROUND(E563*N563,2)</f>
        <v>0.06</v>
      </c>
      <c r="P563" s="239">
        <v>0</v>
      </c>
      <c r="Q563" s="239">
        <f>ROUND(E563*P563,2)</f>
        <v>0</v>
      </c>
      <c r="R563" s="241" t="s">
        <v>1087</v>
      </c>
      <c r="S563" s="241" t="s">
        <v>1088</v>
      </c>
      <c r="T563" s="242" t="s">
        <v>596</v>
      </c>
      <c r="U563" s="222">
        <v>0.56000000000000005</v>
      </c>
      <c r="V563" s="222">
        <f>ROUND(E563*U563,2)</f>
        <v>845.53</v>
      </c>
      <c r="W563" s="222"/>
      <c r="X563" s="222" t="s">
        <v>399</v>
      </c>
      <c r="Y563" s="222" t="s">
        <v>283</v>
      </c>
      <c r="Z563" s="212"/>
      <c r="AA563" s="212"/>
      <c r="AB563" s="212"/>
      <c r="AC563" s="212"/>
      <c r="AD563" s="212"/>
      <c r="AE563" s="212"/>
      <c r="AF563" s="212"/>
      <c r="AG563" s="212" t="s">
        <v>400</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48" t="s">
        <v>1089</v>
      </c>
      <c r="D564" s="244"/>
      <c r="E564" s="244"/>
      <c r="F564" s="244"/>
      <c r="G564" s="244"/>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286</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49" t="s">
        <v>1090</v>
      </c>
      <c r="D565" s="226"/>
      <c r="E565" s="227">
        <v>1509.87</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288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x14ac:dyDescent="0.2">
      <c r="A566" s="229" t="s">
        <v>275</v>
      </c>
      <c r="B566" s="230" t="s">
        <v>212</v>
      </c>
      <c r="C566" s="246" t="s">
        <v>213</v>
      </c>
      <c r="D566" s="231"/>
      <c r="E566" s="232"/>
      <c r="F566" s="233"/>
      <c r="G566" s="233">
        <f>SUMIF(AG567:AG569,"&lt;&gt;NOR",G567:G569)</f>
        <v>0</v>
      </c>
      <c r="H566" s="233"/>
      <c r="I566" s="233">
        <f>SUM(I567:I569)</f>
        <v>0</v>
      </c>
      <c r="J566" s="233"/>
      <c r="K566" s="233">
        <f>SUM(K567:K569)</f>
        <v>0</v>
      </c>
      <c r="L566" s="233"/>
      <c r="M566" s="233">
        <f>SUM(M567:M569)</f>
        <v>0</v>
      </c>
      <c r="N566" s="232"/>
      <c r="O566" s="232">
        <f>SUM(O567:O569)</f>
        <v>0</v>
      </c>
      <c r="P566" s="232"/>
      <c r="Q566" s="232">
        <f>SUM(Q567:Q569)</f>
        <v>0</v>
      </c>
      <c r="R566" s="233"/>
      <c r="S566" s="233"/>
      <c r="T566" s="234"/>
      <c r="U566" s="228"/>
      <c r="V566" s="228">
        <f>SUM(V567:V569)</f>
        <v>11.7</v>
      </c>
      <c r="W566" s="228"/>
      <c r="X566" s="228"/>
      <c r="Y566" s="228"/>
      <c r="AG566" t="s">
        <v>276</v>
      </c>
    </row>
    <row r="567" spans="1:60" outlineLevel="1" x14ac:dyDescent="0.2">
      <c r="A567" s="236">
        <v>144</v>
      </c>
      <c r="B567" s="237" t="s">
        <v>1091</v>
      </c>
      <c r="C567" s="247" t="s">
        <v>1092</v>
      </c>
      <c r="D567" s="238" t="s">
        <v>1093</v>
      </c>
      <c r="E567" s="239">
        <v>38.5</v>
      </c>
      <c r="F567" s="240"/>
      <c r="G567" s="241">
        <f>ROUND(E567*F567,2)</f>
        <v>0</v>
      </c>
      <c r="H567" s="240"/>
      <c r="I567" s="241">
        <f>ROUND(E567*H567,2)</f>
        <v>0</v>
      </c>
      <c r="J567" s="240"/>
      <c r="K567" s="241">
        <f>ROUND(E567*J567,2)</f>
        <v>0</v>
      </c>
      <c r="L567" s="241">
        <v>21</v>
      </c>
      <c r="M567" s="241">
        <f>G567*(1+L567/100)</f>
        <v>0</v>
      </c>
      <c r="N567" s="239">
        <v>6.0000000000000002E-5</v>
      </c>
      <c r="O567" s="239">
        <f>ROUND(E567*N567,2)</f>
        <v>0</v>
      </c>
      <c r="P567" s="239">
        <v>0</v>
      </c>
      <c r="Q567" s="239">
        <f>ROUND(E567*P567,2)</f>
        <v>0</v>
      </c>
      <c r="R567" s="241" t="s">
        <v>1094</v>
      </c>
      <c r="S567" s="241" t="s">
        <v>280</v>
      </c>
      <c r="T567" s="242" t="s">
        <v>280</v>
      </c>
      <c r="U567" s="222">
        <v>0.30399999999999999</v>
      </c>
      <c r="V567" s="222">
        <f>ROUND(E567*U567,2)</f>
        <v>11.7</v>
      </c>
      <c r="W567" s="222"/>
      <c r="X567" s="222" t="s">
        <v>399</v>
      </c>
      <c r="Y567" s="222" t="s">
        <v>283</v>
      </c>
      <c r="Z567" s="212"/>
      <c r="AA567" s="212"/>
      <c r="AB567" s="212"/>
      <c r="AC567" s="212"/>
      <c r="AD567" s="212"/>
      <c r="AE567" s="212"/>
      <c r="AF567" s="212"/>
      <c r="AG567" s="212" t="s">
        <v>400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49" t="s">
        <v>1095</v>
      </c>
      <c r="D568" s="226"/>
      <c r="E568" s="227">
        <v>5.5</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288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49" t="s">
        <v>1096</v>
      </c>
      <c r="D569" s="226"/>
      <c r="E569" s="227">
        <v>33</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288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x14ac:dyDescent="0.2">
      <c r="A570" s="229" t="s">
        <v>275</v>
      </c>
      <c r="B570" s="230" t="s">
        <v>230</v>
      </c>
      <c r="C570" s="246" t="s">
        <v>231</v>
      </c>
      <c r="D570" s="231"/>
      <c r="E570" s="232"/>
      <c r="F570" s="233"/>
      <c r="G570" s="233">
        <f>SUMIF(AG571:AG609,"&lt;&gt;NOR",G571:G609)</f>
        <v>0</v>
      </c>
      <c r="H570" s="233"/>
      <c r="I570" s="233">
        <f>SUM(I571:I609)</f>
        <v>0</v>
      </c>
      <c r="J570" s="233"/>
      <c r="K570" s="233">
        <f>SUM(K571:K609)</f>
        <v>0</v>
      </c>
      <c r="L570" s="233"/>
      <c r="M570" s="233">
        <f>SUM(M571:M609)</f>
        <v>0</v>
      </c>
      <c r="N570" s="232"/>
      <c r="O570" s="232">
        <f>SUM(O571:O609)</f>
        <v>0</v>
      </c>
      <c r="P570" s="232"/>
      <c r="Q570" s="232">
        <f>SUM(Q571:Q609)</f>
        <v>0</v>
      </c>
      <c r="R570" s="233"/>
      <c r="S570" s="233"/>
      <c r="T570" s="234"/>
      <c r="U570" s="228"/>
      <c r="V570" s="228">
        <f>SUM(V571:V609)</f>
        <v>106.41</v>
      </c>
      <c r="W570" s="228"/>
      <c r="X570" s="228"/>
      <c r="Y570" s="228"/>
      <c r="AG570" t="s">
        <v>276</v>
      </c>
    </row>
    <row r="571" spans="1:60" outlineLevel="1" x14ac:dyDescent="0.2">
      <c r="A571" s="236">
        <v>145</v>
      </c>
      <c r="B571" s="237" t="s">
        <v>1097</v>
      </c>
      <c r="C571" s="247" t="s">
        <v>1098</v>
      </c>
      <c r="D571" s="238" t="s">
        <v>491</v>
      </c>
      <c r="E571" s="239">
        <v>24</v>
      </c>
      <c r="F571" s="240"/>
      <c r="G571" s="241">
        <f>ROUND(E571*F571,2)</f>
        <v>0</v>
      </c>
      <c r="H571" s="240"/>
      <c r="I571" s="241">
        <f>ROUND(E571*H571,2)</f>
        <v>0</v>
      </c>
      <c r="J571" s="240"/>
      <c r="K571" s="241">
        <f>ROUND(E571*J571,2)</f>
        <v>0</v>
      </c>
      <c r="L571" s="241">
        <v>21</v>
      </c>
      <c r="M571" s="241">
        <f>G571*(1+L571/100)</f>
        <v>0</v>
      </c>
      <c r="N571" s="239">
        <v>0</v>
      </c>
      <c r="O571" s="239">
        <f>ROUND(E571*N571,2)</f>
        <v>0</v>
      </c>
      <c r="P571" s="239">
        <v>0</v>
      </c>
      <c r="Q571" s="239">
        <f>ROUND(E571*P571,2)</f>
        <v>0</v>
      </c>
      <c r="R571" s="241"/>
      <c r="S571" s="241" t="s">
        <v>316</v>
      </c>
      <c r="T571" s="242" t="s">
        <v>281</v>
      </c>
      <c r="U571" s="222">
        <v>0.74</v>
      </c>
      <c r="V571" s="222">
        <f>ROUND(E571*U571,2)</f>
        <v>17.760000000000002</v>
      </c>
      <c r="W571" s="222"/>
      <c r="X571" s="222" t="s">
        <v>399</v>
      </c>
      <c r="Y571" s="222" t="s">
        <v>283</v>
      </c>
      <c r="Z571" s="212"/>
      <c r="AA571" s="212"/>
      <c r="AB571" s="212"/>
      <c r="AC571" s="212"/>
      <c r="AD571" s="212"/>
      <c r="AE571" s="212"/>
      <c r="AF571" s="212"/>
      <c r="AG571" s="212" t="s">
        <v>400</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49" t="s">
        <v>1099</v>
      </c>
      <c r="D572" s="226"/>
      <c r="E572" s="227">
        <v>24</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288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57">
        <v>146</v>
      </c>
      <c r="B573" s="258" t="s">
        <v>1100</v>
      </c>
      <c r="C573" s="265" t="s">
        <v>1101</v>
      </c>
      <c r="D573" s="259" t="s">
        <v>885</v>
      </c>
      <c r="E573" s="260">
        <v>1</v>
      </c>
      <c r="F573" s="261"/>
      <c r="G573" s="262">
        <f>ROUND(E573*F573,2)</f>
        <v>0</v>
      </c>
      <c r="H573" s="261"/>
      <c r="I573" s="262">
        <f>ROUND(E573*H573,2)</f>
        <v>0</v>
      </c>
      <c r="J573" s="261"/>
      <c r="K573" s="262">
        <f>ROUND(E573*J573,2)</f>
        <v>0</v>
      </c>
      <c r="L573" s="262">
        <v>21</v>
      </c>
      <c r="M573" s="262">
        <f>G573*(1+L573/100)</f>
        <v>0</v>
      </c>
      <c r="N573" s="260">
        <v>0</v>
      </c>
      <c r="O573" s="260">
        <f>ROUND(E573*N573,2)</f>
        <v>0</v>
      </c>
      <c r="P573" s="260">
        <v>0</v>
      </c>
      <c r="Q573" s="260">
        <f>ROUND(E573*P573,2)</f>
        <v>0</v>
      </c>
      <c r="R573" s="262"/>
      <c r="S573" s="262" t="s">
        <v>316</v>
      </c>
      <c r="T573" s="263" t="s">
        <v>281</v>
      </c>
      <c r="U573" s="222">
        <v>0</v>
      </c>
      <c r="V573" s="222">
        <f>ROUND(E573*U573,2)</f>
        <v>0</v>
      </c>
      <c r="W573" s="222"/>
      <c r="X573" s="222" t="s">
        <v>399</v>
      </c>
      <c r="Y573" s="222" t="s">
        <v>283</v>
      </c>
      <c r="Z573" s="212"/>
      <c r="AA573" s="212"/>
      <c r="AB573" s="212"/>
      <c r="AC573" s="212"/>
      <c r="AD573" s="212"/>
      <c r="AE573" s="212"/>
      <c r="AF573" s="212"/>
      <c r="AG573" s="212" t="s">
        <v>400</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57">
        <v>147</v>
      </c>
      <c r="B574" s="258" t="s">
        <v>1102</v>
      </c>
      <c r="C574" s="265" t="s">
        <v>1103</v>
      </c>
      <c r="D574" s="259" t="s">
        <v>1104</v>
      </c>
      <c r="E574" s="260">
        <v>2</v>
      </c>
      <c r="F574" s="261"/>
      <c r="G574" s="262">
        <f>ROUND(E574*F574,2)</f>
        <v>0</v>
      </c>
      <c r="H574" s="261"/>
      <c r="I574" s="262">
        <f>ROUND(E574*H574,2)</f>
        <v>0</v>
      </c>
      <c r="J574" s="261"/>
      <c r="K574" s="262">
        <f>ROUND(E574*J574,2)</f>
        <v>0</v>
      </c>
      <c r="L574" s="262">
        <v>21</v>
      </c>
      <c r="M574" s="262">
        <f>G574*(1+L574/100)</f>
        <v>0</v>
      </c>
      <c r="N574" s="260">
        <v>0</v>
      </c>
      <c r="O574" s="260">
        <f>ROUND(E574*N574,2)</f>
        <v>0</v>
      </c>
      <c r="P574" s="260">
        <v>0</v>
      </c>
      <c r="Q574" s="260">
        <f>ROUND(E574*P574,2)</f>
        <v>0</v>
      </c>
      <c r="R574" s="262"/>
      <c r="S574" s="262" t="s">
        <v>316</v>
      </c>
      <c r="T574" s="263" t="s">
        <v>281</v>
      </c>
      <c r="U574" s="222">
        <v>0</v>
      </c>
      <c r="V574" s="222">
        <f>ROUND(E574*U574,2)</f>
        <v>0</v>
      </c>
      <c r="W574" s="222"/>
      <c r="X574" s="222" t="s">
        <v>399</v>
      </c>
      <c r="Y574" s="222" t="s">
        <v>283</v>
      </c>
      <c r="Z574" s="212"/>
      <c r="AA574" s="212"/>
      <c r="AB574" s="212"/>
      <c r="AC574" s="212"/>
      <c r="AD574" s="212"/>
      <c r="AE574" s="212"/>
      <c r="AF574" s="212"/>
      <c r="AG574" s="212" t="s">
        <v>400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57">
        <v>148</v>
      </c>
      <c r="B575" s="258" t="s">
        <v>1105</v>
      </c>
      <c r="C575" s="265" t="s">
        <v>1106</v>
      </c>
      <c r="D575" s="259" t="s">
        <v>885</v>
      </c>
      <c r="E575" s="260">
        <v>6</v>
      </c>
      <c r="F575" s="261"/>
      <c r="G575" s="262">
        <f>ROUND(E575*F575,2)</f>
        <v>0</v>
      </c>
      <c r="H575" s="261"/>
      <c r="I575" s="262">
        <f>ROUND(E575*H575,2)</f>
        <v>0</v>
      </c>
      <c r="J575" s="261"/>
      <c r="K575" s="262">
        <f>ROUND(E575*J575,2)</f>
        <v>0</v>
      </c>
      <c r="L575" s="262">
        <v>21</v>
      </c>
      <c r="M575" s="262">
        <f>G575*(1+L575/100)</f>
        <v>0</v>
      </c>
      <c r="N575" s="260">
        <v>0</v>
      </c>
      <c r="O575" s="260">
        <f>ROUND(E575*N575,2)</f>
        <v>0</v>
      </c>
      <c r="P575" s="260">
        <v>0</v>
      </c>
      <c r="Q575" s="260">
        <f>ROUND(E575*P575,2)</f>
        <v>0</v>
      </c>
      <c r="R575" s="262"/>
      <c r="S575" s="262" t="s">
        <v>316</v>
      </c>
      <c r="T575" s="263" t="s">
        <v>281</v>
      </c>
      <c r="U575" s="222">
        <v>0</v>
      </c>
      <c r="V575" s="222">
        <f>ROUND(E575*U575,2)</f>
        <v>0</v>
      </c>
      <c r="W575" s="222"/>
      <c r="X575" s="222" t="s">
        <v>399</v>
      </c>
      <c r="Y575" s="222" t="s">
        <v>283</v>
      </c>
      <c r="Z575" s="212"/>
      <c r="AA575" s="212"/>
      <c r="AB575" s="212"/>
      <c r="AC575" s="212"/>
      <c r="AD575" s="212"/>
      <c r="AE575" s="212"/>
      <c r="AF575" s="212"/>
      <c r="AG575" s="212" t="s">
        <v>400</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57">
        <v>149</v>
      </c>
      <c r="B576" s="258" t="s">
        <v>1107</v>
      </c>
      <c r="C576" s="265" t="s">
        <v>1108</v>
      </c>
      <c r="D576" s="259" t="s">
        <v>1109</v>
      </c>
      <c r="E576" s="260">
        <v>1</v>
      </c>
      <c r="F576" s="261"/>
      <c r="G576" s="262">
        <f>ROUND(E576*F576,2)</f>
        <v>0</v>
      </c>
      <c r="H576" s="261"/>
      <c r="I576" s="262">
        <f>ROUND(E576*H576,2)</f>
        <v>0</v>
      </c>
      <c r="J576" s="261"/>
      <c r="K576" s="262">
        <f>ROUND(E576*J576,2)</f>
        <v>0</v>
      </c>
      <c r="L576" s="262">
        <v>21</v>
      </c>
      <c r="M576" s="262">
        <f>G576*(1+L576/100)</f>
        <v>0</v>
      </c>
      <c r="N576" s="260">
        <v>0</v>
      </c>
      <c r="O576" s="260">
        <f>ROUND(E576*N576,2)</f>
        <v>0</v>
      </c>
      <c r="P576" s="260">
        <v>0</v>
      </c>
      <c r="Q576" s="260">
        <f>ROUND(E576*P576,2)</f>
        <v>0</v>
      </c>
      <c r="R576" s="262"/>
      <c r="S576" s="262" t="s">
        <v>316</v>
      </c>
      <c r="T576" s="263" t="s">
        <v>281</v>
      </c>
      <c r="U576" s="222">
        <v>0</v>
      </c>
      <c r="V576" s="222">
        <f>ROUND(E576*U576,2)</f>
        <v>0</v>
      </c>
      <c r="W576" s="222"/>
      <c r="X576" s="222" t="s">
        <v>399</v>
      </c>
      <c r="Y576" s="222" t="s">
        <v>283</v>
      </c>
      <c r="Z576" s="212"/>
      <c r="AA576" s="212"/>
      <c r="AB576" s="212"/>
      <c r="AC576" s="212"/>
      <c r="AD576" s="212"/>
      <c r="AE576" s="212"/>
      <c r="AF576" s="212"/>
      <c r="AG576" s="212" t="s">
        <v>400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57">
        <v>150</v>
      </c>
      <c r="B577" s="258" t="s">
        <v>1110</v>
      </c>
      <c r="C577" s="265" t="s">
        <v>1111</v>
      </c>
      <c r="D577" s="259" t="s">
        <v>1109</v>
      </c>
      <c r="E577" s="260">
        <v>40</v>
      </c>
      <c r="F577" s="261"/>
      <c r="G577" s="262">
        <f>ROUND(E577*F577,2)</f>
        <v>0</v>
      </c>
      <c r="H577" s="261"/>
      <c r="I577" s="262">
        <f>ROUND(E577*H577,2)</f>
        <v>0</v>
      </c>
      <c r="J577" s="261"/>
      <c r="K577" s="262">
        <f>ROUND(E577*J577,2)</f>
        <v>0</v>
      </c>
      <c r="L577" s="262">
        <v>21</v>
      </c>
      <c r="M577" s="262">
        <f>G577*(1+L577/100)</f>
        <v>0</v>
      </c>
      <c r="N577" s="260">
        <v>0</v>
      </c>
      <c r="O577" s="260">
        <f>ROUND(E577*N577,2)</f>
        <v>0</v>
      </c>
      <c r="P577" s="260">
        <v>0</v>
      </c>
      <c r="Q577" s="260">
        <f>ROUND(E577*P577,2)</f>
        <v>0</v>
      </c>
      <c r="R577" s="262"/>
      <c r="S577" s="262" t="s">
        <v>316</v>
      </c>
      <c r="T577" s="263" t="s">
        <v>281</v>
      </c>
      <c r="U577" s="222">
        <v>0</v>
      </c>
      <c r="V577" s="222">
        <f>ROUND(E577*U577,2)</f>
        <v>0</v>
      </c>
      <c r="W577" s="222"/>
      <c r="X577" s="222" t="s">
        <v>399</v>
      </c>
      <c r="Y577" s="222" t="s">
        <v>283</v>
      </c>
      <c r="Z577" s="212"/>
      <c r="AA577" s="212"/>
      <c r="AB577" s="212"/>
      <c r="AC577" s="212"/>
      <c r="AD577" s="212"/>
      <c r="AE577" s="212"/>
      <c r="AF577" s="212"/>
      <c r="AG577" s="212" t="s">
        <v>400</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57">
        <v>151</v>
      </c>
      <c r="B578" s="258" t="s">
        <v>1112</v>
      </c>
      <c r="C578" s="265" t="s">
        <v>1113</v>
      </c>
      <c r="D578" s="259" t="s">
        <v>1109</v>
      </c>
      <c r="E578" s="260">
        <v>158</v>
      </c>
      <c r="F578" s="261"/>
      <c r="G578" s="262">
        <f>ROUND(E578*F578,2)</f>
        <v>0</v>
      </c>
      <c r="H578" s="261"/>
      <c r="I578" s="262">
        <f>ROUND(E578*H578,2)</f>
        <v>0</v>
      </c>
      <c r="J578" s="261"/>
      <c r="K578" s="262">
        <f>ROUND(E578*J578,2)</f>
        <v>0</v>
      </c>
      <c r="L578" s="262">
        <v>21</v>
      </c>
      <c r="M578" s="262">
        <f>G578*(1+L578/100)</f>
        <v>0</v>
      </c>
      <c r="N578" s="260">
        <v>0</v>
      </c>
      <c r="O578" s="260">
        <f>ROUND(E578*N578,2)</f>
        <v>0</v>
      </c>
      <c r="P578" s="260">
        <v>0</v>
      </c>
      <c r="Q578" s="260">
        <f>ROUND(E578*P578,2)</f>
        <v>0</v>
      </c>
      <c r="R578" s="262"/>
      <c r="S578" s="262" t="s">
        <v>316</v>
      </c>
      <c r="T578" s="263" t="s">
        <v>281</v>
      </c>
      <c r="U578" s="222">
        <v>0</v>
      </c>
      <c r="V578" s="222">
        <f>ROUND(E578*U578,2)</f>
        <v>0</v>
      </c>
      <c r="W578" s="222"/>
      <c r="X578" s="222" t="s">
        <v>399</v>
      </c>
      <c r="Y578" s="222" t="s">
        <v>283</v>
      </c>
      <c r="Z578" s="212"/>
      <c r="AA578" s="212"/>
      <c r="AB578" s="212"/>
      <c r="AC578" s="212"/>
      <c r="AD578" s="212"/>
      <c r="AE578" s="212"/>
      <c r="AF578" s="212"/>
      <c r="AG578" s="212" t="s">
        <v>400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57">
        <v>152</v>
      </c>
      <c r="B579" s="258" t="s">
        <v>1114</v>
      </c>
      <c r="C579" s="265" t="s">
        <v>1115</v>
      </c>
      <c r="D579" s="259" t="s">
        <v>1109</v>
      </c>
      <c r="E579" s="260">
        <v>5</v>
      </c>
      <c r="F579" s="261"/>
      <c r="G579" s="262">
        <f>ROUND(E579*F579,2)</f>
        <v>0</v>
      </c>
      <c r="H579" s="261"/>
      <c r="I579" s="262">
        <f>ROUND(E579*H579,2)</f>
        <v>0</v>
      </c>
      <c r="J579" s="261"/>
      <c r="K579" s="262">
        <f>ROUND(E579*J579,2)</f>
        <v>0</v>
      </c>
      <c r="L579" s="262">
        <v>21</v>
      </c>
      <c r="M579" s="262">
        <f>G579*(1+L579/100)</f>
        <v>0</v>
      </c>
      <c r="N579" s="260">
        <v>0</v>
      </c>
      <c r="O579" s="260">
        <f>ROUND(E579*N579,2)</f>
        <v>0</v>
      </c>
      <c r="P579" s="260">
        <v>0</v>
      </c>
      <c r="Q579" s="260">
        <f>ROUND(E579*P579,2)</f>
        <v>0</v>
      </c>
      <c r="R579" s="262"/>
      <c r="S579" s="262" t="s">
        <v>316</v>
      </c>
      <c r="T579" s="263" t="s">
        <v>281</v>
      </c>
      <c r="U579" s="222">
        <v>0</v>
      </c>
      <c r="V579" s="222">
        <f>ROUND(E579*U579,2)</f>
        <v>0</v>
      </c>
      <c r="W579" s="222"/>
      <c r="X579" s="222" t="s">
        <v>399</v>
      </c>
      <c r="Y579" s="222" t="s">
        <v>283</v>
      </c>
      <c r="Z579" s="212"/>
      <c r="AA579" s="212"/>
      <c r="AB579" s="212"/>
      <c r="AC579" s="212"/>
      <c r="AD579" s="212"/>
      <c r="AE579" s="212"/>
      <c r="AF579" s="212"/>
      <c r="AG579" s="212" t="s">
        <v>400</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57">
        <v>153</v>
      </c>
      <c r="B580" s="258" t="s">
        <v>1116</v>
      </c>
      <c r="C580" s="265" t="s">
        <v>1117</v>
      </c>
      <c r="D580" s="259" t="s">
        <v>885</v>
      </c>
      <c r="E580" s="260">
        <v>28</v>
      </c>
      <c r="F580" s="261"/>
      <c r="G580" s="262">
        <f>ROUND(E580*F580,2)</f>
        <v>0</v>
      </c>
      <c r="H580" s="261"/>
      <c r="I580" s="262">
        <f>ROUND(E580*H580,2)</f>
        <v>0</v>
      </c>
      <c r="J580" s="261"/>
      <c r="K580" s="262">
        <f>ROUND(E580*J580,2)</f>
        <v>0</v>
      </c>
      <c r="L580" s="262">
        <v>21</v>
      </c>
      <c r="M580" s="262">
        <f>G580*(1+L580/100)</f>
        <v>0</v>
      </c>
      <c r="N580" s="260">
        <v>0</v>
      </c>
      <c r="O580" s="260">
        <f>ROUND(E580*N580,2)</f>
        <v>0</v>
      </c>
      <c r="P580" s="260">
        <v>0</v>
      </c>
      <c r="Q580" s="260">
        <f>ROUND(E580*P580,2)</f>
        <v>0</v>
      </c>
      <c r="R580" s="262"/>
      <c r="S580" s="262" t="s">
        <v>316</v>
      </c>
      <c r="T580" s="263" t="s">
        <v>281</v>
      </c>
      <c r="U580" s="222">
        <v>0</v>
      </c>
      <c r="V580" s="222">
        <f>ROUND(E580*U580,2)</f>
        <v>0</v>
      </c>
      <c r="W580" s="222"/>
      <c r="X580" s="222" t="s">
        <v>399</v>
      </c>
      <c r="Y580" s="222" t="s">
        <v>283</v>
      </c>
      <c r="Z580" s="212"/>
      <c r="AA580" s="212"/>
      <c r="AB580" s="212"/>
      <c r="AC580" s="212"/>
      <c r="AD580" s="212"/>
      <c r="AE580" s="212"/>
      <c r="AF580" s="212"/>
      <c r="AG580" s="212" t="s">
        <v>400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57">
        <v>154</v>
      </c>
      <c r="B581" s="258" t="s">
        <v>1118</v>
      </c>
      <c r="C581" s="265" t="s">
        <v>1119</v>
      </c>
      <c r="D581" s="259" t="s">
        <v>885</v>
      </c>
      <c r="E581" s="260">
        <v>2</v>
      </c>
      <c r="F581" s="261"/>
      <c r="G581" s="262">
        <f>ROUND(E581*F581,2)</f>
        <v>0</v>
      </c>
      <c r="H581" s="261"/>
      <c r="I581" s="262">
        <f>ROUND(E581*H581,2)</f>
        <v>0</v>
      </c>
      <c r="J581" s="261"/>
      <c r="K581" s="262">
        <f>ROUND(E581*J581,2)</f>
        <v>0</v>
      </c>
      <c r="L581" s="262">
        <v>21</v>
      </c>
      <c r="M581" s="262">
        <f>G581*(1+L581/100)</f>
        <v>0</v>
      </c>
      <c r="N581" s="260">
        <v>0</v>
      </c>
      <c r="O581" s="260">
        <f>ROUND(E581*N581,2)</f>
        <v>0</v>
      </c>
      <c r="P581" s="260">
        <v>0</v>
      </c>
      <c r="Q581" s="260">
        <f>ROUND(E581*P581,2)</f>
        <v>0</v>
      </c>
      <c r="R581" s="262"/>
      <c r="S581" s="262" t="s">
        <v>316</v>
      </c>
      <c r="T581" s="263" t="s">
        <v>281</v>
      </c>
      <c r="U581" s="222">
        <v>0</v>
      </c>
      <c r="V581" s="222">
        <f>ROUND(E581*U581,2)</f>
        <v>0</v>
      </c>
      <c r="W581" s="222"/>
      <c r="X581" s="222" t="s">
        <v>399</v>
      </c>
      <c r="Y581" s="222" t="s">
        <v>283</v>
      </c>
      <c r="Z581" s="212"/>
      <c r="AA581" s="212"/>
      <c r="AB581" s="212"/>
      <c r="AC581" s="212"/>
      <c r="AD581" s="212"/>
      <c r="AE581" s="212"/>
      <c r="AF581" s="212"/>
      <c r="AG581" s="212" t="s">
        <v>400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57">
        <v>155</v>
      </c>
      <c r="B582" s="258" t="s">
        <v>1120</v>
      </c>
      <c r="C582" s="265" t="s">
        <v>1121</v>
      </c>
      <c r="D582" s="259" t="s">
        <v>885</v>
      </c>
      <c r="E582" s="260">
        <v>4</v>
      </c>
      <c r="F582" s="261"/>
      <c r="G582" s="262">
        <f>ROUND(E582*F582,2)</f>
        <v>0</v>
      </c>
      <c r="H582" s="261"/>
      <c r="I582" s="262">
        <f>ROUND(E582*H582,2)</f>
        <v>0</v>
      </c>
      <c r="J582" s="261"/>
      <c r="K582" s="262">
        <f>ROUND(E582*J582,2)</f>
        <v>0</v>
      </c>
      <c r="L582" s="262">
        <v>21</v>
      </c>
      <c r="M582" s="262">
        <f>G582*(1+L582/100)</f>
        <v>0</v>
      </c>
      <c r="N582" s="260">
        <v>0</v>
      </c>
      <c r="O582" s="260">
        <f>ROUND(E582*N582,2)</f>
        <v>0</v>
      </c>
      <c r="P582" s="260">
        <v>0</v>
      </c>
      <c r="Q582" s="260">
        <f>ROUND(E582*P582,2)</f>
        <v>0</v>
      </c>
      <c r="R582" s="262"/>
      <c r="S582" s="262" t="s">
        <v>316</v>
      </c>
      <c r="T582" s="263" t="s">
        <v>281</v>
      </c>
      <c r="U582" s="222">
        <v>0</v>
      </c>
      <c r="V582" s="222">
        <f>ROUND(E582*U582,2)</f>
        <v>0</v>
      </c>
      <c r="W582" s="222"/>
      <c r="X582" s="222" t="s">
        <v>399</v>
      </c>
      <c r="Y582" s="222" t="s">
        <v>283</v>
      </c>
      <c r="Z582" s="212"/>
      <c r="AA582" s="212"/>
      <c r="AB582" s="212"/>
      <c r="AC582" s="212"/>
      <c r="AD582" s="212"/>
      <c r="AE582" s="212"/>
      <c r="AF582" s="212"/>
      <c r="AG582" s="212" t="s">
        <v>400</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156</v>
      </c>
      <c r="B583" s="258" t="s">
        <v>1122</v>
      </c>
      <c r="C583" s="265" t="s">
        <v>1123</v>
      </c>
      <c r="D583" s="259" t="s">
        <v>885</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316</v>
      </c>
      <c r="T583" s="263" t="s">
        <v>281</v>
      </c>
      <c r="U583" s="222">
        <v>0</v>
      </c>
      <c r="V583" s="222">
        <f>ROUND(E583*U583,2)</f>
        <v>0</v>
      </c>
      <c r="W583" s="222"/>
      <c r="X583" s="222" t="s">
        <v>399</v>
      </c>
      <c r="Y583" s="222" t="s">
        <v>283</v>
      </c>
      <c r="Z583" s="212"/>
      <c r="AA583" s="212"/>
      <c r="AB583" s="212"/>
      <c r="AC583" s="212"/>
      <c r="AD583" s="212"/>
      <c r="AE583" s="212"/>
      <c r="AF583" s="212"/>
      <c r="AG583" s="212" t="s">
        <v>400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157</v>
      </c>
      <c r="B584" s="258" t="s">
        <v>1124</v>
      </c>
      <c r="C584" s="265" t="s">
        <v>1123</v>
      </c>
      <c r="D584" s="259" t="s">
        <v>885</v>
      </c>
      <c r="E584" s="260">
        <v>7</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316</v>
      </c>
      <c r="T584" s="263" t="s">
        <v>281</v>
      </c>
      <c r="U584" s="222">
        <v>0</v>
      </c>
      <c r="V584" s="222">
        <f>ROUND(E584*U584,2)</f>
        <v>0</v>
      </c>
      <c r="W584" s="222"/>
      <c r="X584" s="222" t="s">
        <v>399</v>
      </c>
      <c r="Y584" s="222" t="s">
        <v>283</v>
      </c>
      <c r="Z584" s="212"/>
      <c r="AA584" s="212"/>
      <c r="AB584" s="212"/>
      <c r="AC584" s="212"/>
      <c r="AD584" s="212"/>
      <c r="AE584" s="212"/>
      <c r="AF584" s="212"/>
      <c r="AG584" s="212" t="s">
        <v>400</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158</v>
      </c>
      <c r="B585" s="258" t="s">
        <v>1125</v>
      </c>
      <c r="C585" s="265" t="s">
        <v>1126</v>
      </c>
      <c r="D585" s="259" t="s">
        <v>885</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316</v>
      </c>
      <c r="T585" s="263" t="s">
        <v>281</v>
      </c>
      <c r="U585" s="222">
        <v>0</v>
      </c>
      <c r="V585" s="222">
        <f>ROUND(E585*U585,2)</f>
        <v>0</v>
      </c>
      <c r="W585" s="222"/>
      <c r="X585" s="222" t="s">
        <v>399</v>
      </c>
      <c r="Y585" s="222" t="s">
        <v>283</v>
      </c>
      <c r="Z585" s="212"/>
      <c r="AA585" s="212"/>
      <c r="AB585" s="212"/>
      <c r="AC585" s="212"/>
      <c r="AD585" s="212"/>
      <c r="AE585" s="212"/>
      <c r="AF585" s="212"/>
      <c r="AG585" s="212" t="s">
        <v>400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159</v>
      </c>
      <c r="B586" s="258" t="s">
        <v>1127</v>
      </c>
      <c r="C586" s="265" t="s">
        <v>1128</v>
      </c>
      <c r="D586" s="259" t="s">
        <v>885</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316</v>
      </c>
      <c r="T586" s="263" t="s">
        <v>281</v>
      </c>
      <c r="U586" s="222">
        <v>0</v>
      </c>
      <c r="V586" s="222">
        <f>ROUND(E586*U586,2)</f>
        <v>0</v>
      </c>
      <c r="W586" s="222"/>
      <c r="X586" s="222" t="s">
        <v>399</v>
      </c>
      <c r="Y586" s="222" t="s">
        <v>283</v>
      </c>
      <c r="Z586" s="212"/>
      <c r="AA586" s="212"/>
      <c r="AB586" s="212"/>
      <c r="AC586" s="212"/>
      <c r="AD586" s="212"/>
      <c r="AE586" s="212"/>
      <c r="AF586" s="212"/>
      <c r="AG586" s="212" t="s">
        <v>400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160</v>
      </c>
      <c r="B587" s="258" t="s">
        <v>1129</v>
      </c>
      <c r="C587" s="265" t="s">
        <v>1128</v>
      </c>
      <c r="D587" s="259" t="s">
        <v>885</v>
      </c>
      <c r="E587" s="260">
        <v>24</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316</v>
      </c>
      <c r="T587" s="263" t="s">
        <v>281</v>
      </c>
      <c r="U587" s="222">
        <v>0</v>
      </c>
      <c r="V587" s="222">
        <f>ROUND(E587*U587,2)</f>
        <v>0</v>
      </c>
      <c r="W587" s="222"/>
      <c r="X587" s="222" t="s">
        <v>399</v>
      </c>
      <c r="Y587" s="222" t="s">
        <v>283</v>
      </c>
      <c r="Z587" s="212"/>
      <c r="AA587" s="212"/>
      <c r="AB587" s="212"/>
      <c r="AC587" s="212"/>
      <c r="AD587" s="212"/>
      <c r="AE587" s="212"/>
      <c r="AF587" s="212"/>
      <c r="AG587" s="212" t="s">
        <v>400</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161</v>
      </c>
      <c r="B588" s="258" t="s">
        <v>1130</v>
      </c>
      <c r="C588" s="265" t="s">
        <v>1131</v>
      </c>
      <c r="D588" s="259" t="s">
        <v>885</v>
      </c>
      <c r="E588" s="260">
        <v>6</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316</v>
      </c>
      <c r="T588" s="263" t="s">
        <v>281</v>
      </c>
      <c r="U588" s="222">
        <v>0</v>
      </c>
      <c r="V588" s="222">
        <f>ROUND(E588*U588,2)</f>
        <v>0</v>
      </c>
      <c r="W588" s="222"/>
      <c r="X588" s="222" t="s">
        <v>399</v>
      </c>
      <c r="Y588" s="222" t="s">
        <v>283</v>
      </c>
      <c r="Z588" s="212"/>
      <c r="AA588" s="212"/>
      <c r="AB588" s="212"/>
      <c r="AC588" s="212"/>
      <c r="AD588" s="212"/>
      <c r="AE588" s="212"/>
      <c r="AF588" s="212"/>
      <c r="AG588" s="212" t="s">
        <v>400</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162</v>
      </c>
      <c r="B589" s="258" t="s">
        <v>1132</v>
      </c>
      <c r="C589" s="265" t="s">
        <v>1133</v>
      </c>
      <c r="D589" s="259" t="s">
        <v>885</v>
      </c>
      <c r="E589" s="260">
        <v>6</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316</v>
      </c>
      <c r="T589" s="263" t="s">
        <v>281</v>
      </c>
      <c r="U589" s="222">
        <v>0</v>
      </c>
      <c r="V589" s="222">
        <f>ROUND(E589*U589,2)</f>
        <v>0</v>
      </c>
      <c r="W589" s="222"/>
      <c r="X589" s="222" t="s">
        <v>399</v>
      </c>
      <c r="Y589" s="222" t="s">
        <v>283</v>
      </c>
      <c r="Z589" s="212"/>
      <c r="AA589" s="212"/>
      <c r="AB589" s="212"/>
      <c r="AC589" s="212"/>
      <c r="AD589" s="212"/>
      <c r="AE589" s="212"/>
      <c r="AF589" s="212"/>
      <c r="AG589" s="212" t="s">
        <v>400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163</v>
      </c>
      <c r="B590" s="258" t="s">
        <v>1134</v>
      </c>
      <c r="C590" s="265" t="s">
        <v>1135</v>
      </c>
      <c r="D590" s="259" t="s">
        <v>1109</v>
      </c>
      <c r="E590" s="260">
        <v>420</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316</v>
      </c>
      <c r="T590" s="263" t="s">
        <v>281</v>
      </c>
      <c r="U590" s="222">
        <v>0</v>
      </c>
      <c r="V590" s="222">
        <f>ROUND(E590*U590,2)</f>
        <v>0</v>
      </c>
      <c r="W590" s="222"/>
      <c r="X590" s="222" t="s">
        <v>399</v>
      </c>
      <c r="Y590" s="222" t="s">
        <v>283</v>
      </c>
      <c r="Z590" s="212"/>
      <c r="AA590" s="212"/>
      <c r="AB590" s="212"/>
      <c r="AC590" s="212"/>
      <c r="AD590" s="212"/>
      <c r="AE590" s="212"/>
      <c r="AF590" s="212"/>
      <c r="AG590" s="212" t="s">
        <v>400</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164</v>
      </c>
      <c r="B591" s="258" t="s">
        <v>1136</v>
      </c>
      <c r="C591" s="265" t="s">
        <v>1137</v>
      </c>
      <c r="D591" s="259" t="s">
        <v>885</v>
      </c>
      <c r="E591" s="260">
        <v>9</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316</v>
      </c>
      <c r="T591" s="263" t="s">
        <v>281</v>
      </c>
      <c r="U591" s="222">
        <v>0</v>
      </c>
      <c r="V591" s="222">
        <f>ROUND(E591*U591,2)</f>
        <v>0</v>
      </c>
      <c r="W591" s="222"/>
      <c r="X591" s="222" t="s">
        <v>399</v>
      </c>
      <c r="Y591" s="222" t="s">
        <v>283</v>
      </c>
      <c r="Z591" s="212"/>
      <c r="AA591" s="212"/>
      <c r="AB591" s="212"/>
      <c r="AC591" s="212"/>
      <c r="AD591" s="212"/>
      <c r="AE591" s="212"/>
      <c r="AF591" s="212"/>
      <c r="AG591" s="212" t="s">
        <v>400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165</v>
      </c>
      <c r="B592" s="258" t="s">
        <v>1138</v>
      </c>
      <c r="C592" s="265" t="s">
        <v>1139</v>
      </c>
      <c r="D592" s="259" t="s">
        <v>1109</v>
      </c>
      <c r="E592" s="260">
        <v>2</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316</v>
      </c>
      <c r="T592" s="263" t="s">
        <v>281</v>
      </c>
      <c r="U592" s="222">
        <v>0</v>
      </c>
      <c r="V592" s="222">
        <f>ROUND(E592*U592,2)</f>
        <v>0</v>
      </c>
      <c r="W592" s="222"/>
      <c r="X592" s="222" t="s">
        <v>399</v>
      </c>
      <c r="Y592" s="222" t="s">
        <v>283</v>
      </c>
      <c r="Z592" s="212"/>
      <c r="AA592" s="212"/>
      <c r="AB592" s="212"/>
      <c r="AC592" s="212"/>
      <c r="AD592" s="212"/>
      <c r="AE592" s="212"/>
      <c r="AF592" s="212"/>
      <c r="AG592" s="212" t="s">
        <v>400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166</v>
      </c>
      <c r="B593" s="258" t="s">
        <v>1140</v>
      </c>
      <c r="C593" s="265" t="s">
        <v>1141</v>
      </c>
      <c r="D593" s="259" t="s">
        <v>885</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316</v>
      </c>
      <c r="T593" s="263" t="s">
        <v>281</v>
      </c>
      <c r="U593" s="222">
        <v>0</v>
      </c>
      <c r="V593" s="222">
        <f>ROUND(E593*U593,2)</f>
        <v>0</v>
      </c>
      <c r="W593" s="222"/>
      <c r="X593" s="222" t="s">
        <v>399</v>
      </c>
      <c r="Y593" s="222" t="s">
        <v>283</v>
      </c>
      <c r="Z593" s="212"/>
      <c r="AA593" s="212"/>
      <c r="AB593" s="212"/>
      <c r="AC593" s="212"/>
      <c r="AD593" s="212"/>
      <c r="AE593" s="212"/>
      <c r="AF593" s="212"/>
      <c r="AG593" s="212" t="s">
        <v>400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167</v>
      </c>
      <c r="B594" s="258" t="s">
        <v>1142</v>
      </c>
      <c r="C594" s="265" t="s">
        <v>1143</v>
      </c>
      <c r="D594" s="259" t="s">
        <v>1109</v>
      </c>
      <c r="E594" s="260">
        <v>517.98</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316</v>
      </c>
      <c r="T594" s="263" t="s">
        <v>281</v>
      </c>
      <c r="U594" s="222">
        <v>0</v>
      </c>
      <c r="V594" s="222">
        <f>ROUND(E594*U594,2)</f>
        <v>0</v>
      </c>
      <c r="W594" s="222"/>
      <c r="X594" s="222" t="s">
        <v>399</v>
      </c>
      <c r="Y594" s="222" t="s">
        <v>283</v>
      </c>
      <c r="Z594" s="212"/>
      <c r="AA594" s="212"/>
      <c r="AB594" s="212"/>
      <c r="AC594" s="212"/>
      <c r="AD594" s="212"/>
      <c r="AE594" s="212"/>
      <c r="AF594" s="212"/>
      <c r="AG594" s="212" t="s">
        <v>400</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168</v>
      </c>
      <c r="B595" s="258" t="s">
        <v>1144</v>
      </c>
      <c r="C595" s="265" t="s">
        <v>1145</v>
      </c>
      <c r="D595" s="259" t="s">
        <v>1109</v>
      </c>
      <c r="E595" s="260">
        <v>1</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316</v>
      </c>
      <c r="T595" s="263" t="s">
        <v>281</v>
      </c>
      <c r="U595" s="222">
        <v>0</v>
      </c>
      <c r="V595" s="222">
        <f>ROUND(E595*U595,2)</f>
        <v>0</v>
      </c>
      <c r="W595" s="222"/>
      <c r="X595" s="222" t="s">
        <v>399</v>
      </c>
      <c r="Y595" s="222" t="s">
        <v>283</v>
      </c>
      <c r="Z595" s="212"/>
      <c r="AA595" s="212"/>
      <c r="AB595" s="212"/>
      <c r="AC595" s="212"/>
      <c r="AD595" s="212"/>
      <c r="AE595" s="212"/>
      <c r="AF595" s="212"/>
      <c r="AG595" s="212" t="s">
        <v>400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57">
        <v>169</v>
      </c>
      <c r="B596" s="258" t="s">
        <v>1146</v>
      </c>
      <c r="C596" s="265" t="s">
        <v>1147</v>
      </c>
      <c r="D596" s="259" t="s">
        <v>885</v>
      </c>
      <c r="E596" s="260">
        <v>70</v>
      </c>
      <c r="F596" s="261"/>
      <c r="G596" s="262">
        <f>ROUND(E596*F596,2)</f>
        <v>0</v>
      </c>
      <c r="H596" s="261"/>
      <c r="I596" s="262">
        <f>ROUND(E596*H596,2)</f>
        <v>0</v>
      </c>
      <c r="J596" s="261"/>
      <c r="K596" s="262">
        <f>ROUND(E596*J596,2)</f>
        <v>0</v>
      </c>
      <c r="L596" s="262">
        <v>21</v>
      </c>
      <c r="M596" s="262">
        <f>G596*(1+L596/100)</f>
        <v>0</v>
      </c>
      <c r="N596" s="260">
        <v>0</v>
      </c>
      <c r="O596" s="260">
        <f>ROUND(E596*N596,2)</f>
        <v>0</v>
      </c>
      <c r="P596" s="260">
        <v>0</v>
      </c>
      <c r="Q596" s="260">
        <f>ROUND(E596*P596,2)</f>
        <v>0</v>
      </c>
      <c r="R596" s="262"/>
      <c r="S596" s="262" t="s">
        <v>316</v>
      </c>
      <c r="T596" s="263" t="s">
        <v>281</v>
      </c>
      <c r="U596" s="222">
        <v>0</v>
      </c>
      <c r="V596" s="222">
        <f>ROUND(E596*U596,2)</f>
        <v>0</v>
      </c>
      <c r="W596" s="222"/>
      <c r="X596" s="222" t="s">
        <v>399</v>
      </c>
      <c r="Y596" s="222" t="s">
        <v>283</v>
      </c>
      <c r="Z596" s="212"/>
      <c r="AA596" s="212"/>
      <c r="AB596" s="212"/>
      <c r="AC596" s="212"/>
      <c r="AD596" s="212"/>
      <c r="AE596" s="212"/>
      <c r="AF596" s="212"/>
      <c r="AG596" s="212" t="s">
        <v>400</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57">
        <v>170</v>
      </c>
      <c r="B597" s="258" t="s">
        <v>1148</v>
      </c>
      <c r="C597" s="265" t="s">
        <v>1149</v>
      </c>
      <c r="D597" s="259" t="s">
        <v>885</v>
      </c>
      <c r="E597" s="260">
        <v>5</v>
      </c>
      <c r="F597" s="261"/>
      <c r="G597" s="262">
        <f>ROUND(E597*F597,2)</f>
        <v>0</v>
      </c>
      <c r="H597" s="261"/>
      <c r="I597" s="262">
        <f>ROUND(E597*H597,2)</f>
        <v>0</v>
      </c>
      <c r="J597" s="261"/>
      <c r="K597" s="262">
        <f>ROUND(E597*J597,2)</f>
        <v>0</v>
      </c>
      <c r="L597" s="262">
        <v>21</v>
      </c>
      <c r="M597" s="262">
        <f>G597*(1+L597/100)</f>
        <v>0</v>
      </c>
      <c r="N597" s="260">
        <v>0</v>
      </c>
      <c r="O597" s="260">
        <f>ROUND(E597*N597,2)</f>
        <v>0</v>
      </c>
      <c r="P597" s="260">
        <v>0</v>
      </c>
      <c r="Q597" s="260">
        <f>ROUND(E597*P597,2)</f>
        <v>0</v>
      </c>
      <c r="R597" s="262"/>
      <c r="S597" s="262" t="s">
        <v>316</v>
      </c>
      <c r="T597" s="263" t="s">
        <v>281</v>
      </c>
      <c r="U597" s="222">
        <v>0</v>
      </c>
      <c r="V597" s="222">
        <f>ROUND(E597*U597,2)</f>
        <v>0</v>
      </c>
      <c r="W597" s="222"/>
      <c r="X597" s="222" t="s">
        <v>399</v>
      </c>
      <c r="Y597" s="222" t="s">
        <v>283</v>
      </c>
      <c r="Z597" s="212"/>
      <c r="AA597" s="212"/>
      <c r="AB597" s="212"/>
      <c r="AC597" s="212"/>
      <c r="AD597" s="212"/>
      <c r="AE597" s="212"/>
      <c r="AF597" s="212"/>
      <c r="AG597" s="212" t="s">
        <v>400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57">
        <v>171</v>
      </c>
      <c r="B598" s="258" t="s">
        <v>1150</v>
      </c>
      <c r="C598" s="265" t="s">
        <v>1151</v>
      </c>
      <c r="D598" s="259" t="s">
        <v>1104</v>
      </c>
      <c r="E598" s="260">
        <v>1</v>
      </c>
      <c r="F598" s="261"/>
      <c r="G598" s="262">
        <f>ROUND(E598*F598,2)</f>
        <v>0</v>
      </c>
      <c r="H598" s="261"/>
      <c r="I598" s="262">
        <f>ROUND(E598*H598,2)</f>
        <v>0</v>
      </c>
      <c r="J598" s="261"/>
      <c r="K598" s="262">
        <f>ROUND(E598*J598,2)</f>
        <v>0</v>
      </c>
      <c r="L598" s="262">
        <v>21</v>
      </c>
      <c r="M598" s="262">
        <f>G598*(1+L598/100)</f>
        <v>0</v>
      </c>
      <c r="N598" s="260">
        <v>0</v>
      </c>
      <c r="O598" s="260">
        <f>ROUND(E598*N598,2)</f>
        <v>0</v>
      </c>
      <c r="P598" s="260">
        <v>0</v>
      </c>
      <c r="Q598" s="260">
        <f>ROUND(E598*P598,2)</f>
        <v>0</v>
      </c>
      <c r="R598" s="262"/>
      <c r="S598" s="262" t="s">
        <v>316</v>
      </c>
      <c r="T598" s="263" t="s">
        <v>281</v>
      </c>
      <c r="U598" s="222">
        <v>0</v>
      </c>
      <c r="V598" s="222">
        <f>ROUND(E598*U598,2)</f>
        <v>0</v>
      </c>
      <c r="W598" s="222"/>
      <c r="X598" s="222" t="s">
        <v>399</v>
      </c>
      <c r="Y598" s="222" t="s">
        <v>283</v>
      </c>
      <c r="Z598" s="212"/>
      <c r="AA598" s="212"/>
      <c r="AB598" s="212"/>
      <c r="AC598" s="212"/>
      <c r="AD598" s="212"/>
      <c r="AE598" s="212"/>
      <c r="AF598" s="212"/>
      <c r="AG598" s="212" t="s">
        <v>400</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57">
        <v>172</v>
      </c>
      <c r="B599" s="258" t="s">
        <v>1152</v>
      </c>
      <c r="C599" s="265" t="s">
        <v>1153</v>
      </c>
      <c r="D599" s="259" t="s">
        <v>1104</v>
      </c>
      <c r="E599" s="260">
        <v>1</v>
      </c>
      <c r="F599" s="261"/>
      <c r="G599" s="262">
        <f>ROUND(E599*F599,2)</f>
        <v>0</v>
      </c>
      <c r="H599" s="261"/>
      <c r="I599" s="262">
        <f>ROUND(E599*H599,2)</f>
        <v>0</v>
      </c>
      <c r="J599" s="261"/>
      <c r="K599" s="262">
        <f>ROUND(E599*J599,2)</f>
        <v>0</v>
      </c>
      <c r="L599" s="262">
        <v>21</v>
      </c>
      <c r="M599" s="262">
        <f>G599*(1+L599/100)</f>
        <v>0</v>
      </c>
      <c r="N599" s="260">
        <v>0</v>
      </c>
      <c r="O599" s="260">
        <f>ROUND(E599*N599,2)</f>
        <v>0</v>
      </c>
      <c r="P599" s="260">
        <v>0</v>
      </c>
      <c r="Q599" s="260">
        <f>ROUND(E599*P599,2)</f>
        <v>0</v>
      </c>
      <c r="R599" s="262"/>
      <c r="S599" s="262" t="s">
        <v>316</v>
      </c>
      <c r="T599" s="263" t="s">
        <v>281</v>
      </c>
      <c r="U599" s="222">
        <v>0</v>
      </c>
      <c r="V599" s="222">
        <f>ROUND(E599*U599,2)</f>
        <v>0</v>
      </c>
      <c r="W599" s="222"/>
      <c r="X599" s="222" t="s">
        <v>399</v>
      </c>
      <c r="Y599" s="222" t="s">
        <v>283</v>
      </c>
      <c r="Z599" s="212"/>
      <c r="AA599" s="212"/>
      <c r="AB599" s="212"/>
      <c r="AC599" s="212"/>
      <c r="AD599" s="212"/>
      <c r="AE599" s="212"/>
      <c r="AF599" s="212"/>
      <c r="AG599" s="212" t="s">
        <v>400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57">
        <v>173</v>
      </c>
      <c r="B600" s="258" t="s">
        <v>1154</v>
      </c>
      <c r="C600" s="265" t="s">
        <v>1155</v>
      </c>
      <c r="D600" s="259" t="s">
        <v>1104</v>
      </c>
      <c r="E600" s="260">
        <v>1</v>
      </c>
      <c r="F600" s="261"/>
      <c r="G600" s="262">
        <f>ROUND(E600*F600,2)</f>
        <v>0</v>
      </c>
      <c r="H600" s="261"/>
      <c r="I600" s="262">
        <f>ROUND(E600*H600,2)</f>
        <v>0</v>
      </c>
      <c r="J600" s="261"/>
      <c r="K600" s="262">
        <f>ROUND(E600*J600,2)</f>
        <v>0</v>
      </c>
      <c r="L600" s="262">
        <v>21</v>
      </c>
      <c r="M600" s="262">
        <f>G600*(1+L600/100)</f>
        <v>0</v>
      </c>
      <c r="N600" s="260">
        <v>0</v>
      </c>
      <c r="O600" s="260">
        <f>ROUND(E600*N600,2)</f>
        <v>0</v>
      </c>
      <c r="P600" s="260">
        <v>0</v>
      </c>
      <c r="Q600" s="260">
        <f>ROUND(E600*P600,2)</f>
        <v>0</v>
      </c>
      <c r="R600" s="262"/>
      <c r="S600" s="262" t="s">
        <v>316</v>
      </c>
      <c r="T600" s="263" t="s">
        <v>281</v>
      </c>
      <c r="U600" s="222">
        <v>0</v>
      </c>
      <c r="V600" s="222">
        <f>ROUND(E600*U600,2)</f>
        <v>0</v>
      </c>
      <c r="W600" s="222"/>
      <c r="X600" s="222" t="s">
        <v>399</v>
      </c>
      <c r="Y600" s="222" t="s">
        <v>283</v>
      </c>
      <c r="Z600" s="212"/>
      <c r="AA600" s="212"/>
      <c r="AB600" s="212"/>
      <c r="AC600" s="212"/>
      <c r="AD600" s="212"/>
      <c r="AE600" s="212"/>
      <c r="AF600" s="212"/>
      <c r="AG600" s="212" t="s">
        <v>400</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57">
        <v>174</v>
      </c>
      <c r="B601" s="258" t="s">
        <v>1156</v>
      </c>
      <c r="C601" s="265" t="s">
        <v>1157</v>
      </c>
      <c r="D601" s="259" t="s">
        <v>1104</v>
      </c>
      <c r="E601" s="260">
        <v>1</v>
      </c>
      <c r="F601" s="261"/>
      <c r="G601" s="262">
        <f>ROUND(E601*F601,2)</f>
        <v>0</v>
      </c>
      <c r="H601" s="261"/>
      <c r="I601" s="262">
        <f>ROUND(E601*H601,2)</f>
        <v>0</v>
      </c>
      <c r="J601" s="261"/>
      <c r="K601" s="262">
        <f>ROUND(E601*J601,2)</f>
        <v>0</v>
      </c>
      <c r="L601" s="262">
        <v>21</v>
      </c>
      <c r="M601" s="262">
        <f>G601*(1+L601/100)</f>
        <v>0</v>
      </c>
      <c r="N601" s="260">
        <v>0</v>
      </c>
      <c r="O601" s="260">
        <f>ROUND(E601*N601,2)</f>
        <v>0</v>
      </c>
      <c r="P601" s="260">
        <v>0</v>
      </c>
      <c r="Q601" s="260">
        <f>ROUND(E601*P601,2)</f>
        <v>0</v>
      </c>
      <c r="R601" s="262"/>
      <c r="S601" s="262" t="s">
        <v>316</v>
      </c>
      <c r="T601" s="263" t="s">
        <v>281</v>
      </c>
      <c r="U601" s="222">
        <v>0</v>
      </c>
      <c r="V601" s="222">
        <f>ROUND(E601*U601,2)</f>
        <v>0</v>
      </c>
      <c r="W601" s="222"/>
      <c r="X601" s="222" t="s">
        <v>399</v>
      </c>
      <c r="Y601" s="222" t="s">
        <v>283</v>
      </c>
      <c r="Z601" s="212"/>
      <c r="AA601" s="212"/>
      <c r="AB601" s="212"/>
      <c r="AC601" s="212"/>
      <c r="AD601" s="212"/>
      <c r="AE601" s="212"/>
      <c r="AF601" s="212"/>
      <c r="AG601" s="212" t="s">
        <v>400</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175</v>
      </c>
      <c r="B602" s="258" t="s">
        <v>1158</v>
      </c>
      <c r="C602" s="265" t="s">
        <v>1159</v>
      </c>
      <c r="D602" s="259" t="s">
        <v>1104</v>
      </c>
      <c r="E602" s="260">
        <v>1</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316</v>
      </c>
      <c r="T602" s="263" t="s">
        <v>281</v>
      </c>
      <c r="U602" s="222">
        <v>0</v>
      </c>
      <c r="V602" s="222">
        <f>ROUND(E602*U602,2)</f>
        <v>0</v>
      </c>
      <c r="W602" s="222"/>
      <c r="X602" s="222" t="s">
        <v>399</v>
      </c>
      <c r="Y602" s="222" t="s">
        <v>283</v>
      </c>
      <c r="Z602" s="212"/>
      <c r="AA602" s="212"/>
      <c r="AB602" s="212"/>
      <c r="AC602" s="212"/>
      <c r="AD602" s="212"/>
      <c r="AE602" s="212"/>
      <c r="AF602" s="212"/>
      <c r="AG602" s="212" t="s">
        <v>400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6">
        <v>176</v>
      </c>
      <c r="B603" s="237" t="s">
        <v>1160</v>
      </c>
      <c r="C603" s="247" t="s">
        <v>1161</v>
      </c>
      <c r="D603" s="238" t="s">
        <v>491</v>
      </c>
      <c r="E603" s="239">
        <v>4</v>
      </c>
      <c r="F603" s="240"/>
      <c r="G603" s="241">
        <f>ROUND(E603*F603,2)</f>
        <v>0</v>
      </c>
      <c r="H603" s="240"/>
      <c r="I603" s="241">
        <f>ROUND(E603*H603,2)</f>
        <v>0</v>
      </c>
      <c r="J603" s="240"/>
      <c r="K603" s="241">
        <f>ROUND(E603*J603,2)</f>
        <v>0</v>
      </c>
      <c r="L603" s="241">
        <v>21</v>
      </c>
      <c r="M603" s="241">
        <f>G603*(1+L603/100)</f>
        <v>0</v>
      </c>
      <c r="N603" s="239">
        <v>0</v>
      </c>
      <c r="O603" s="239">
        <f>ROUND(E603*N603,2)</f>
        <v>0</v>
      </c>
      <c r="P603" s="239">
        <v>0</v>
      </c>
      <c r="Q603" s="239">
        <f>ROUND(E603*P603,2)</f>
        <v>0</v>
      </c>
      <c r="R603" s="241" t="s">
        <v>230</v>
      </c>
      <c r="S603" s="241" t="s">
        <v>280</v>
      </c>
      <c r="T603" s="242" t="s">
        <v>280</v>
      </c>
      <c r="U603" s="222">
        <v>2</v>
      </c>
      <c r="V603" s="222">
        <f>ROUND(E603*U603,2)</f>
        <v>8</v>
      </c>
      <c r="W603" s="222"/>
      <c r="X603" s="222" t="s">
        <v>399</v>
      </c>
      <c r="Y603" s="222" t="s">
        <v>283</v>
      </c>
      <c r="Z603" s="212"/>
      <c r="AA603" s="212"/>
      <c r="AB603" s="212"/>
      <c r="AC603" s="212"/>
      <c r="AD603" s="212"/>
      <c r="AE603" s="212"/>
      <c r="AF603" s="212"/>
      <c r="AG603" s="212" t="s">
        <v>400</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2.5" outlineLevel="2" x14ac:dyDescent="0.2">
      <c r="A604" s="219"/>
      <c r="B604" s="220"/>
      <c r="C604" s="264" t="s">
        <v>1162</v>
      </c>
      <c r="D604" s="256"/>
      <c r="E604" s="256"/>
      <c r="F604" s="256"/>
      <c r="G604" s="256"/>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447</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43" t="str">
        <f>C604</f>
        <v>montáž rozvaděčů nn a vn včetně usazení, sestavení dílců, vyvážení, upevnění, zapojení a montáž demontovaných částí a přístrojů,  kontroly a dotažení spojů, opravy nátěrů, avšak bez zapojení, a ukončení kabelů</v>
      </c>
      <c r="BB604" s="212"/>
      <c r="BC604" s="212"/>
      <c r="BD604" s="212"/>
      <c r="BE604" s="212"/>
      <c r="BF604" s="212"/>
      <c r="BG604" s="212"/>
      <c r="BH604" s="212"/>
    </row>
    <row r="605" spans="1:60" outlineLevel="1" x14ac:dyDescent="0.2">
      <c r="A605" s="257">
        <v>177</v>
      </c>
      <c r="B605" s="258" t="s">
        <v>1163</v>
      </c>
      <c r="C605" s="265" t="s">
        <v>1164</v>
      </c>
      <c r="D605" s="259" t="s">
        <v>885</v>
      </c>
      <c r="E605" s="260">
        <v>6</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316</v>
      </c>
      <c r="T605" s="263" t="s">
        <v>281</v>
      </c>
      <c r="U605" s="222">
        <v>0</v>
      </c>
      <c r="V605" s="222">
        <f>ROUND(E605*U605,2)</f>
        <v>0</v>
      </c>
      <c r="W605" s="222"/>
      <c r="X605" s="222" t="s">
        <v>399</v>
      </c>
      <c r="Y605" s="222" t="s">
        <v>283</v>
      </c>
      <c r="Z605" s="212"/>
      <c r="AA605" s="212"/>
      <c r="AB605" s="212"/>
      <c r="AC605" s="212"/>
      <c r="AD605" s="212"/>
      <c r="AE605" s="212"/>
      <c r="AF605" s="212"/>
      <c r="AG605" s="212" t="s">
        <v>400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178</v>
      </c>
      <c r="B606" s="258" t="s">
        <v>1165</v>
      </c>
      <c r="C606" s="265" t="s">
        <v>1166</v>
      </c>
      <c r="D606" s="259" t="s">
        <v>563</v>
      </c>
      <c r="E606" s="260">
        <v>485</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t="s">
        <v>230</v>
      </c>
      <c r="S606" s="262" t="s">
        <v>280</v>
      </c>
      <c r="T606" s="263" t="s">
        <v>280</v>
      </c>
      <c r="U606" s="222">
        <v>7.7369999999999994E-2</v>
      </c>
      <c r="V606" s="222">
        <f>ROUND(E606*U606,2)</f>
        <v>37.520000000000003</v>
      </c>
      <c r="W606" s="222"/>
      <c r="X606" s="222" t="s">
        <v>399</v>
      </c>
      <c r="Y606" s="222" t="s">
        <v>283</v>
      </c>
      <c r="Z606" s="212"/>
      <c r="AA606" s="212"/>
      <c r="AB606" s="212"/>
      <c r="AC606" s="212"/>
      <c r="AD606" s="212"/>
      <c r="AE606" s="212"/>
      <c r="AF606" s="212"/>
      <c r="AG606" s="212" t="s">
        <v>400</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179</v>
      </c>
      <c r="B607" s="258" t="s">
        <v>1167</v>
      </c>
      <c r="C607" s="265" t="s">
        <v>1168</v>
      </c>
      <c r="D607" s="259" t="s">
        <v>563</v>
      </c>
      <c r="E607" s="260">
        <v>22</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t="s">
        <v>230</v>
      </c>
      <c r="S607" s="262" t="s">
        <v>280</v>
      </c>
      <c r="T607" s="263" t="s">
        <v>280</v>
      </c>
      <c r="U607" s="222">
        <v>7.2459999999999997E-2</v>
      </c>
      <c r="V607" s="222">
        <f>ROUND(E607*U607,2)</f>
        <v>1.59</v>
      </c>
      <c r="W607" s="222"/>
      <c r="X607" s="222" t="s">
        <v>399</v>
      </c>
      <c r="Y607" s="222" t="s">
        <v>283</v>
      </c>
      <c r="Z607" s="212"/>
      <c r="AA607" s="212"/>
      <c r="AB607" s="212"/>
      <c r="AC607" s="212"/>
      <c r="AD607" s="212"/>
      <c r="AE607" s="212"/>
      <c r="AF607" s="212"/>
      <c r="AG607" s="212" t="s">
        <v>400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180</v>
      </c>
      <c r="B608" s="258" t="s">
        <v>1169</v>
      </c>
      <c r="C608" s="265" t="s">
        <v>1170</v>
      </c>
      <c r="D608" s="259" t="s">
        <v>563</v>
      </c>
      <c r="E608" s="260">
        <v>50</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t="s">
        <v>230</v>
      </c>
      <c r="S608" s="262" t="s">
        <v>280</v>
      </c>
      <c r="T608" s="263" t="s">
        <v>280</v>
      </c>
      <c r="U608" s="222">
        <v>0.17083000000000001</v>
      </c>
      <c r="V608" s="222">
        <f>ROUND(E608*U608,2)</f>
        <v>8.5399999999999991</v>
      </c>
      <c r="W608" s="222"/>
      <c r="X608" s="222" t="s">
        <v>399</v>
      </c>
      <c r="Y608" s="222" t="s">
        <v>283</v>
      </c>
      <c r="Z608" s="212"/>
      <c r="AA608" s="212"/>
      <c r="AB608" s="212"/>
      <c r="AC608" s="212"/>
      <c r="AD608" s="212"/>
      <c r="AE608" s="212"/>
      <c r="AF608" s="212"/>
      <c r="AG608" s="212" t="s">
        <v>400</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181</v>
      </c>
      <c r="B609" s="258" t="s">
        <v>1171</v>
      </c>
      <c r="C609" s="265" t="s">
        <v>1172</v>
      </c>
      <c r="D609" s="259" t="s">
        <v>563</v>
      </c>
      <c r="E609" s="260">
        <v>55</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t="s">
        <v>230</v>
      </c>
      <c r="S609" s="262" t="s">
        <v>280</v>
      </c>
      <c r="T609" s="263" t="s">
        <v>280</v>
      </c>
      <c r="U609" s="222">
        <v>0.6</v>
      </c>
      <c r="V609" s="222">
        <f>ROUND(E609*U609,2)</f>
        <v>33</v>
      </c>
      <c r="W609" s="222"/>
      <c r="X609" s="222" t="s">
        <v>399</v>
      </c>
      <c r="Y609" s="222" t="s">
        <v>283</v>
      </c>
      <c r="Z609" s="212"/>
      <c r="AA609" s="212"/>
      <c r="AB609" s="212"/>
      <c r="AC609" s="212"/>
      <c r="AD609" s="212"/>
      <c r="AE609" s="212"/>
      <c r="AF609" s="212"/>
      <c r="AG609" s="212" t="s">
        <v>400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x14ac:dyDescent="0.2">
      <c r="A610" s="229" t="s">
        <v>275</v>
      </c>
      <c r="B610" s="230" t="s">
        <v>170</v>
      </c>
      <c r="C610" s="246" t="s">
        <v>171</v>
      </c>
      <c r="D610" s="231"/>
      <c r="E610" s="232"/>
      <c r="F610" s="233"/>
      <c r="G610" s="233">
        <f>SUMIF(AG611:AG616,"&lt;&gt;NOR",G611:G616)</f>
        <v>0</v>
      </c>
      <c r="H610" s="233"/>
      <c r="I610" s="233">
        <f>SUM(I611:I616)</f>
        <v>0</v>
      </c>
      <c r="J610" s="233"/>
      <c r="K610" s="233">
        <f>SUM(K611:K616)</f>
        <v>0</v>
      </c>
      <c r="L610" s="233"/>
      <c r="M610" s="233">
        <f>SUM(M611:M616)</f>
        <v>0</v>
      </c>
      <c r="N610" s="232"/>
      <c r="O610" s="232">
        <f>SUM(O611:O616)</f>
        <v>0.28000000000000003</v>
      </c>
      <c r="P610" s="232"/>
      <c r="Q610" s="232">
        <f>SUM(Q611:Q616)</f>
        <v>8.07</v>
      </c>
      <c r="R610" s="233"/>
      <c r="S610" s="233"/>
      <c r="T610" s="234"/>
      <c r="U610" s="228"/>
      <c r="V610" s="228">
        <f>SUM(V611:V616)</f>
        <v>378.92</v>
      </c>
      <c r="W610" s="228"/>
      <c r="X610" s="228"/>
      <c r="Y610" s="228"/>
      <c r="AG610" t="s">
        <v>276</v>
      </c>
    </row>
    <row r="611" spans="1:60" ht="22.5" outlineLevel="1" x14ac:dyDescent="0.2">
      <c r="A611" s="236">
        <v>182</v>
      </c>
      <c r="B611" s="237" t="s">
        <v>1173</v>
      </c>
      <c r="C611" s="247" t="s">
        <v>1174</v>
      </c>
      <c r="D611" s="238" t="s">
        <v>444</v>
      </c>
      <c r="E611" s="239">
        <v>1</v>
      </c>
      <c r="F611" s="240"/>
      <c r="G611" s="241">
        <f>ROUND(E611*F611,2)</f>
        <v>0</v>
      </c>
      <c r="H611" s="240"/>
      <c r="I611" s="241">
        <f>ROUND(E611*H611,2)</f>
        <v>0</v>
      </c>
      <c r="J611" s="240"/>
      <c r="K611" s="241">
        <f>ROUND(E611*J611,2)</f>
        <v>0</v>
      </c>
      <c r="L611" s="241">
        <v>21</v>
      </c>
      <c r="M611" s="241">
        <f>G611*(1+L611/100)</f>
        <v>0</v>
      </c>
      <c r="N611" s="239">
        <v>1.82E-3</v>
      </c>
      <c r="O611" s="239">
        <f>ROUND(E611*N611,2)</f>
        <v>0</v>
      </c>
      <c r="P611" s="239">
        <v>2.5</v>
      </c>
      <c r="Q611" s="239">
        <f>ROUND(E611*P611,2)</f>
        <v>2.5</v>
      </c>
      <c r="R611" s="241" t="s">
        <v>891</v>
      </c>
      <c r="S611" s="241" t="s">
        <v>280</v>
      </c>
      <c r="T611" s="242" t="s">
        <v>280</v>
      </c>
      <c r="U611" s="222">
        <v>8.4260000000000002</v>
      </c>
      <c r="V611" s="222">
        <f>ROUND(E611*U611,2)</f>
        <v>8.43</v>
      </c>
      <c r="W611" s="222"/>
      <c r="X611" s="222" t="s">
        <v>399</v>
      </c>
      <c r="Y611" s="222" t="s">
        <v>283</v>
      </c>
      <c r="Z611" s="212"/>
      <c r="AA611" s="212"/>
      <c r="AB611" s="212"/>
      <c r="AC611" s="212"/>
      <c r="AD611" s="212"/>
      <c r="AE611" s="212"/>
      <c r="AF611" s="212"/>
      <c r="AG611" s="212" t="s">
        <v>400</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64" t="s">
        <v>1175</v>
      </c>
      <c r="D612" s="256"/>
      <c r="E612" s="256"/>
      <c r="F612" s="256"/>
      <c r="G612" s="256"/>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447</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43" t="str">
        <f>C612</f>
        <v>základovém nebo nadzákladovém, včetně pomocného lešení o výšce podlahy do 1900 mm a pro zatížení do 1,5 kPa  (150 kg/m2),</v>
      </c>
      <c r="BB612" s="212"/>
      <c r="BC612" s="212"/>
      <c r="BD612" s="212"/>
      <c r="BE612" s="212"/>
      <c r="BF612" s="212"/>
      <c r="BG612" s="212"/>
      <c r="BH612" s="212"/>
    </row>
    <row r="613" spans="1:60" ht="22.5" outlineLevel="1" x14ac:dyDescent="0.2">
      <c r="A613" s="236">
        <v>183</v>
      </c>
      <c r="B613" s="237" t="s">
        <v>974</v>
      </c>
      <c r="C613" s="247" t="s">
        <v>975</v>
      </c>
      <c r="D613" s="238" t="s">
        <v>491</v>
      </c>
      <c r="E613" s="239">
        <v>43</v>
      </c>
      <c r="F613" s="240"/>
      <c r="G613" s="241">
        <f>ROUND(E613*F613,2)</f>
        <v>0</v>
      </c>
      <c r="H613" s="240"/>
      <c r="I613" s="241">
        <f>ROUND(E613*H613,2)</f>
        <v>0</v>
      </c>
      <c r="J613" s="240"/>
      <c r="K613" s="241">
        <f>ROUND(E613*J613,2)</f>
        <v>0</v>
      </c>
      <c r="L613" s="241">
        <v>21</v>
      </c>
      <c r="M613" s="241">
        <f>G613*(1+L613/100)</f>
        <v>0</v>
      </c>
      <c r="N613" s="239">
        <v>4.8999999999999998E-4</v>
      </c>
      <c r="O613" s="239">
        <f>ROUND(E613*N613,2)</f>
        <v>0.02</v>
      </c>
      <c r="P613" s="239">
        <v>3.1E-2</v>
      </c>
      <c r="Q613" s="239">
        <f>ROUND(E613*P613,2)</f>
        <v>1.33</v>
      </c>
      <c r="R613" s="241" t="s">
        <v>891</v>
      </c>
      <c r="S613" s="241" t="s">
        <v>280</v>
      </c>
      <c r="T613" s="242" t="s">
        <v>280</v>
      </c>
      <c r="U613" s="222">
        <v>0.66600000000000004</v>
      </c>
      <c r="V613" s="222">
        <f>ROUND(E613*U613,2)</f>
        <v>28.64</v>
      </c>
      <c r="W613" s="222"/>
      <c r="X613" s="222" t="s">
        <v>399</v>
      </c>
      <c r="Y613" s="222" t="s">
        <v>283</v>
      </c>
      <c r="Z613" s="212"/>
      <c r="AA613" s="212"/>
      <c r="AB613" s="212"/>
      <c r="AC613" s="212"/>
      <c r="AD613" s="212"/>
      <c r="AE613" s="212"/>
      <c r="AF613" s="212"/>
      <c r="AG613" s="212" t="s">
        <v>400</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48" t="s">
        <v>960</v>
      </c>
      <c r="D614" s="244"/>
      <c r="E614" s="244"/>
      <c r="F614" s="244"/>
      <c r="G614" s="244"/>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286</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36">
        <v>184</v>
      </c>
      <c r="B615" s="237" t="s">
        <v>1176</v>
      </c>
      <c r="C615" s="247" t="s">
        <v>1177</v>
      </c>
      <c r="D615" s="238" t="s">
        <v>563</v>
      </c>
      <c r="E615" s="239">
        <v>530</v>
      </c>
      <c r="F615" s="240"/>
      <c r="G615" s="241">
        <f>ROUND(E615*F615,2)</f>
        <v>0</v>
      </c>
      <c r="H615" s="240"/>
      <c r="I615" s="241">
        <f>ROUND(E615*H615,2)</f>
        <v>0</v>
      </c>
      <c r="J615" s="240"/>
      <c r="K615" s="241">
        <f>ROUND(E615*J615,2)</f>
        <v>0</v>
      </c>
      <c r="L615" s="241">
        <v>21</v>
      </c>
      <c r="M615" s="241">
        <f>G615*(1+L615/100)</f>
        <v>0</v>
      </c>
      <c r="N615" s="239">
        <v>4.8999999999999998E-4</v>
      </c>
      <c r="O615" s="239">
        <f>ROUND(E615*N615,2)</f>
        <v>0.26</v>
      </c>
      <c r="P615" s="239">
        <v>8.0000000000000002E-3</v>
      </c>
      <c r="Q615" s="239">
        <f>ROUND(E615*P615,2)</f>
        <v>4.24</v>
      </c>
      <c r="R615" s="241" t="s">
        <v>891</v>
      </c>
      <c r="S615" s="241" t="s">
        <v>280</v>
      </c>
      <c r="T615" s="242" t="s">
        <v>280</v>
      </c>
      <c r="U615" s="222">
        <v>0.64500000000000002</v>
      </c>
      <c r="V615" s="222">
        <f>ROUND(E615*U615,2)</f>
        <v>341.85</v>
      </c>
      <c r="W615" s="222"/>
      <c r="X615" s="222" t="s">
        <v>399</v>
      </c>
      <c r="Y615" s="222" t="s">
        <v>283</v>
      </c>
      <c r="Z615" s="212"/>
      <c r="AA615" s="212"/>
      <c r="AB615" s="212"/>
      <c r="AC615" s="212"/>
      <c r="AD615" s="212"/>
      <c r="AE615" s="212"/>
      <c r="AF615" s="212"/>
      <c r="AG615" s="212" t="s">
        <v>400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48" t="s">
        <v>960</v>
      </c>
      <c r="D616" s="244"/>
      <c r="E616" s="244"/>
      <c r="F616" s="244"/>
      <c r="G616" s="244"/>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286</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x14ac:dyDescent="0.2">
      <c r="A617" s="229" t="s">
        <v>275</v>
      </c>
      <c r="B617" s="230" t="s">
        <v>230</v>
      </c>
      <c r="C617" s="246" t="s">
        <v>231</v>
      </c>
      <c r="D617" s="231"/>
      <c r="E617" s="232"/>
      <c r="F617" s="233"/>
      <c r="G617" s="233">
        <f>SUMIF(AG618:AG676,"&lt;&gt;NOR",G618:G676)</f>
        <v>0</v>
      </c>
      <c r="H617" s="233"/>
      <c r="I617" s="233">
        <f>SUM(I618:I676)</f>
        <v>0</v>
      </c>
      <c r="J617" s="233"/>
      <c r="K617" s="233">
        <f>SUM(K618:K676)</f>
        <v>0</v>
      </c>
      <c r="L617" s="233"/>
      <c r="M617" s="233">
        <f>SUM(M618:M676)</f>
        <v>0</v>
      </c>
      <c r="N617" s="232"/>
      <c r="O617" s="232">
        <f>SUM(O618:O676)</f>
        <v>0</v>
      </c>
      <c r="P617" s="232"/>
      <c r="Q617" s="232">
        <f>SUM(Q618:Q676)</f>
        <v>0</v>
      </c>
      <c r="R617" s="233"/>
      <c r="S617" s="233"/>
      <c r="T617" s="234"/>
      <c r="U617" s="228"/>
      <c r="V617" s="228">
        <f>SUM(V618:V676)</f>
        <v>0</v>
      </c>
      <c r="W617" s="228"/>
      <c r="X617" s="228"/>
      <c r="Y617" s="228"/>
      <c r="AG617" t="s">
        <v>276</v>
      </c>
    </row>
    <row r="618" spans="1:60" outlineLevel="1" x14ac:dyDescent="0.2">
      <c r="A618" s="257">
        <v>185</v>
      </c>
      <c r="B618" s="258" t="s">
        <v>1178</v>
      </c>
      <c r="C618" s="265" t="s">
        <v>1179</v>
      </c>
      <c r="D618" s="259" t="s">
        <v>885</v>
      </c>
      <c r="E618" s="260">
        <v>1</v>
      </c>
      <c r="F618" s="261"/>
      <c r="G618" s="262">
        <f>ROUND(E618*F618,2)</f>
        <v>0</v>
      </c>
      <c r="H618" s="261"/>
      <c r="I618" s="262">
        <f>ROUND(E618*H618,2)</f>
        <v>0</v>
      </c>
      <c r="J618" s="261"/>
      <c r="K618" s="262">
        <f>ROUND(E618*J618,2)</f>
        <v>0</v>
      </c>
      <c r="L618" s="262">
        <v>21</v>
      </c>
      <c r="M618" s="262">
        <f>G618*(1+L618/100)</f>
        <v>0</v>
      </c>
      <c r="N618" s="260">
        <v>0</v>
      </c>
      <c r="O618" s="260">
        <f>ROUND(E618*N618,2)</f>
        <v>0</v>
      </c>
      <c r="P618" s="260">
        <v>0</v>
      </c>
      <c r="Q618" s="260">
        <f>ROUND(E618*P618,2)</f>
        <v>0</v>
      </c>
      <c r="R618" s="262"/>
      <c r="S618" s="262" t="s">
        <v>316</v>
      </c>
      <c r="T618" s="263" t="s">
        <v>281</v>
      </c>
      <c r="U618" s="222">
        <v>0</v>
      </c>
      <c r="V618" s="222">
        <f>ROUND(E618*U618,2)</f>
        <v>0</v>
      </c>
      <c r="W618" s="222"/>
      <c r="X618" s="222" t="s">
        <v>830</v>
      </c>
      <c r="Y618" s="222" t="s">
        <v>283</v>
      </c>
      <c r="Z618" s="212"/>
      <c r="AA618" s="212"/>
      <c r="AB618" s="212"/>
      <c r="AC618" s="212"/>
      <c r="AD618" s="212"/>
      <c r="AE618" s="212"/>
      <c r="AF618" s="212"/>
      <c r="AG618" s="212" t="s">
        <v>831</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57">
        <v>186</v>
      </c>
      <c r="B619" s="258" t="s">
        <v>1180</v>
      </c>
      <c r="C619" s="265" t="s">
        <v>1181</v>
      </c>
      <c r="D619" s="259" t="s">
        <v>885</v>
      </c>
      <c r="E619" s="260">
        <v>1</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316</v>
      </c>
      <c r="T619" s="263" t="s">
        <v>281</v>
      </c>
      <c r="U619" s="222">
        <v>0</v>
      </c>
      <c r="V619" s="222">
        <f>ROUND(E619*U619,2)</f>
        <v>0</v>
      </c>
      <c r="W619" s="222"/>
      <c r="X619" s="222" t="s">
        <v>830</v>
      </c>
      <c r="Y619" s="222" t="s">
        <v>283</v>
      </c>
      <c r="Z619" s="212"/>
      <c r="AA619" s="212"/>
      <c r="AB619" s="212"/>
      <c r="AC619" s="212"/>
      <c r="AD619" s="212"/>
      <c r="AE619" s="212"/>
      <c r="AF619" s="212"/>
      <c r="AG619" s="212" t="s">
        <v>831</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187</v>
      </c>
      <c r="B620" s="258" t="s">
        <v>1182</v>
      </c>
      <c r="C620" s="265" t="s">
        <v>1183</v>
      </c>
      <c r="D620" s="259" t="s">
        <v>885</v>
      </c>
      <c r="E620" s="260">
        <v>1</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c r="S620" s="262" t="s">
        <v>316</v>
      </c>
      <c r="T620" s="263" t="s">
        <v>281</v>
      </c>
      <c r="U620" s="222">
        <v>0</v>
      </c>
      <c r="V620" s="222">
        <f>ROUND(E620*U620,2)</f>
        <v>0</v>
      </c>
      <c r="W620" s="222"/>
      <c r="X620" s="222" t="s">
        <v>830</v>
      </c>
      <c r="Y620" s="222" t="s">
        <v>283</v>
      </c>
      <c r="Z620" s="212"/>
      <c r="AA620" s="212"/>
      <c r="AB620" s="212"/>
      <c r="AC620" s="212"/>
      <c r="AD620" s="212"/>
      <c r="AE620" s="212"/>
      <c r="AF620" s="212"/>
      <c r="AG620" s="212" t="s">
        <v>831</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188</v>
      </c>
      <c r="B621" s="258" t="s">
        <v>1184</v>
      </c>
      <c r="C621" s="265" t="s">
        <v>1185</v>
      </c>
      <c r="D621" s="259" t="s">
        <v>885</v>
      </c>
      <c r="E621" s="260">
        <v>1</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c r="S621" s="262" t="s">
        <v>316</v>
      </c>
      <c r="T621" s="263" t="s">
        <v>281</v>
      </c>
      <c r="U621" s="222">
        <v>0</v>
      </c>
      <c r="V621" s="222">
        <f>ROUND(E621*U621,2)</f>
        <v>0</v>
      </c>
      <c r="W621" s="222"/>
      <c r="X621" s="222" t="s">
        <v>830</v>
      </c>
      <c r="Y621" s="222" t="s">
        <v>283</v>
      </c>
      <c r="Z621" s="212"/>
      <c r="AA621" s="212"/>
      <c r="AB621" s="212"/>
      <c r="AC621" s="212"/>
      <c r="AD621" s="212"/>
      <c r="AE621" s="212"/>
      <c r="AF621" s="212"/>
      <c r="AG621" s="212" t="s">
        <v>831</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189</v>
      </c>
      <c r="B622" s="258" t="s">
        <v>1186</v>
      </c>
      <c r="C622" s="265" t="s">
        <v>1187</v>
      </c>
      <c r="D622" s="259" t="s">
        <v>885</v>
      </c>
      <c r="E622" s="260">
        <v>1</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c r="S622" s="262" t="s">
        <v>316</v>
      </c>
      <c r="T622" s="263" t="s">
        <v>281</v>
      </c>
      <c r="U622" s="222">
        <v>0</v>
      </c>
      <c r="V622" s="222">
        <f>ROUND(E622*U622,2)</f>
        <v>0</v>
      </c>
      <c r="W622" s="222"/>
      <c r="X622" s="222" t="s">
        <v>830</v>
      </c>
      <c r="Y622" s="222" t="s">
        <v>283</v>
      </c>
      <c r="Z622" s="212"/>
      <c r="AA622" s="212"/>
      <c r="AB622" s="212"/>
      <c r="AC622" s="212"/>
      <c r="AD622" s="212"/>
      <c r="AE622" s="212"/>
      <c r="AF622" s="212"/>
      <c r="AG622" s="212" t="s">
        <v>831</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190</v>
      </c>
      <c r="B623" s="258" t="s">
        <v>1188</v>
      </c>
      <c r="C623" s="265" t="s">
        <v>1189</v>
      </c>
      <c r="D623" s="259" t="s">
        <v>885</v>
      </c>
      <c r="E623" s="260">
        <v>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c r="S623" s="262" t="s">
        <v>316</v>
      </c>
      <c r="T623" s="263" t="s">
        <v>281</v>
      </c>
      <c r="U623" s="222">
        <v>0</v>
      </c>
      <c r="V623" s="222">
        <f>ROUND(E623*U623,2)</f>
        <v>0</v>
      </c>
      <c r="W623" s="222"/>
      <c r="X623" s="222" t="s">
        <v>830</v>
      </c>
      <c r="Y623" s="222" t="s">
        <v>283</v>
      </c>
      <c r="Z623" s="212"/>
      <c r="AA623" s="212"/>
      <c r="AB623" s="212"/>
      <c r="AC623" s="212"/>
      <c r="AD623" s="212"/>
      <c r="AE623" s="212"/>
      <c r="AF623" s="212"/>
      <c r="AG623" s="212" t="s">
        <v>831</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57">
        <v>191</v>
      </c>
      <c r="B624" s="258" t="s">
        <v>1190</v>
      </c>
      <c r="C624" s="265" t="s">
        <v>1191</v>
      </c>
      <c r="D624" s="259" t="s">
        <v>885</v>
      </c>
      <c r="E624" s="260">
        <v>1</v>
      </c>
      <c r="F624" s="261"/>
      <c r="G624" s="262">
        <f>ROUND(E624*F624,2)</f>
        <v>0</v>
      </c>
      <c r="H624" s="261"/>
      <c r="I624" s="262">
        <f>ROUND(E624*H624,2)</f>
        <v>0</v>
      </c>
      <c r="J624" s="261"/>
      <c r="K624" s="262">
        <f>ROUND(E624*J624,2)</f>
        <v>0</v>
      </c>
      <c r="L624" s="262">
        <v>21</v>
      </c>
      <c r="M624" s="262">
        <f>G624*(1+L624/100)</f>
        <v>0</v>
      </c>
      <c r="N624" s="260">
        <v>0</v>
      </c>
      <c r="O624" s="260">
        <f>ROUND(E624*N624,2)</f>
        <v>0</v>
      </c>
      <c r="P624" s="260">
        <v>0</v>
      </c>
      <c r="Q624" s="260">
        <f>ROUND(E624*P624,2)</f>
        <v>0</v>
      </c>
      <c r="R624" s="262"/>
      <c r="S624" s="262" t="s">
        <v>316</v>
      </c>
      <c r="T624" s="263" t="s">
        <v>281</v>
      </c>
      <c r="U624" s="222">
        <v>0</v>
      </c>
      <c r="V624" s="222">
        <f>ROUND(E624*U624,2)</f>
        <v>0</v>
      </c>
      <c r="W624" s="222"/>
      <c r="X624" s="222" t="s">
        <v>830</v>
      </c>
      <c r="Y624" s="222" t="s">
        <v>283</v>
      </c>
      <c r="Z624" s="212"/>
      <c r="AA624" s="212"/>
      <c r="AB624" s="212"/>
      <c r="AC624" s="212"/>
      <c r="AD624" s="212"/>
      <c r="AE624" s="212"/>
      <c r="AF624" s="212"/>
      <c r="AG624" s="212" t="s">
        <v>831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57">
        <v>192</v>
      </c>
      <c r="B625" s="258" t="s">
        <v>1192</v>
      </c>
      <c r="C625" s="265" t="s">
        <v>1193</v>
      </c>
      <c r="D625" s="259" t="s">
        <v>885</v>
      </c>
      <c r="E625" s="260">
        <v>5</v>
      </c>
      <c r="F625" s="261"/>
      <c r="G625" s="262">
        <f>ROUND(E625*F625,2)</f>
        <v>0</v>
      </c>
      <c r="H625" s="261"/>
      <c r="I625" s="262">
        <f>ROUND(E625*H625,2)</f>
        <v>0</v>
      </c>
      <c r="J625" s="261"/>
      <c r="K625" s="262">
        <f>ROUND(E625*J625,2)</f>
        <v>0</v>
      </c>
      <c r="L625" s="262">
        <v>21</v>
      </c>
      <c r="M625" s="262">
        <f>G625*(1+L625/100)</f>
        <v>0</v>
      </c>
      <c r="N625" s="260">
        <v>0</v>
      </c>
      <c r="O625" s="260">
        <f>ROUND(E625*N625,2)</f>
        <v>0</v>
      </c>
      <c r="P625" s="260">
        <v>0</v>
      </c>
      <c r="Q625" s="260">
        <f>ROUND(E625*P625,2)</f>
        <v>0</v>
      </c>
      <c r="R625" s="262"/>
      <c r="S625" s="262" t="s">
        <v>316</v>
      </c>
      <c r="T625" s="263" t="s">
        <v>281</v>
      </c>
      <c r="U625" s="222">
        <v>0</v>
      </c>
      <c r="V625" s="222">
        <f>ROUND(E625*U625,2)</f>
        <v>0</v>
      </c>
      <c r="W625" s="222"/>
      <c r="X625" s="222" t="s">
        <v>830</v>
      </c>
      <c r="Y625" s="222" t="s">
        <v>283</v>
      </c>
      <c r="Z625" s="212"/>
      <c r="AA625" s="212"/>
      <c r="AB625" s="212"/>
      <c r="AC625" s="212"/>
      <c r="AD625" s="212"/>
      <c r="AE625" s="212"/>
      <c r="AF625" s="212"/>
      <c r="AG625" s="212" t="s">
        <v>831</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57">
        <v>193</v>
      </c>
      <c r="B626" s="258" t="s">
        <v>1194</v>
      </c>
      <c r="C626" s="265" t="s">
        <v>1195</v>
      </c>
      <c r="D626" s="259" t="s">
        <v>885</v>
      </c>
      <c r="E626" s="260">
        <v>1</v>
      </c>
      <c r="F626" s="261"/>
      <c r="G626" s="262">
        <f>ROUND(E626*F626,2)</f>
        <v>0</v>
      </c>
      <c r="H626" s="261"/>
      <c r="I626" s="262">
        <f>ROUND(E626*H626,2)</f>
        <v>0</v>
      </c>
      <c r="J626" s="261"/>
      <c r="K626" s="262">
        <f>ROUND(E626*J626,2)</f>
        <v>0</v>
      </c>
      <c r="L626" s="262">
        <v>21</v>
      </c>
      <c r="M626" s="262">
        <f>G626*(1+L626/100)</f>
        <v>0</v>
      </c>
      <c r="N626" s="260">
        <v>0</v>
      </c>
      <c r="O626" s="260">
        <f>ROUND(E626*N626,2)</f>
        <v>0</v>
      </c>
      <c r="P626" s="260">
        <v>0</v>
      </c>
      <c r="Q626" s="260">
        <f>ROUND(E626*P626,2)</f>
        <v>0</v>
      </c>
      <c r="R626" s="262"/>
      <c r="S626" s="262" t="s">
        <v>316</v>
      </c>
      <c r="T626" s="263" t="s">
        <v>281</v>
      </c>
      <c r="U626" s="222">
        <v>0</v>
      </c>
      <c r="V626" s="222">
        <f>ROUND(E626*U626,2)</f>
        <v>0</v>
      </c>
      <c r="W626" s="222"/>
      <c r="X626" s="222" t="s">
        <v>830</v>
      </c>
      <c r="Y626" s="222" t="s">
        <v>283</v>
      </c>
      <c r="Z626" s="212"/>
      <c r="AA626" s="212"/>
      <c r="AB626" s="212"/>
      <c r="AC626" s="212"/>
      <c r="AD626" s="212"/>
      <c r="AE626" s="212"/>
      <c r="AF626" s="212"/>
      <c r="AG626" s="212" t="s">
        <v>831</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57">
        <v>194</v>
      </c>
      <c r="B627" s="258" t="s">
        <v>1196</v>
      </c>
      <c r="C627" s="265" t="s">
        <v>1197</v>
      </c>
      <c r="D627" s="259" t="s">
        <v>885</v>
      </c>
      <c r="E627" s="260">
        <v>1</v>
      </c>
      <c r="F627" s="261"/>
      <c r="G627" s="262">
        <f>ROUND(E627*F627,2)</f>
        <v>0</v>
      </c>
      <c r="H627" s="261"/>
      <c r="I627" s="262">
        <f>ROUND(E627*H627,2)</f>
        <v>0</v>
      </c>
      <c r="J627" s="261"/>
      <c r="K627" s="262">
        <f>ROUND(E627*J627,2)</f>
        <v>0</v>
      </c>
      <c r="L627" s="262">
        <v>21</v>
      </c>
      <c r="M627" s="262">
        <f>G627*(1+L627/100)</f>
        <v>0</v>
      </c>
      <c r="N627" s="260">
        <v>0</v>
      </c>
      <c r="O627" s="260">
        <f>ROUND(E627*N627,2)</f>
        <v>0</v>
      </c>
      <c r="P627" s="260">
        <v>0</v>
      </c>
      <c r="Q627" s="260">
        <f>ROUND(E627*P627,2)</f>
        <v>0</v>
      </c>
      <c r="R627" s="262"/>
      <c r="S627" s="262" t="s">
        <v>316</v>
      </c>
      <c r="T627" s="263" t="s">
        <v>281</v>
      </c>
      <c r="U627" s="222">
        <v>0</v>
      </c>
      <c r="V627" s="222">
        <f>ROUND(E627*U627,2)</f>
        <v>0</v>
      </c>
      <c r="W627" s="222"/>
      <c r="X627" s="222" t="s">
        <v>830</v>
      </c>
      <c r="Y627" s="222" t="s">
        <v>283</v>
      </c>
      <c r="Z627" s="212"/>
      <c r="AA627" s="212"/>
      <c r="AB627" s="212"/>
      <c r="AC627" s="212"/>
      <c r="AD627" s="212"/>
      <c r="AE627" s="212"/>
      <c r="AF627" s="212"/>
      <c r="AG627" s="212" t="s">
        <v>831</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57">
        <v>195</v>
      </c>
      <c r="B628" s="258" t="s">
        <v>1198</v>
      </c>
      <c r="C628" s="265" t="s">
        <v>1199</v>
      </c>
      <c r="D628" s="259" t="s">
        <v>885</v>
      </c>
      <c r="E628" s="260">
        <v>1</v>
      </c>
      <c r="F628" s="261"/>
      <c r="G628" s="262">
        <f>ROUND(E628*F628,2)</f>
        <v>0</v>
      </c>
      <c r="H628" s="261"/>
      <c r="I628" s="262">
        <f>ROUND(E628*H628,2)</f>
        <v>0</v>
      </c>
      <c r="J628" s="261"/>
      <c r="K628" s="262">
        <f>ROUND(E628*J628,2)</f>
        <v>0</v>
      </c>
      <c r="L628" s="262">
        <v>21</v>
      </c>
      <c r="M628" s="262">
        <f>G628*(1+L628/100)</f>
        <v>0</v>
      </c>
      <c r="N628" s="260">
        <v>0</v>
      </c>
      <c r="O628" s="260">
        <f>ROUND(E628*N628,2)</f>
        <v>0</v>
      </c>
      <c r="P628" s="260">
        <v>0</v>
      </c>
      <c r="Q628" s="260">
        <f>ROUND(E628*P628,2)</f>
        <v>0</v>
      </c>
      <c r="R628" s="262"/>
      <c r="S628" s="262" t="s">
        <v>316</v>
      </c>
      <c r="T628" s="263" t="s">
        <v>281</v>
      </c>
      <c r="U628" s="222">
        <v>0</v>
      </c>
      <c r="V628" s="222">
        <f>ROUND(E628*U628,2)</f>
        <v>0</v>
      </c>
      <c r="W628" s="222"/>
      <c r="X628" s="222" t="s">
        <v>830</v>
      </c>
      <c r="Y628" s="222" t="s">
        <v>283</v>
      </c>
      <c r="Z628" s="212"/>
      <c r="AA628" s="212"/>
      <c r="AB628" s="212"/>
      <c r="AC628" s="212"/>
      <c r="AD628" s="212"/>
      <c r="AE628" s="212"/>
      <c r="AF628" s="212"/>
      <c r="AG628" s="212" t="s">
        <v>831</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57">
        <v>196</v>
      </c>
      <c r="B629" s="258" t="s">
        <v>1200</v>
      </c>
      <c r="C629" s="265" t="s">
        <v>1201</v>
      </c>
      <c r="D629" s="259" t="s">
        <v>1109</v>
      </c>
      <c r="E629" s="260">
        <v>1</v>
      </c>
      <c r="F629" s="261"/>
      <c r="G629" s="262">
        <f>ROUND(E629*F629,2)</f>
        <v>0</v>
      </c>
      <c r="H629" s="261"/>
      <c r="I629" s="262">
        <f>ROUND(E629*H629,2)</f>
        <v>0</v>
      </c>
      <c r="J629" s="261"/>
      <c r="K629" s="262">
        <f>ROUND(E629*J629,2)</f>
        <v>0</v>
      </c>
      <c r="L629" s="262">
        <v>21</v>
      </c>
      <c r="M629" s="262">
        <f>G629*(1+L629/100)</f>
        <v>0</v>
      </c>
      <c r="N629" s="260">
        <v>0</v>
      </c>
      <c r="O629" s="260">
        <f>ROUND(E629*N629,2)</f>
        <v>0</v>
      </c>
      <c r="P629" s="260">
        <v>0</v>
      </c>
      <c r="Q629" s="260">
        <f>ROUND(E629*P629,2)</f>
        <v>0</v>
      </c>
      <c r="R629" s="262"/>
      <c r="S629" s="262" t="s">
        <v>316</v>
      </c>
      <c r="T629" s="263" t="s">
        <v>281</v>
      </c>
      <c r="U629" s="222">
        <v>0</v>
      </c>
      <c r="V629" s="222">
        <f>ROUND(E629*U629,2)</f>
        <v>0</v>
      </c>
      <c r="W629" s="222"/>
      <c r="X629" s="222" t="s">
        <v>830</v>
      </c>
      <c r="Y629" s="222" t="s">
        <v>283</v>
      </c>
      <c r="Z629" s="212"/>
      <c r="AA629" s="212"/>
      <c r="AB629" s="212"/>
      <c r="AC629" s="212"/>
      <c r="AD629" s="212"/>
      <c r="AE629" s="212"/>
      <c r="AF629" s="212"/>
      <c r="AG629" s="212" t="s">
        <v>831</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57">
        <v>197</v>
      </c>
      <c r="B630" s="258" t="s">
        <v>1202</v>
      </c>
      <c r="C630" s="265" t="s">
        <v>1203</v>
      </c>
      <c r="D630" s="259" t="s">
        <v>1109</v>
      </c>
      <c r="E630" s="260">
        <v>1</v>
      </c>
      <c r="F630" s="261"/>
      <c r="G630" s="262">
        <f>ROUND(E630*F630,2)</f>
        <v>0</v>
      </c>
      <c r="H630" s="261"/>
      <c r="I630" s="262">
        <f>ROUND(E630*H630,2)</f>
        <v>0</v>
      </c>
      <c r="J630" s="261"/>
      <c r="K630" s="262">
        <f>ROUND(E630*J630,2)</f>
        <v>0</v>
      </c>
      <c r="L630" s="262">
        <v>21</v>
      </c>
      <c r="M630" s="262">
        <f>G630*(1+L630/100)</f>
        <v>0</v>
      </c>
      <c r="N630" s="260">
        <v>0</v>
      </c>
      <c r="O630" s="260">
        <f>ROUND(E630*N630,2)</f>
        <v>0</v>
      </c>
      <c r="P630" s="260">
        <v>0</v>
      </c>
      <c r="Q630" s="260">
        <f>ROUND(E630*P630,2)</f>
        <v>0</v>
      </c>
      <c r="R630" s="262"/>
      <c r="S630" s="262" t="s">
        <v>316</v>
      </c>
      <c r="T630" s="263" t="s">
        <v>281</v>
      </c>
      <c r="U630" s="222">
        <v>0</v>
      </c>
      <c r="V630" s="222">
        <f>ROUND(E630*U630,2)</f>
        <v>0</v>
      </c>
      <c r="W630" s="222"/>
      <c r="X630" s="222" t="s">
        <v>830</v>
      </c>
      <c r="Y630" s="222" t="s">
        <v>283</v>
      </c>
      <c r="Z630" s="212"/>
      <c r="AA630" s="212"/>
      <c r="AB630" s="212"/>
      <c r="AC630" s="212"/>
      <c r="AD630" s="212"/>
      <c r="AE630" s="212"/>
      <c r="AF630" s="212"/>
      <c r="AG630" s="212" t="s">
        <v>831</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57">
        <v>198</v>
      </c>
      <c r="B631" s="258" t="s">
        <v>1204</v>
      </c>
      <c r="C631" s="265" t="s">
        <v>1205</v>
      </c>
      <c r="D631" s="259" t="s">
        <v>1109</v>
      </c>
      <c r="E631" s="260">
        <v>485</v>
      </c>
      <c r="F631" s="261"/>
      <c r="G631" s="262">
        <f>ROUND(E631*F631,2)</f>
        <v>0</v>
      </c>
      <c r="H631" s="261"/>
      <c r="I631" s="262">
        <f>ROUND(E631*H631,2)</f>
        <v>0</v>
      </c>
      <c r="J631" s="261"/>
      <c r="K631" s="262">
        <f>ROUND(E631*J631,2)</f>
        <v>0</v>
      </c>
      <c r="L631" s="262">
        <v>21</v>
      </c>
      <c r="M631" s="262">
        <f>G631*(1+L631/100)</f>
        <v>0</v>
      </c>
      <c r="N631" s="260">
        <v>0</v>
      </c>
      <c r="O631" s="260">
        <f>ROUND(E631*N631,2)</f>
        <v>0</v>
      </c>
      <c r="P631" s="260">
        <v>0</v>
      </c>
      <c r="Q631" s="260">
        <f>ROUND(E631*P631,2)</f>
        <v>0</v>
      </c>
      <c r="R631" s="262"/>
      <c r="S631" s="262" t="s">
        <v>316</v>
      </c>
      <c r="T631" s="263" t="s">
        <v>281</v>
      </c>
      <c r="U631" s="222">
        <v>0</v>
      </c>
      <c r="V631" s="222">
        <f>ROUND(E631*U631,2)</f>
        <v>0</v>
      </c>
      <c r="W631" s="222"/>
      <c r="X631" s="222" t="s">
        <v>830</v>
      </c>
      <c r="Y631" s="222" t="s">
        <v>283</v>
      </c>
      <c r="Z631" s="212"/>
      <c r="AA631" s="212"/>
      <c r="AB631" s="212"/>
      <c r="AC631" s="212"/>
      <c r="AD631" s="212"/>
      <c r="AE631" s="212"/>
      <c r="AF631" s="212"/>
      <c r="AG631" s="212" t="s">
        <v>831</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57">
        <v>199</v>
      </c>
      <c r="B632" s="258" t="s">
        <v>1206</v>
      </c>
      <c r="C632" s="265" t="s">
        <v>1207</v>
      </c>
      <c r="D632" s="259" t="s">
        <v>1109</v>
      </c>
      <c r="E632" s="260">
        <v>22</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316</v>
      </c>
      <c r="T632" s="263" t="s">
        <v>281</v>
      </c>
      <c r="U632" s="222">
        <v>0</v>
      </c>
      <c r="V632" s="222">
        <f>ROUND(E632*U632,2)</f>
        <v>0</v>
      </c>
      <c r="W632" s="222"/>
      <c r="X632" s="222" t="s">
        <v>830</v>
      </c>
      <c r="Y632" s="222" t="s">
        <v>283</v>
      </c>
      <c r="Z632" s="212"/>
      <c r="AA632" s="212"/>
      <c r="AB632" s="212"/>
      <c r="AC632" s="212"/>
      <c r="AD632" s="212"/>
      <c r="AE632" s="212"/>
      <c r="AF632" s="212"/>
      <c r="AG632" s="212" t="s">
        <v>831</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200</v>
      </c>
      <c r="B633" s="258" t="s">
        <v>1208</v>
      </c>
      <c r="C633" s="265" t="s">
        <v>1209</v>
      </c>
      <c r="D633" s="259" t="s">
        <v>1109</v>
      </c>
      <c r="E633" s="260">
        <v>158</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316</v>
      </c>
      <c r="T633" s="263" t="s">
        <v>281</v>
      </c>
      <c r="U633" s="222">
        <v>0</v>
      </c>
      <c r="V633" s="222">
        <f>ROUND(E633*U633,2)</f>
        <v>0</v>
      </c>
      <c r="W633" s="222"/>
      <c r="X633" s="222" t="s">
        <v>830</v>
      </c>
      <c r="Y633" s="222" t="s">
        <v>283</v>
      </c>
      <c r="Z633" s="212"/>
      <c r="AA633" s="212"/>
      <c r="AB633" s="212"/>
      <c r="AC633" s="212"/>
      <c r="AD633" s="212"/>
      <c r="AE633" s="212"/>
      <c r="AF633" s="212"/>
      <c r="AG633" s="212" t="s">
        <v>831</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201</v>
      </c>
      <c r="B634" s="258" t="s">
        <v>1210</v>
      </c>
      <c r="C634" s="265" t="s">
        <v>1211</v>
      </c>
      <c r="D634" s="259" t="s">
        <v>1109</v>
      </c>
      <c r="E634" s="260">
        <v>5</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316</v>
      </c>
      <c r="T634" s="263" t="s">
        <v>281</v>
      </c>
      <c r="U634" s="222">
        <v>0</v>
      </c>
      <c r="V634" s="222">
        <f>ROUND(E634*U634,2)</f>
        <v>0</v>
      </c>
      <c r="W634" s="222"/>
      <c r="X634" s="222" t="s">
        <v>830</v>
      </c>
      <c r="Y634" s="222" t="s">
        <v>283</v>
      </c>
      <c r="Z634" s="212"/>
      <c r="AA634" s="212"/>
      <c r="AB634" s="212"/>
      <c r="AC634" s="212"/>
      <c r="AD634" s="212"/>
      <c r="AE634" s="212"/>
      <c r="AF634" s="212"/>
      <c r="AG634" s="212" t="s">
        <v>831</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202</v>
      </c>
      <c r="B635" s="258" t="s">
        <v>1212</v>
      </c>
      <c r="C635" s="265" t="s">
        <v>1213</v>
      </c>
      <c r="D635" s="259" t="s">
        <v>885</v>
      </c>
      <c r="E635" s="260">
        <v>9</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316</v>
      </c>
      <c r="T635" s="263" t="s">
        <v>281</v>
      </c>
      <c r="U635" s="222">
        <v>0</v>
      </c>
      <c r="V635" s="222">
        <f>ROUND(E635*U635,2)</f>
        <v>0</v>
      </c>
      <c r="W635" s="222"/>
      <c r="X635" s="222" t="s">
        <v>830</v>
      </c>
      <c r="Y635" s="222" t="s">
        <v>283</v>
      </c>
      <c r="Z635" s="212"/>
      <c r="AA635" s="212"/>
      <c r="AB635" s="212"/>
      <c r="AC635" s="212"/>
      <c r="AD635" s="212"/>
      <c r="AE635" s="212"/>
      <c r="AF635" s="212"/>
      <c r="AG635" s="212" t="s">
        <v>831</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203</v>
      </c>
      <c r="B636" s="258" t="s">
        <v>1214</v>
      </c>
      <c r="C636" s="265" t="s">
        <v>1215</v>
      </c>
      <c r="D636" s="259" t="s">
        <v>885</v>
      </c>
      <c r="E636" s="260">
        <v>28</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316</v>
      </c>
      <c r="T636" s="263" t="s">
        <v>281</v>
      </c>
      <c r="U636" s="222">
        <v>0</v>
      </c>
      <c r="V636" s="222">
        <f>ROUND(E636*U636,2)</f>
        <v>0</v>
      </c>
      <c r="W636" s="222"/>
      <c r="X636" s="222" t="s">
        <v>830</v>
      </c>
      <c r="Y636" s="222" t="s">
        <v>283</v>
      </c>
      <c r="Z636" s="212"/>
      <c r="AA636" s="212"/>
      <c r="AB636" s="212"/>
      <c r="AC636" s="212"/>
      <c r="AD636" s="212"/>
      <c r="AE636" s="212"/>
      <c r="AF636" s="212"/>
      <c r="AG636" s="212" t="s">
        <v>831</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204</v>
      </c>
      <c r="B637" s="258" t="s">
        <v>1216</v>
      </c>
      <c r="C637" s="265" t="s">
        <v>1217</v>
      </c>
      <c r="D637" s="259" t="s">
        <v>885</v>
      </c>
      <c r="E637" s="260">
        <v>25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316</v>
      </c>
      <c r="T637" s="263" t="s">
        <v>281</v>
      </c>
      <c r="U637" s="222">
        <v>0</v>
      </c>
      <c r="V637" s="222">
        <f>ROUND(E637*U637,2)</f>
        <v>0</v>
      </c>
      <c r="W637" s="222"/>
      <c r="X637" s="222" t="s">
        <v>830</v>
      </c>
      <c r="Y637" s="222" t="s">
        <v>283</v>
      </c>
      <c r="Z637" s="212"/>
      <c r="AA637" s="212"/>
      <c r="AB637" s="212"/>
      <c r="AC637" s="212"/>
      <c r="AD637" s="212"/>
      <c r="AE637" s="212"/>
      <c r="AF637" s="212"/>
      <c r="AG637" s="212" t="s">
        <v>831</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205</v>
      </c>
      <c r="B638" s="258" t="s">
        <v>1218</v>
      </c>
      <c r="C638" s="265" t="s">
        <v>1219</v>
      </c>
      <c r="D638" s="259" t="s">
        <v>885</v>
      </c>
      <c r="E638" s="260">
        <v>50</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316</v>
      </c>
      <c r="T638" s="263" t="s">
        <v>281</v>
      </c>
      <c r="U638" s="222">
        <v>0</v>
      </c>
      <c r="V638" s="222">
        <f>ROUND(E638*U638,2)</f>
        <v>0</v>
      </c>
      <c r="W638" s="222"/>
      <c r="X638" s="222" t="s">
        <v>830</v>
      </c>
      <c r="Y638" s="222" t="s">
        <v>283</v>
      </c>
      <c r="Z638" s="212"/>
      <c r="AA638" s="212"/>
      <c r="AB638" s="212"/>
      <c r="AC638" s="212"/>
      <c r="AD638" s="212"/>
      <c r="AE638" s="212"/>
      <c r="AF638" s="212"/>
      <c r="AG638" s="212" t="s">
        <v>831</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206</v>
      </c>
      <c r="B639" s="258" t="s">
        <v>1220</v>
      </c>
      <c r="C639" s="265" t="s">
        <v>1221</v>
      </c>
      <c r="D639" s="259" t="s">
        <v>885</v>
      </c>
      <c r="E639" s="260">
        <v>25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316</v>
      </c>
      <c r="T639" s="263" t="s">
        <v>281</v>
      </c>
      <c r="U639" s="222">
        <v>0</v>
      </c>
      <c r="V639" s="222">
        <f>ROUND(E639*U639,2)</f>
        <v>0</v>
      </c>
      <c r="W639" s="222"/>
      <c r="X639" s="222" t="s">
        <v>830</v>
      </c>
      <c r="Y639" s="222" t="s">
        <v>283</v>
      </c>
      <c r="Z639" s="212"/>
      <c r="AA639" s="212"/>
      <c r="AB639" s="212"/>
      <c r="AC639" s="212"/>
      <c r="AD639" s="212"/>
      <c r="AE639" s="212"/>
      <c r="AF639" s="212"/>
      <c r="AG639" s="212" t="s">
        <v>831</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207</v>
      </c>
      <c r="B640" s="258" t="s">
        <v>1222</v>
      </c>
      <c r="C640" s="265" t="s">
        <v>1219</v>
      </c>
      <c r="D640" s="259" t="s">
        <v>885</v>
      </c>
      <c r="E640" s="260">
        <v>122</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316</v>
      </c>
      <c r="T640" s="263" t="s">
        <v>281</v>
      </c>
      <c r="U640" s="222">
        <v>0</v>
      </c>
      <c r="V640" s="222">
        <f>ROUND(E640*U640,2)</f>
        <v>0</v>
      </c>
      <c r="W640" s="222"/>
      <c r="X640" s="222" t="s">
        <v>830</v>
      </c>
      <c r="Y640" s="222" t="s">
        <v>283</v>
      </c>
      <c r="Z640" s="212"/>
      <c r="AA640" s="212"/>
      <c r="AB640" s="212"/>
      <c r="AC640" s="212"/>
      <c r="AD640" s="212"/>
      <c r="AE640" s="212"/>
      <c r="AF640" s="212"/>
      <c r="AG640" s="212" t="s">
        <v>831</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208</v>
      </c>
      <c r="B641" s="258" t="s">
        <v>1223</v>
      </c>
      <c r="C641" s="265" t="s">
        <v>1224</v>
      </c>
      <c r="D641" s="259" t="s">
        <v>885</v>
      </c>
      <c r="E641" s="260">
        <v>2</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316</v>
      </c>
      <c r="T641" s="263" t="s">
        <v>281</v>
      </c>
      <c r="U641" s="222">
        <v>0</v>
      </c>
      <c r="V641" s="222">
        <f>ROUND(E641*U641,2)</f>
        <v>0</v>
      </c>
      <c r="W641" s="222"/>
      <c r="X641" s="222" t="s">
        <v>830</v>
      </c>
      <c r="Y641" s="222" t="s">
        <v>283</v>
      </c>
      <c r="Z641" s="212"/>
      <c r="AA641" s="212"/>
      <c r="AB641" s="212"/>
      <c r="AC641" s="212"/>
      <c r="AD641" s="212"/>
      <c r="AE641" s="212"/>
      <c r="AF641" s="212"/>
      <c r="AG641" s="212" t="s">
        <v>831</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209</v>
      </c>
      <c r="B642" s="258" t="s">
        <v>1225</v>
      </c>
      <c r="C642" s="265" t="s">
        <v>1226</v>
      </c>
      <c r="D642" s="259" t="s">
        <v>885</v>
      </c>
      <c r="E642" s="260">
        <v>2</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316</v>
      </c>
      <c r="T642" s="263" t="s">
        <v>281</v>
      </c>
      <c r="U642" s="222">
        <v>0</v>
      </c>
      <c r="V642" s="222">
        <f>ROUND(E642*U642,2)</f>
        <v>0</v>
      </c>
      <c r="W642" s="222"/>
      <c r="X642" s="222" t="s">
        <v>830</v>
      </c>
      <c r="Y642" s="222" t="s">
        <v>283</v>
      </c>
      <c r="Z642" s="212"/>
      <c r="AA642" s="212"/>
      <c r="AB642" s="212"/>
      <c r="AC642" s="212"/>
      <c r="AD642" s="212"/>
      <c r="AE642" s="212"/>
      <c r="AF642" s="212"/>
      <c r="AG642" s="212" t="s">
        <v>831</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210</v>
      </c>
      <c r="B643" s="258" t="s">
        <v>1227</v>
      </c>
      <c r="C643" s="265" t="s">
        <v>1228</v>
      </c>
      <c r="D643" s="259" t="s">
        <v>885</v>
      </c>
      <c r="E643" s="260">
        <v>2</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316</v>
      </c>
      <c r="T643" s="263" t="s">
        <v>281</v>
      </c>
      <c r="U643" s="222">
        <v>0</v>
      </c>
      <c r="V643" s="222">
        <f>ROUND(E643*U643,2)</f>
        <v>0</v>
      </c>
      <c r="W643" s="222"/>
      <c r="X643" s="222" t="s">
        <v>830</v>
      </c>
      <c r="Y643" s="222" t="s">
        <v>283</v>
      </c>
      <c r="Z643" s="212"/>
      <c r="AA643" s="212"/>
      <c r="AB643" s="212"/>
      <c r="AC643" s="212"/>
      <c r="AD643" s="212"/>
      <c r="AE643" s="212"/>
      <c r="AF643" s="212"/>
      <c r="AG643" s="212" t="s">
        <v>831</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211</v>
      </c>
      <c r="B644" s="258" t="s">
        <v>1229</v>
      </c>
      <c r="C644" s="265" t="s">
        <v>1230</v>
      </c>
      <c r="D644" s="259" t="s">
        <v>885</v>
      </c>
      <c r="E644" s="260">
        <v>4</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316</v>
      </c>
      <c r="T644" s="263" t="s">
        <v>281</v>
      </c>
      <c r="U644" s="222">
        <v>0</v>
      </c>
      <c r="V644" s="222">
        <f>ROUND(E644*U644,2)</f>
        <v>0</v>
      </c>
      <c r="W644" s="222"/>
      <c r="X644" s="222" t="s">
        <v>830</v>
      </c>
      <c r="Y644" s="222" t="s">
        <v>283</v>
      </c>
      <c r="Z644" s="212"/>
      <c r="AA644" s="212"/>
      <c r="AB644" s="212"/>
      <c r="AC644" s="212"/>
      <c r="AD644" s="212"/>
      <c r="AE644" s="212"/>
      <c r="AF644" s="212"/>
      <c r="AG644" s="212" t="s">
        <v>831</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212</v>
      </c>
      <c r="B645" s="258" t="s">
        <v>1231</v>
      </c>
      <c r="C645" s="265" t="s">
        <v>1232</v>
      </c>
      <c r="D645" s="259" t="s">
        <v>885</v>
      </c>
      <c r="E645" s="260">
        <v>4</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316</v>
      </c>
      <c r="T645" s="263" t="s">
        <v>281</v>
      </c>
      <c r="U645" s="222">
        <v>0</v>
      </c>
      <c r="V645" s="222">
        <f>ROUND(E645*U645,2)</f>
        <v>0</v>
      </c>
      <c r="W645" s="222"/>
      <c r="X645" s="222" t="s">
        <v>830</v>
      </c>
      <c r="Y645" s="222" t="s">
        <v>283</v>
      </c>
      <c r="Z645" s="212"/>
      <c r="AA645" s="212"/>
      <c r="AB645" s="212"/>
      <c r="AC645" s="212"/>
      <c r="AD645" s="212"/>
      <c r="AE645" s="212"/>
      <c r="AF645" s="212"/>
      <c r="AG645" s="212" t="s">
        <v>831</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213</v>
      </c>
      <c r="B646" s="258" t="s">
        <v>1233</v>
      </c>
      <c r="C646" s="265" t="s">
        <v>1228</v>
      </c>
      <c r="D646" s="259" t="s">
        <v>885</v>
      </c>
      <c r="E646" s="260">
        <v>4</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316</v>
      </c>
      <c r="T646" s="263" t="s">
        <v>281</v>
      </c>
      <c r="U646" s="222">
        <v>0</v>
      </c>
      <c r="V646" s="222">
        <f>ROUND(E646*U646,2)</f>
        <v>0</v>
      </c>
      <c r="W646" s="222"/>
      <c r="X646" s="222" t="s">
        <v>830</v>
      </c>
      <c r="Y646" s="222" t="s">
        <v>283</v>
      </c>
      <c r="Z646" s="212"/>
      <c r="AA646" s="212"/>
      <c r="AB646" s="212"/>
      <c r="AC646" s="212"/>
      <c r="AD646" s="212"/>
      <c r="AE646" s="212"/>
      <c r="AF646" s="212"/>
      <c r="AG646" s="212" t="s">
        <v>831</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214</v>
      </c>
      <c r="B647" s="258" t="s">
        <v>1234</v>
      </c>
      <c r="C647" s="265" t="s">
        <v>1235</v>
      </c>
      <c r="D647" s="259" t="s">
        <v>885</v>
      </c>
      <c r="E647" s="260">
        <v>1</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316</v>
      </c>
      <c r="T647" s="263" t="s">
        <v>281</v>
      </c>
      <c r="U647" s="222">
        <v>0</v>
      </c>
      <c r="V647" s="222">
        <f>ROUND(E647*U647,2)</f>
        <v>0</v>
      </c>
      <c r="W647" s="222"/>
      <c r="X647" s="222" t="s">
        <v>830</v>
      </c>
      <c r="Y647" s="222" t="s">
        <v>283</v>
      </c>
      <c r="Z647" s="212"/>
      <c r="AA647" s="212"/>
      <c r="AB647" s="212"/>
      <c r="AC647" s="212"/>
      <c r="AD647" s="212"/>
      <c r="AE647" s="212"/>
      <c r="AF647" s="212"/>
      <c r="AG647" s="212" t="s">
        <v>831</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215</v>
      </c>
      <c r="B648" s="258" t="s">
        <v>1236</v>
      </c>
      <c r="C648" s="265" t="s">
        <v>1237</v>
      </c>
      <c r="D648" s="259" t="s">
        <v>885</v>
      </c>
      <c r="E648" s="260">
        <v>7</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316</v>
      </c>
      <c r="T648" s="263" t="s">
        <v>281</v>
      </c>
      <c r="U648" s="222">
        <v>0</v>
      </c>
      <c r="V648" s="222">
        <f>ROUND(E648*U648,2)</f>
        <v>0</v>
      </c>
      <c r="W648" s="222"/>
      <c r="X648" s="222" t="s">
        <v>830</v>
      </c>
      <c r="Y648" s="222" t="s">
        <v>283</v>
      </c>
      <c r="Z648" s="212"/>
      <c r="AA648" s="212"/>
      <c r="AB648" s="212"/>
      <c r="AC648" s="212"/>
      <c r="AD648" s="212"/>
      <c r="AE648" s="212"/>
      <c r="AF648" s="212"/>
      <c r="AG648" s="212" t="s">
        <v>831</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216</v>
      </c>
      <c r="B649" s="258" t="s">
        <v>1238</v>
      </c>
      <c r="C649" s="265" t="s">
        <v>1239</v>
      </c>
      <c r="D649" s="259" t="s">
        <v>885</v>
      </c>
      <c r="E649" s="260">
        <v>6</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316</v>
      </c>
      <c r="T649" s="263" t="s">
        <v>281</v>
      </c>
      <c r="U649" s="222">
        <v>0</v>
      </c>
      <c r="V649" s="222">
        <f>ROUND(E649*U649,2)</f>
        <v>0</v>
      </c>
      <c r="W649" s="222"/>
      <c r="X649" s="222" t="s">
        <v>830</v>
      </c>
      <c r="Y649" s="222" t="s">
        <v>283</v>
      </c>
      <c r="Z649" s="212"/>
      <c r="AA649" s="212"/>
      <c r="AB649" s="212"/>
      <c r="AC649" s="212"/>
      <c r="AD649" s="212"/>
      <c r="AE649" s="212"/>
      <c r="AF649" s="212"/>
      <c r="AG649" s="212" t="s">
        <v>831</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217</v>
      </c>
      <c r="B650" s="258" t="s">
        <v>1240</v>
      </c>
      <c r="C650" s="265" t="s">
        <v>1241</v>
      </c>
      <c r="D650" s="259" t="s">
        <v>885</v>
      </c>
      <c r="E650" s="260">
        <v>2</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316</v>
      </c>
      <c r="T650" s="263" t="s">
        <v>281</v>
      </c>
      <c r="U650" s="222">
        <v>0</v>
      </c>
      <c r="V650" s="222">
        <f>ROUND(E650*U650,2)</f>
        <v>0</v>
      </c>
      <c r="W650" s="222"/>
      <c r="X650" s="222" t="s">
        <v>830</v>
      </c>
      <c r="Y650" s="222" t="s">
        <v>283</v>
      </c>
      <c r="Z650" s="212"/>
      <c r="AA650" s="212"/>
      <c r="AB650" s="212"/>
      <c r="AC650" s="212"/>
      <c r="AD650" s="212"/>
      <c r="AE650" s="212"/>
      <c r="AF650" s="212"/>
      <c r="AG650" s="212" t="s">
        <v>831</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218</v>
      </c>
      <c r="B651" s="258" t="s">
        <v>1242</v>
      </c>
      <c r="C651" s="265" t="s">
        <v>1243</v>
      </c>
      <c r="D651" s="259" t="s">
        <v>885</v>
      </c>
      <c r="E651" s="260">
        <v>2</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316</v>
      </c>
      <c r="T651" s="263" t="s">
        <v>281</v>
      </c>
      <c r="U651" s="222">
        <v>0</v>
      </c>
      <c r="V651" s="222">
        <f>ROUND(E651*U651,2)</f>
        <v>0</v>
      </c>
      <c r="W651" s="222"/>
      <c r="X651" s="222" t="s">
        <v>830</v>
      </c>
      <c r="Y651" s="222" t="s">
        <v>283</v>
      </c>
      <c r="Z651" s="212"/>
      <c r="AA651" s="212"/>
      <c r="AB651" s="212"/>
      <c r="AC651" s="212"/>
      <c r="AD651" s="212"/>
      <c r="AE651" s="212"/>
      <c r="AF651" s="212"/>
      <c r="AG651" s="212" t="s">
        <v>831</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219</v>
      </c>
      <c r="B652" s="258" t="s">
        <v>1244</v>
      </c>
      <c r="C652" s="265" t="s">
        <v>1241</v>
      </c>
      <c r="D652" s="259" t="s">
        <v>885</v>
      </c>
      <c r="E652" s="260">
        <v>48</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316</v>
      </c>
      <c r="T652" s="263" t="s">
        <v>281</v>
      </c>
      <c r="U652" s="222">
        <v>0</v>
      </c>
      <c r="V652" s="222">
        <f>ROUND(E652*U652,2)</f>
        <v>0</v>
      </c>
      <c r="W652" s="222"/>
      <c r="X652" s="222" t="s">
        <v>830</v>
      </c>
      <c r="Y652" s="222" t="s">
        <v>283</v>
      </c>
      <c r="Z652" s="212"/>
      <c r="AA652" s="212"/>
      <c r="AB652" s="212"/>
      <c r="AC652" s="212"/>
      <c r="AD652" s="212"/>
      <c r="AE652" s="212"/>
      <c r="AF652" s="212"/>
      <c r="AG652" s="212" t="s">
        <v>831</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220</v>
      </c>
      <c r="B653" s="258" t="s">
        <v>1245</v>
      </c>
      <c r="C653" s="265" t="s">
        <v>1243</v>
      </c>
      <c r="D653" s="259" t="s">
        <v>885</v>
      </c>
      <c r="E653" s="260">
        <v>48</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316</v>
      </c>
      <c r="T653" s="263" t="s">
        <v>281</v>
      </c>
      <c r="U653" s="222">
        <v>0</v>
      </c>
      <c r="V653" s="222">
        <f>ROUND(E653*U653,2)</f>
        <v>0</v>
      </c>
      <c r="W653" s="222"/>
      <c r="X653" s="222" t="s">
        <v>830</v>
      </c>
      <c r="Y653" s="222" t="s">
        <v>283</v>
      </c>
      <c r="Z653" s="212"/>
      <c r="AA653" s="212"/>
      <c r="AB653" s="212"/>
      <c r="AC653" s="212"/>
      <c r="AD653" s="212"/>
      <c r="AE653" s="212"/>
      <c r="AF653" s="212"/>
      <c r="AG653" s="212" t="s">
        <v>831</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221</v>
      </c>
      <c r="B654" s="258" t="s">
        <v>1246</v>
      </c>
      <c r="C654" s="265" t="s">
        <v>1247</v>
      </c>
      <c r="D654" s="259" t="s">
        <v>885</v>
      </c>
      <c r="E654" s="260">
        <v>6</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316</v>
      </c>
      <c r="T654" s="263" t="s">
        <v>281</v>
      </c>
      <c r="U654" s="222">
        <v>0</v>
      </c>
      <c r="V654" s="222">
        <f>ROUND(E654*U654,2)</f>
        <v>0</v>
      </c>
      <c r="W654" s="222"/>
      <c r="X654" s="222" t="s">
        <v>830</v>
      </c>
      <c r="Y654" s="222" t="s">
        <v>283</v>
      </c>
      <c r="Z654" s="212"/>
      <c r="AA654" s="212"/>
      <c r="AB654" s="212"/>
      <c r="AC654" s="212"/>
      <c r="AD654" s="212"/>
      <c r="AE654" s="212"/>
      <c r="AF654" s="212"/>
      <c r="AG654" s="212" t="s">
        <v>831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222</v>
      </c>
      <c r="B655" s="258" t="s">
        <v>1248</v>
      </c>
      <c r="C655" s="265" t="s">
        <v>1249</v>
      </c>
      <c r="D655" s="259" t="s">
        <v>885</v>
      </c>
      <c r="E655" s="260">
        <v>6</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316</v>
      </c>
      <c r="T655" s="263" t="s">
        <v>281</v>
      </c>
      <c r="U655" s="222">
        <v>0</v>
      </c>
      <c r="V655" s="222">
        <f>ROUND(E655*U655,2)</f>
        <v>0</v>
      </c>
      <c r="W655" s="222"/>
      <c r="X655" s="222" t="s">
        <v>830</v>
      </c>
      <c r="Y655" s="222" t="s">
        <v>283</v>
      </c>
      <c r="Z655" s="212"/>
      <c r="AA655" s="212"/>
      <c r="AB655" s="212"/>
      <c r="AC655" s="212"/>
      <c r="AD655" s="212"/>
      <c r="AE655" s="212"/>
      <c r="AF655" s="212"/>
      <c r="AG655" s="212" t="s">
        <v>831</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223</v>
      </c>
      <c r="B656" s="258" t="s">
        <v>1250</v>
      </c>
      <c r="C656" s="265" t="s">
        <v>1251</v>
      </c>
      <c r="D656" s="259" t="s">
        <v>885</v>
      </c>
      <c r="E656" s="260">
        <v>6</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316</v>
      </c>
      <c r="T656" s="263" t="s">
        <v>281</v>
      </c>
      <c r="U656" s="222">
        <v>0</v>
      </c>
      <c r="V656" s="222">
        <f>ROUND(E656*U656,2)</f>
        <v>0</v>
      </c>
      <c r="W656" s="222"/>
      <c r="X656" s="222" t="s">
        <v>830</v>
      </c>
      <c r="Y656" s="222" t="s">
        <v>283</v>
      </c>
      <c r="Z656" s="212"/>
      <c r="AA656" s="212"/>
      <c r="AB656" s="212"/>
      <c r="AC656" s="212"/>
      <c r="AD656" s="212"/>
      <c r="AE656" s="212"/>
      <c r="AF656" s="212"/>
      <c r="AG656" s="212" t="s">
        <v>831</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224</v>
      </c>
      <c r="B657" s="258" t="s">
        <v>1252</v>
      </c>
      <c r="C657" s="265" t="s">
        <v>1253</v>
      </c>
      <c r="D657" s="259" t="s">
        <v>885</v>
      </c>
      <c r="E657" s="260">
        <v>7</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316</v>
      </c>
      <c r="T657" s="263" t="s">
        <v>281</v>
      </c>
      <c r="U657" s="222">
        <v>0</v>
      </c>
      <c r="V657" s="222">
        <f>ROUND(E657*U657,2)</f>
        <v>0</v>
      </c>
      <c r="W657" s="222"/>
      <c r="X657" s="222" t="s">
        <v>830</v>
      </c>
      <c r="Y657" s="222" t="s">
        <v>283</v>
      </c>
      <c r="Z657" s="212"/>
      <c r="AA657" s="212"/>
      <c r="AB657" s="212"/>
      <c r="AC657" s="212"/>
      <c r="AD657" s="212"/>
      <c r="AE657" s="212"/>
      <c r="AF657" s="212"/>
      <c r="AG657" s="212" t="s">
        <v>831</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225</v>
      </c>
      <c r="B658" s="258" t="s">
        <v>1254</v>
      </c>
      <c r="C658" s="265" t="s">
        <v>1255</v>
      </c>
      <c r="D658" s="259" t="s">
        <v>885</v>
      </c>
      <c r="E658" s="260">
        <v>6</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316</v>
      </c>
      <c r="T658" s="263" t="s">
        <v>281</v>
      </c>
      <c r="U658" s="222">
        <v>0</v>
      </c>
      <c r="V658" s="222">
        <f>ROUND(E658*U658,2)</f>
        <v>0</v>
      </c>
      <c r="W658" s="222"/>
      <c r="X658" s="222" t="s">
        <v>830</v>
      </c>
      <c r="Y658" s="222" t="s">
        <v>283</v>
      </c>
      <c r="Z658" s="212"/>
      <c r="AA658" s="212"/>
      <c r="AB658" s="212"/>
      <c r="AC658" s="212"/>
      <c r="AD658" s="212"/>
      <c r="AE658" s="212"/>
      <c r="AF658" s="212"/>
      <c r="AG658" s="212" t="s">
        <v>831</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226</v>
      </c>
      <c r="B659" s="258" t="s">
        <v>1256</v>
      </c>
      <c r="C659" s="265" t="s">
        <v>1257</v>
      </c>
      <c r="D659" s="259" t="s">
        <v>1109</v>
      </c>
      <c r="E659" s="260">
        <v>420</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316</v>
      </c>
      <c r="T659" s="263" t="s">
        <v>281</v>
      </c>
      <c r="U659" s="222">
        <v>0</v>
      </c>
      <c r="V659" s="222">
        <f>ROUND(E659*U659,2)</f>
        <v>0</v>
      </c>
      <c r="W659" s="222"/>
      <c r="X659" s="222" t="s">
        <v>830</v>
      </c>
      <c r="Y659" s="222" t="s">
        <v>283</v>
      </c>
      <c r="Z659" s="212"/>
      <c r="AA659" s="212"/>
      <c r="AB659" s="212"/>
      <c r="AC659" s="212"/>
      <c r="AD659" s="212"/>
      <c r="AE659" s="212"/>
      <c r="AF659" s="212"/>
      <c r="AG659" s="212" t="s">
        <v>831</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227</v>
      </c>
      <c r="B660" s="258" t="s">
        <v>1258</v>
      </c>
      <c r="C660" s="265" t="s">
        <v>1259</v>
      </c>
      <c r="D660" s="259" t="s">
        <v>1109</v>
      </c>
      <c r="E660" s="260">
        <v>50</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316</v>
      </c>
      <c r="T660" s="263" t="s">
        <v>281</v>
      </c>
      <c r="U660" s="222">
        <v>0</v>
      </c>
      <c r="V660" s="222">
        <f>ROUND(E660*U660,2)</f>
        <v>0</v>
      </c>
      <c r="W660" s="222"/>
      <c r="X660" s="222" t="s">
        <v>830</v>
      </c>
      <c r="Y660" s="222" t="s">
        <v>283</v>
      </c>
      <c r="Z660" s="212"/>
      <c r="AA660" s="212"/>
      <c r="AB660" s="212"/>
      <c r="AC660" s="212"/>
      <c r="AD660" s="212"/>
      <c r="AE660" s="212"/>
      <c r="AF660" s="212"/>
      <c r="AG660" s="212" t="s">
        <v>831</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228</v>
      </c>
      <c r="B661" s="258" t="s">
        <v>1260</v>
      </c>
      <c r="C661" s="265" t="s">
        <v>1261</v>
      </c>
      <c r="D661" s="259" t="s">
        <v>1109</v>
      </c>
      <c r="E661" s="260">
        <v>19</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316</v>
      </c>
      <c r="T661" s="263" t="s">
        <v>281</v>
      </c>
      <c r="U661" s="222">
        <v>0</v>
      </c>
      <c r="V661" s="222">
        <f>ROUND(E661*U661,2)</f>
        <v>0</v>
      </c>
      <c r="W661" s="222"/>
      <c r="X661" s="222" t="s">
        <v>830</v>
      </c>
      <c r="Y661" s="222" t="s">
        <v>283</v>
      </c>
      <c r="Z661" s="212"/>
      <c r="AA661" s="212"/>
      <c r="AB661" s="212"/>
      <c r="AC661" s="212"/>
      <c r="AD661" s="212"/>
      <c r="AE661" s="212"/>
      <c r="AF661" s="212"/>
      <c r="AG661" s="212" t="s">
        <v>831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229</v>
      </c>
      <c r="B662" s="258" t="s">
        <v>1262</v>
      </c>
      <c r="C662" s="265" t="s">
        <v>1263</v>
      </c>
      <c r="D662" s="259" t="s">
        <v>885</v>
      </c>
      <c r="E662" s="260">
        <v>38</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316</v>
      </c>
      <c r="T662" s="263" t="s">
        <v>281</v>
      </c>
      <c r="U662" s="222">
        <v>0</v>
      </c>
      <c r="V662" s="222">
        <f>ROUND(E662*U662,2)</f>
        <v>0</v>
      </c>
      <c r="W662" s="222"/>
      <c r="X662" s="222" t="s">
        <v>830</v>
      </c>
      <c r="Y662" s="222" t="s">
        <v>283</v>
      </c>
      <c r="Z662" s="212"/>
      <c r="AA662" s="212"/>
      <c r="AB662" s="212"/>
      <c r="AC662" s="212"/>
      <c r="AD662" s="212"/>
      <c r="AE662" s="212"/>
      <c r="AF662" s="212"/>
      <c r="AG662" s="212" t="s">
        <v>831</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230</v>
      </c>
      <c r="B663" s="258" t="s">
        <v>1264</v>
      </c>
      <c r="C663" s="265" t="s">
        <v>1265</v>
      </c>
      <c r="D663" s="259" t="s">
        <v>885</v>
      </c>
      <c r="E663" s="260">
        <v>55</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316</v>
      </c>
      <c r="T663" s="263" t="s">
        <v>281</v>
      </c>
      <c r="U663" s="222">
        <v>0</v>
      </c>
      <c r="V663" s="222">
        <f>ROUND(E663*U663,2)</f>
        <v>0</v>
      </c>
      <c r="W663" s="222"/>
      <c r="X663" s="222" t="s">
        <v>830</v>
      </c>
      <c r="Y663" s="222" t="s">
        <v>283</v>
      </c>
      <c r="Z663" s="212"/>
      <c r="AA663" s="212"/>
      <c r="AB663" s="212"/>
      <c r="AC663" s="212"/>
      <c r="AD663" s="212"/>
      <c r="AE663" s="212"/>
      <c r="AF663" s="212"/>
      <c r="AG663" s="212" t="s">
        <v>831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57">
        <v>231</v>
      </c>
      <c r="B664" s="258" t="s">
        <v>1266</v>
      </c>
      <c r="C664" s="265" t="s">
        <v>1267</v>
      </c>
      <c r="D664" s="259" t="s">
        <v>885</v>
      </c>
      <c r="E664" s="260">
        <v>110</v>
      </c>
      <c r="F664" s="261"/>
      <c r="G664" s="262">
        <f>ROUND(E664*F664,2)</f>
        <v>0</v>
      </c>
      <c r="H664" s="261"/>
      <c r="I664" s="262">
        <f>ROUND(E664*H664,2)</f>
        <v>0</v>
      </c>
      <c r="J664" s="261"/>
      <c r="K664" s="262">
        <f>ROUND(E664*J664,2)</f>
        <v>0</v>
      </c>
      <c r="L664" s="262">
        <v>21</v>
      </c>
      <c r="M664" s="262">
        <f>G664*(1+L664/100)</f>
        <v>0</v>
      </c>
      <c r="N664" s="260">
        <v>0</v>
      </c>
      <c r="O664" s="260">
        <f>ROUND(E664*N664,2)</f>
        <v>0</v>
      </c>
      <c r="P664" s="260">
        <v>0</v>
      </c>
      <c r="Q664" s="260">
        <f>ROUND(E664*P664,2)</f>
        <v>0</v>
      </c>
      <c r="R664" s="262"/>
      <c r="S664" s="262" t="s">
        <v>316</v>
      </c>
      <c r="T664" s="263" t="s">
        <v>281</v>
      </c>
      <c r="U664" s="222">
        <v>0</v>
      </c>
      <c r="V664" s="222">
        <f>ROUND(E664*U664,2)</f>
        <v>0</v>
      </c>
      <c r="W664" s="222"/>
      <c r="X664" s="222" t="s">
        <v>830</v>
      </c>
      <c r="Y664" s="222" t="s">
        <v>283</v>
      </c>
      <c r="Z664" s="212"/>
      <c r="AA664" s="212"/>
      <c r="AB664" s="212"/>
      <c r="AC664" s="212"/>
      <c r="AD664" s="212"/>
      <c r="AE664" s="212"/>
      <c r="AF664" s="212"/>
      <c r="AG664" s="212" t="s">
        <v>831</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57">
        <v>232</v>
      </c>
      <c r="B665" s="258" t="s">
        <v>1268</v>
      </c>
      <c r="C665" s="265" t="s">
        <v>1269</v>
      </c>
      <c r="D665" s="259" t="s">
        <v>885</v>
      </c>
      <c r="E665" s="260">
        <v>200</v>
      </c>
      <c r="F665" s="261"/>
      <c r="G665" s="262">
        <f>ROUND(E665*F665,2)</f>
        <v>0</v>
      </c>
      <c r="H665" s="261"/>
      <c r="I665" s="262">
        <f>ROUND(E665*H665,2)</f>
        <v>0</v>
      </c>
      <c r="J665" s="261"/>
      <c r="K665" s="262">
        <f>ROUND(E665*J665,2)</f>
        <v>0</v>
      </c>
      <c r="L665" s="262">
        <v>21</v>
      </c>
      <c r="M665" s="262">
        <f>G665*(1+L665/100)</f>
        <v>0</v>
      </c>
      <c r="N665" s="260">
        <v>0</v>
      </c>
      <c r="O665" s="260">
        <f>ROUND(E665*N665,2)</f>
        <v>0</v>
      </c>
      <c r="P665" s="260">
        <v>0</v>
      </c>
      <c r="Q665" s="260">
        <f>ROUND(E665*P665,2)</f>
        <v>0</v>
      </c>
      <c r="R665" s="262"/>
      <c r="S665" s="262" t="s">
        <v>316</v>
      </c>
      <c r="T665" s="263" t="s">
        <v>281</v>
      </c>
      <c r="U665" s="222">
        <v>0</v>
      </c>
      <c r="V665" s="222">
        <f>ROUND(E665*U665,2)</f>
        <v>0</v>
      </c>
      <c r="W665" s="222"/>
      <c r="X665" s="222" t="s">
        <v>830</v>
      </c>
      <c r="Y665" s="222" t="s">
        <v>283</v>
      </c>
      <c r="Z665" s="212"/>
      <c r="AA665" s="212"/>
      <c r="AB665" s="212"/>
      <c r="AC665" s="212"/>
      <c r="AD665" s="212"/>
      <c r="AE665" s="212"/>
      <c r="AF665" s="212"/>
      <c r="AG665" s="212" t="s">
        <v>831</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57">
        <v>233</v>
      </c>
      <c r="B666" s="258" t="s">
        <v>1270</v>
      </c>
      <c r="C666" s="265" t="s">
        <v>1271</v>
      </c>
      <c r="D666" s="259" t="s">
        <v>885</v>
      </c>
      <c r="E666" s="260">
        <v>28</v>
      </c>
      <c r="F666" s="261"/>
      <c r="G666" s="262">
        <f>ROUND(E666*F666,2)</f>
        <v>0</v>
      </c>
      <c r="H666" s="261"/>
      <c r="I666" s="262">
        <f>ROUND(E666*H666,2)</f>
        <v>0</v>
      </c>
      <c r="J666" s="261"/>
      <c r="K666" s="262">
        <f>ROUND(E666*J666,2)</f>
        <v>0</v>
      </c>
      <c r="L666" s="262">
        <v>21</v>
      </c>
      <c r="M666" s="262">
        <f>G666*(1+L666/100)</f>
        <v>0</v>
      </c>
      <c r="N666" s="260">
        <v>0</v>
      </c>
      <c r="O666" s="260">
        <f>ROUND(E666*N666,2)</f>
        <v>0</v>
      </c>
      <c r="P666" s="260">
        <v>0</v>
      </c>
      <c r="Q666" s="260">
        <f>ROUND(E666*P666,2)</f>
        <v>0</v>
      </c>
      <c r="R666" s="262"/>
      <c r="S666" s="262" t="s">
        <v>316</v>
      </c>
      <c r="T666" s="263" t="s">
        <v>281</v>
      </c>
      <c r="U666" s="222">
        <v>0</v>
      </c>
      <c r="V666" s="222">
        <f>ROUND(E666*U666,2)</f>
        <v>0</v>
      </c>
      <c r="W666" s="222"/>
      <c r="X666" s="222" t="s">
        <v>830</v>
      </c>
      <c r="Y666" s="222" t="s">
        <v>283</v>
      </c>
      <c r="Z666" s="212"/>
      <c r="AA666" s="212"/>
      <c r="AB666" s="212"/>
      <c r="AC666" s="212"/>
      <c r="AD666" s="212"/>
      <c r="AE666" s="212"/>
      <c r="AF666" s="212"/>
      <c r="AG666" s="212" t="s">
        <v>831</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57">
        <v>234</v>
      </c>
      <c r="B667" s="258" t="s">
        <v>1272</v>
      </c>
      <c r="C667" s="265" t="s">
        <v>1273</v>
      </c>
      <c r="D667" s="259" t="s">
        <v>885</v>
      </c>
      <c r="E667" s="260">
        <v>16</v>
      </c>
      <c r="F667" s="261"/>
      <c r="G667" s="262">
        <f>ROUND(E667*F667,2)</f>
        <v>0</v>
      </c>
      <c r="H667" s="261"/>
      <c r="I667" s="262">
        <f>ROUND(E667*H667,2)</f>
        <v>0</v>
      </c>
      <c r="J667" s="261"/>
      <c r="K667" s="262">
        <f>ROUND(E667*J667,2)</f>
        <v>0</v>
      </c>
      <c r="L667" s="262">
        <v>21</v>
      </c>
      <c r="M667" s="262">
        <f>G667*(1+L667/100)</f>
        <v>0</v>
      </c>
      <c r="N667" s="260">
        <v>0</v>
      </c>
      <c r="O667" s="260">
        <f>ROUND(E667*N667,2)</f>
        <v>0</v>
      </c>
      <c r="P667" s="260">
        <v>0</v>
      </c>
      <c r="Q667" s="260">
        <f>ROUND(E667*P667,2)</f>
        <v>0</v>
      </c>
      <c r="R667" s="262"/>
      <c r="S667" s="262" t="s">
        <v>316</v>
      </c>
      <c r="T667" s="263" t="s">
        <v>281</v>
      </c>
      <c r="U667" s="222">
        <v>0</v>
      </c>
      <c r="V667" s="222">
        <f>ROUND(E667*U667,2)</f>
        <v>0</v>
      </c>
      <c r="W667" s="222"/>
      <c r="X667" s="222" t="s">
        <v>830</v>
      </c>
      <c r="Y667" s="222" t="s">
        <v>283</v>
      </c>
      <c r="Z667" s="212"/>
      <c r="AA667" s="212"/>
      <c r="AB667" s="212"/>
      <c r="AC667" s="212"/>
      <c r="AD667" s="212"/>
      <c r="AE667" s="212"/>
      <c r="AF667" s="212"/>
      <c r="AG667" s="212" t="s">
        <v>831</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57">
        <v>235</v>
      </c>
      <c r="B668" s="258" t="s">
        <v>1274</v>
      </c>
      <c r="C668" s="265" t="s">
        <v>1275</v>
      </c>
      <c r="D668" s="259" t="s">
        <v>885</v>
      </c>
      <c r="E668" s="260">
        <v>2</v>
      </c>
      <c r="F668" s="261"/>
      <c r="G668" s="262">
        <f>ROUND(E668*F668,2)</f>
        <v>0</v>
      </c>
      <c r="H668" s="261"/>
      <c r="I668" s="262">
        <f>ROUND(E668*H668,2)</f>
        <v>0</v>
      </c>
      <c r="J668" s="261"/>
      <c r="K668" s="262">
        <f>ROUND(E668*J668,2)</f>
        <v>0</v>
      </c>
      <c r="L668" s="262">
        <v>21</v>
      </c>
      <c r="M668" s="262">
        <f>G668*(1+L668/100)</f>
        <v>0</v>
      </c>
      <c r="N668" s="260">
        <v>0</v>
      </c>
      <c r="O668" s="260">
        <f>ROUND(E668*N668,2)</f>
        <v>0</v>
      </c>
      <c r="P668" s="260">
        <v>0</v>
      </c>
      <c r="Q668" s="260">
        <f>ROUND(E668*P668,2)</f>
        <v>0</v>
      </c>
      <c r="R668" s="262"/>
      <c r="S668" s="262" t="s">
        <v>316</v>
      </c>
      <c r="T668" s="263" t="s">
        <v>281</v>
      </c>
      <c r="U668" s="222">
        <v>0</v>
      </c>
      <c r="V668" s="222">
        <f>ROUND(E668*U668,2)</f>
        <v>0</v>
      </c>
      <c r="W668" s="222"/>
      <c r="X668" s="222" t="s">
        <v>830</v>
      </c>
      <c r="Y668" s="222" t="s">
        <v>283</v>
      </c>
      <c r="Z668" s="212"/>
      <c r="AA668" s="212"/>
      <c r="AB668" s="212"/>
      <c r="AC668" s="212"/>
      <c r="AD668" s="212"/>
      <c r="AE668" s="212"/>
      <c r="AF668" s="212"/>
      <c r="AG668" s="212" t="s">
        <v>831</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236</v>
      </c>
      <c r="B669" s="258" t="s">
        <v>1276</v>
      </c>
      <c r="C669" s="265" t="s">
        <v>1277</v>
      </c>
      <c r="D669" s="259" t="s">
        <v>885</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316</v>
      </c>
      <c r="T669" s="263" t="s">
        <v>281</v>
      </c>
      <c r="U669" s="222">
        <v>0</v>
      </c>
      <c r="V669" s="222">
        <f>ROUND(E669*U669,2)</f>
        <v>0</v>
      </c>
      <c r="W669" s="222"/>
      <c r="X669" s="222" t="s">
        <v>830</v>
      </c>
      <c r="Y669" s="222" t="s">
        <v>283</v>
      </c>
      <c r="Z669" s="212"/>
      <c r="AA669" s="212"/>
      <c r="AB669" s="212"/>
      <c r="AC669" s="212"/>
      <c r="AD669" s="212"/>
      <c r="AE669" s="212"/>
      <c r="AF669" s="212"/>
      <c r="AG669" s="212" t="s">
        <v>831</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237</v>
      </c>
      <c r="B670" s="258" t="s">
        <v>1278</v>
      </c>
      <c r="C670" s="265" t="s">
        <v>1279</v>
      </c>
      <c r="D670" s="259" t="s">
        <v>885</v>
      </c>
      <c r="E670" s="260">
        <v>1</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316</v>
      </c>
      <c r="T670" s="263" t="s">
        <v>281</v>
      </c>
      <c r="U670" s="222">
        <v>0</v>
      </c>
      <c r="V670" s="222">
        <f>ROUND(E670*U670,2)</f>
        <v>0</v>
      </c>
      <c r="W670" s="222"/>
      <c r="X670" s="222" t="s">
        <v>830</v>
      </c>
      <c r="Y670" s="222" t="s">
        <v>283</v>
      </c>
      <c r="Z670" s="212"/>
      <c r="AA670" s="212"/>
      <c r="AB670" s="212"/>
      <c r="AC670" s="212"/>
      <c r="AD670" s="212"/>
      <c r="AE670" s="212"/>
      <c r="AF670" s="212"/>
      <c r="AG670" s="212" t="s">
        <v>831</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238</v>
      </c>
      <c r="B671" s="258" t="s">
        <v>1280</v>
      </c>
      <c r="C671" s="265" t="s">
        <v>1281</v>
      </c>
      <c r="D671" s="259" t="s">
        <v>1093</v>
      </c>
      <c r="E671" s="260">
        <v>70</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316</v>
      </c>
      <c r="T671" s="263" t="s">
        <v>281</v>
      </c>
      <c r="U671" s="222">
        <v>0</v>
      </c>
      <c r="V671" s="222">
        <f>ROUND(E671*U671,2)</f>
        <v>0</v>
      </c>
      <c r="W671" s="222"/>
      <c r="X671" s="222" t="s">
        <v>830</v>
      </c>
      <c r="Y671" s="222" t="s">
        <v>283</v>
      </c>
      <c r="Z671" s="212"/>
      <c r="AA671" s="212"/>
      <c r="AB671" s="212"/>
      <c r="AC671" s="212"/>
      <c r="AD671" s="212"/>
      <c r="AE671" s="212"/>
      <c r="AF671" s="212"/>
      <c r="AG671" s="212" t="s">
        <v>831</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239</v>
      </c>
      <c r="B672" s="258" t="s">
        <v>1282</v>
      </c>
      <c r="C672" s="265" t="s">
        <v>1283</v>
      </c>
      <c r="D672" s="259" t="s">
        <v>885</v>
      </c>
      <c r="E672" s="260">
        <v>20</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316</v>
      </c>
      <c r="T672" s="263" t="s">
        <v>281</v>
      </c>
      <c r="U672" s="222">
        <v>0</v>
      </c>
      <c r="V672" s="222">
        <f>ROUND(E672*U672,2)</f>
        <v>0</v>
      </c>
      <c r="W672" s="222"/>
      <c r="X672" s="222" t="s">
        <v>830</v>
      </c>
      <c r="Y672" s="222" t="s">
        <v>283</v>
      </c>
      <c r="Z672" s="212"/>
      <c r="AA672" s="212"/>
      <c r="AB672" s="212"/>
      <c r="AC672" s="212"/>
      <c r="AD672" s="212"/>
      <c r="AE672" s="212"/>
      <c r="AF672" s="212"/>
      <c r="AG672" s="212" t="s">
        <v>831</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240</v>
      </c>
      <c r="B673" s="258" t="s">
        <v>1284</v>
      </c>
      <c r="C673" s="265" t="s">
        <v>1285</v>
      </c>
      <c r="D673" s="259" t="s">
        <v>885</v>
      </c>
      <c r="E673" s="260">
        <v>1</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316</v>
      </c>
      <c r="T673" s="263" t="s">
        <v>281</v>
      </c>
      <c r="U673" s="222">
        <v>0</v>
      </c>
      <c r="V673" s="222">
        <f>ROUND(E673*U673,2)</f>
        <v>0</v>
      </c>
      <c r="W673" s="222"/>
      <c r="X673" s="222" t="s">
        <v>830</v>
      </c>
      <c r="Y673" s="222" t="s">
        <v>283</v>
      </c>
      <c r="Z673" s="212"/>
      <c r="AA673" s="212"/>
      <c r="AB673" s="212"/>
      <c r="AC673" s="212"/>
      <c r="AD673" s="212"/>
      <c r="AE673" s="212"/>
      <c r="AF673" s="212"/>
      <c r="AG673" s="212" t="s">
        <v>831</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241</v>
      </c>
      <c r="B674" s="258" t="s">
        <v>1286</v>
      </c>
      <c r="C674" s="265" t="s">
        <v>1287</v>
      </c>
      <c r="D674" s="259" t="s">
        <v>885</v>
      </c>
      <c r="E674" s="260">
        <v>1</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316</v>
      </c>
      <c r="T674" s="263" t="s">
        <v>281</v>
      </c>
      <c r="U674" s="222">
        <v>0</v>
      </c>
      <c r="V674" s="222">
        <f>ROUND(E674*U674,2)</f>
        <v>0</v>
      </c>
      <c r="W674" s="222"/>
      <c r="X674" s="222" t="s">
        <v>830</v>
      </c>
      <c r="Y674" s="222" t="s">
        <v>283</v>
      </c>
      <c r="Z674" s="212"/>
      <c r="AA674" s="212"/>
      <c r="AB674" s="212"/>
      <c r="AC674" s="212"/>
      <c r="AD674" s="212"/>
      <c r="AE674" s="212"/>
      <c r="AF674" s="212"/>
      <c r="AG674" s="212" t="s">
        <v>831</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242</v>
      </c>
      <c r="B675" s="258" t="s">
        <v>1288</v>
      </c>
      <c r="C675" s="265" t="s">
        <v>1289</v>
      </c>
      <c r="D675" s="259" t="s">
        <v>885</v>
      </c>
      <c r="E675" s="260">
        <v>70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316</v>
      </c>
      <c r="T675" s="263" t="s">
        <v>281</v>
      </c>
      <c r="U675" s="222">
        <v>0</v>
      </c>
      <c r="V675" s="222">
        <f>ROUND(E675*U675,2)</f>
        <v>0</v>
      </c>
      <c r="W675" s="222"/>
      <c r="X675" s="222" t="s">
        <v>830</v>
      </c>
      <c r="Y675" s="222" t="s">
        <v>283</v>
      </c>
      <c r="Z675" s="212"/>
      <c r="AA675" s="212"/>
      <c r="AB675" s="212"/>
      <c r="AC675" s="212"/>
      <c r="AD675" s="212"/>
      <c r="AE675" s="212"/>
      <c r="AF675" s="212"/>
      <c r="AG675" s="212" t="s">
        <v>831</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243</v>
      </c>
      <c r="B676" s="258" t="s">
        <v>1290</v>
      </c>
      <c r="C676" s="265" t="s">
        <v>1291</v>
      </c>
      <c r="D676" s="259" t="s">
        <v>885</v>
      </c>
      <c r="E676" s="260">
        <v>3</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316</v>
      </c>
      <c r="T676" s="263" t="s">
        <v>281</v>
      </c>
      <c r="U676" s="222">
        <v>0</v>
      </c>
      <c r="V676" s="222">
        <f>ROUND(E676*U676,2)</f>
        <v>0</v>
      </c>
      <c r="W676" s="222"/>
      <c r="X676" s="222" t="s">
        <v>399</v>
      </c>
      <c r="Y676" s="222" t="s">
        <v>283</v>
      </c>
      <c r="Z676" s="212"/>
      <c r="AA676" s="212"/>
      <c r="AB676" s="212"/>
      <c r="AC676" s="212"/>
      <c r="AD676" s="212"/>
      <c r="AE676" s="212"/>
      <c r="AF676" s="212"/>
      <c r="AG676" s="212" t="s">
        <v>400</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9" t="s">
        <v>275</v>
      </c>
      <c r="B677" s="230" t="s">
        <v>212</v>
      </c>
      <c r="C677" s="246" t="s">
        <v>213</v>
      </c>
      <c r="D677" s="231"/>
      <c r="E677" s="232"/>
      <c r="F677" s="233"/>
      <c r="G677" s="233">
        <f>SUMIF(AG678:AG679,"&lt;&gt;NOR",G678:G679)</f>
        <v>0</v>
      </c>
      <c r="H677" s="233"/>
      <c r="I677" s="233">
        <f>SUM(I678:I679)</f>
        <v>0</v>
      </c>
      <c r="J677" s="233"/>
      <c r="K677" s="233">
        <f>SUM(K678:K679)</f>
        <v>0</v>
      </c>
      <c r="L677" s="233"/>
      <c r="M677" s="233">
        <f>SUM(M678:M679)</f>
        <v>0</v>
      </c>
      <c r="N677" s="232"/>
      <c r="O677" s="232">
        <f>SUM(O678:O679)</f>
        <v>0</v>
      </c>
      <c r="P677" s="232"/>
      <c r="Q677" s="232">
        <f>SUM(Q678:Q679)</f>
        <v>0</v>
      </c>
      <c r="R677" s="233"/>
      <c r="S677" s="233"/>
      <c r="T677" s="234"/>
      <c r="U677" s="228"/>
      <c r="V677" s="228">
        <f>SUM(V678:V679)</f>
        <v>0</v>
      </c>
      <c r="W677" s="228"/>
      <c r="X677" s="228"/>
      <c r="Y677" s="228"/>
      <c r="AG677" t="s">
        <v>276</v>
      </c>
    </row>
    <row r="678" spans="1:60" outlineLevel="1" x14ac:dyDescent="0.2">
      <c r="A678" s="236">
        <v>244</v>
      </c>
      <c r="B678" s="237" t="s">
        <v>1292</v>
      </c>
      <c r="C678" s="247" t="s">
        <v>1293</v>
      </c>
      <c r="D678" s="238" t="s">
        <v>491</v>
      </c>
      <c r="E678" s="239">
        <v>2</v>
      </c>
      <c r="F678" s="240"/>
      <c r="G678" s="241">
        <f>ROUND(E678*F678,2)</f>
        <v>0</v>
      </c>
      <c r="H678" s="240"/>
      <c r="I678" s="241">
        <f>ROUND(E678*H678,2)</f>
        <v>0</v>
      </c>
      <c r="J678" s="240"/>
      <c r="K678" s="241">
        <f>ROUND(E678*J678,2)</f>
        <v>0</v>
      </c>
      <c r="L678" s="241">
        <v>21</v>
      </c>
      <c r="M678" s="241">
        <f>G678*(1+L678/100)</f>
        <v>0</v>
      </c>
      <c r="N678" s="239">
        <v>0</v>
      </c>
      <c r="O678" s="239">
        <f>ROUND(E678*N678,2)</f>
        <v>0</v>
      </c>
      <c r="P678" s="239">
        <v>0</v>
      </c>
      <c r="Q678" s="239">
        <f>ROUND(E678*P678,2)</f>
        <v>0</v>
      </c>
      <c r="R678" s="241"/>
      <c r="S678" s="241" t="s">
        <v>1088</v>
      </c>
      <c r="T678" s="242" t="s">
        <v>596</v>
      </c>
      <c r="U678" s="222">
        <v>0</v>
      </c>
      <c r="V678" s="222">
        <f>ROUND(E678*U678,2)</f>
        <v>0</v>
      </c>
      <c r="W678" s="222"/>
      <c r="X678" s="222" t="s">
        <v>399</v>
      </c>
      <c r="Y678" s="222" t="s">
        <v>283</v>
      </c>
      <c r="Z678" s="212"/>
      <c r="AA678" s="212"/>
      <c r="AB678" s="212"/>
      <c r="AC678" s="212"/>
      <c r="AD678" s="212"/>
      <c r="AE678" s="212"/>
      <c r="AF678" s="212"/>
      <c r="AG678" s="212" t="s">
        <v>400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49" t="s">
        <v>1294</v>
      </c>
      <c r="D679" s="226"/>
      <c r="E679" s="227">
        <v>2</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288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x14ac:dyDescent="0.2">
      <c r="A680" s="229" t="s">
        <v>275</v>
      </c>
      <c r="B680" s="230" t="s">
        <v>236</v>
      </c>
      <c r="C680" s="246" t="s">
        <v>237</v>
      </c>
      <c r="D680" s="231"/>
      <c r="E680" s="232"/>
      <c r="F680" s="233"/>
      <c r="G680" s="233">
        <f>SUMIF(AG681:AG792,"&lt;&gt;NOR",G681:G792)</f>
        <v>0</v>
      </c>
      <c r="H680" s="233"/>
      <c r="I680" s="233">
        <f>SUM(I681:I792)</f>
        <v>0</v>
      </c>
      <c r="J680" s="233"/>
      <c r="K680" s="233">
        <f>SUM(K681:K792)</f>
        <v>0</v>
      </c>
      <c r="L680" s="233"/>
      <c r="M680" s="233">
        <f>SUM(M681:M792)</f>
        <v>0</v>
      </c>
      <c r="N680" s="232"/>
      <c r="O680" s="232">
        <f>SUM(O681:O792)</f>
        <v>0</v>
      </c>
      <c r="P680" s="232"/>
      <c r="Q680" s="232">
        <f>SUM(Q681:Q792)</f>
        <v>0</v>
      </c>
      <c r="R680" s="233"/>
      <c r="S680" s="233"/>
      <c r="T680" s="234"/>
      <c r="U680" s="228"/>
      <c r="V680" s="228">
        <f>SUM(V681:V792)</f>
        <v>0</v>
      </c>
      <c r="W680" s="228"/>
      <c r="X680" s="228"/>
      <c r="Y680" s="228"/>
      <c r="AG680" t="s">
        <v>276</v>
      </c>
    </row>
    <row r="681" spans="1:60" outlineLevel="1" x14ac:dyDescent="0.2">
      <c r="A681" s="236">
        <v>245</v>
      </c>
      <c r="B681" s="237" t="s">
        <v>1295</v>
      </c>
      <c r="C681" s="247" t="s">
        <v>1296</v>
      </c>
      <c r="D681" s="238" t="s">
        <v>1104</v>
      </c>
      <c r="E681" s="239">
        <v>1</v>
      </c>
      <c r="F681" s="240"/>
      <c r="G681" s="241">
        <f>ROUND(E681*F681,2)</f>
        <v>0</v>
      </c>
      <c r="H681" s="240"/>
      <c r="I681" s="241">
        <f>ROUND(E681*H681,2)</f>
        <v>0</v>
      </c>
      <c r="J681" s="240"/>
      <c r="K681" s="241">
        <f>ROUND(E681*J681,2)</f>
        <v>0</v>
      </c>
      <c r="L681" s="241">
        <v>21</v>
      </c>
      <c r="M681" s="241">
        <f>G681*(1+L681/100)</f>
        <v>0</v>
      </c>
      <c r="N681" s="239">
        <v>0</v>
      </c>
      <c r="O681" s="239">
        <f>ROUND(E681*N681,2)</f>
        <v>0</v>
      </c>
      <c r="P681" s="239">
        <v>0</v>
      </c>
      <c r="Q681" s="239">
        <f>ROUND(E681*P681,2)</f>
        <v>0</v>
      </c>
      <c r="R681" s="241"/>
      <c r="S681" s="241" t="s">
        <v>316</v>
      </c>
      <c r="T681" s="242" t="s">
        <v>281</v>
      </c>
      <c r="U681" s="222">
        <v>0</v>
      </c>
      <c r="V681" s="222">
        <f>ROUND(E681*U681,2)</f>
        <v>0</v>
      </c>
      <c r="W681" s="222"/>
      <c r="X681" s="222" t="s">
        <v>399</v>
      </c>
      <c r="Y681" s="222" t="s">
        <v>283</v>
      </c>
      <c r="Z681" s="212"/>
      <c r="AA681" s="212"/>
      <c r="AB681" s="212"/>
      <c r="AC681" s="212"/>
      <c r="AD681" s="212"/>
      <c r="AE681" s="212"/>
      <c r="AF681" s="212"/>
      <c r="AG681" s="212" t="s">
        <v>400</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49" t="s">
        <v>1297</v>
      </c>
      <c r="D682" s="226"/>
      <c r="E682" s="227"/>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288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49" t="s">
        <v>1298</v>
      </c>
      <c r="D683" s="226"/>
      <c r="E683" s="227"/>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288</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49" t="s">
        <v>1299</v>
      </c>
      <c r="D684" s="226"/>
      <c r="E684" s="227"/>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288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49" t="s">
        <v>1300</v>
      </c>
      <c r="D685" s="226"/>
      <c r="E685" s="227"/>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288</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49" t="s">
        <v>1301</v>
      </c>
      <c r="D686" s="226"/>
      <c r="E686" s="227"/>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288</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49" t="s">
        <v>1302</v>
      </c>
      <c r="D687" s="226"/>
      <c r="E687" s="227"/>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288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49" t="s">
        <v>1303</v>
      </c>
      <c r="D688" s="226"/>
      <c r="E688" s="227"/>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288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49" t="s">
        <v>1304</v>
      </c>
      <c r="D689" s="226"/>
      <c r="E689" s="227"/>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288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49" t="s">
        <v>1305</v>
      </c>
      <c r="D690" s="226"/>
      <c r="E690" s="227"/>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288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49" t="s">
        <v>1306</v>
      </c>
      <c r="D691" s="226"/>
      <c r="E691" s="227"/>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288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49" t="s">
        <v>1306</v>
      </c>
      <c r="D692" s="226"/>
      <c r="E692" s="227"/>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288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49" t="s">
        <v>1307</v>
      </c>
      <c r="D693" s="226"/>
      <c r="E693" s="227"/>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288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49" t="s">
        <v>1308</v>
      </c>
      <c r="D694" s="226"/>
      <c r="E694" s="227"/>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49" t="s">
        <v>1309</v>
      </c>
      <c r="D695" s="226"/>
      <c r="E695" s="227"/>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288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49" t="s">
        <v>1310</v>
      </c>
      <c r="D696" s="226"/>
      <c r="E696" s="227"/>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288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49" t="s">
        <v>1311</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1312</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1313</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1314</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1315</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288</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1316</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1317</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291</v>
      </c>
      <c r="D704" s="226"/>
      <c r="E704" s="227">
        <v>1</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36">
        <v>246</v>
      </c>
      <c r="B705" s="237" t="s">
        <v>1318</v>
      </c>
      <c r="C705" s="247" t="s">
        <v>1319</v>
      </c>
      <c r="D705" s="238" t="s">
        <v>1104</v>
      </c>
      <c r="E705" s="239">
        <v>2</v>
      </c>
      <c r="F705" s="240"/>
      <c r="G705" s="241">
        <f>ROUND(E705*F705,2)</f>
        <v>0</v>
      </c>
      <c r="H705" s="240"/>
      <c r="I705" s="241">
        <f>ROUND(E705*H705,2)</f>
        <v>0</v>
      </c>
      <c r="J705" s="240"/>
      <c r="K705" s="241">
        <f>ROUND(E705*J705,2)</f>
        <v>0</v>
      </c>
      <c r="L705" s="241">
        <v>21</v>
      </c>
      <c r="M705" s="241">
        <f>G705*(1+L705/100)</f>
        <v>0</v>
      </c>
      <c r="N705" s="239">
        <v>0</v>
      </c>
      <c r="O705" s="239">
        <f>ROUND(E705*N705,2)</f>
        <v>0</v>
      </c>
      <c r="P705" s="239">
        <v>0</v>
      </c>
      <c r="Q705" s="239">
        <f>ROUND(E705*P705,2)</f>
        <v>0</v>
      </c>
      <c r="R705" s="241"/>
      <c r="S705" s="241" t="s">
        <v>316</v>
      </c>
      <c r="T705" s="242" t="s">
        <v>281</v>
      </c>
      <c r="U705" s="222">
        <v>0</v>
      </c>
      <c r="V705" s="222">
        <f>ROUND(E705*U705,2)</f>
        <v>0</v>
      </c>
      <c r="W705" s="222"/>
      <c r="X705" s="222" t="s">
        <v>399</v>
      </c>
      <c r="Y705" s="222" t="s">
        <v>283</v>
      </c>
      <c r="Z705" s="212"/>
      <c r="AA705" s="212"/>
      <c r="AB705" s="212"/>
      <c r="AC705" s="212"/>
      <c r="AD705" s="212"/>
      <c r="AE705" s="212"/>
      <c r="AF705" s="212"/>
      <c r="AG705" s="212" t="s">
        <v>400</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49" t="s">
        <v>1297</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1298</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1299</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1300</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1320</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288</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1321</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1322</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288</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1323</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1324</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1325</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1326</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1327</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1328</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1329</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49" t="s">
        <v>1330</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288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49" t="s">
        <v>1331</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1313</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1314</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1315</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1316</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1317</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1332</v>
      </c>
      <c r="D727" s="226"/>
      <c r="E727" s="227">
        <v>2</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6">
        <v>247</v>
      </c>
      <c r="B728" s="237" t="s">
        <v>1333</v>
      </c>
      <c r="C728" s="247" t="s">
        <v>1334</v>
      </c>
      <c r="D728" s="238" t="s">
        <v>1104</v>
      </c>
      <c r="E728" s="239">
        <v>3</v>
      </c>
      <c r="F728" s="240"/>
      <c r="G728" s="241">
        <f>ROUND(E728*F728,2)</f>
        <v>0</v>
      </c>
      <c r="H728" s="240"/>
      <c r="I728" s="241">
        <f>ROUND(E728*H728,2)</f>
        <v>0</v>
      </c>
      <c r="J728" s="240"/>
      <c r="K728" s="241">
        <f>ROUND(E728*J728,2)</f>
        <v>0</v>
      </c>
      <c r="L728" s="241">
        <v>21</v>
      </c>
      <c r="M728" s="241">
        <f>G728*(1+L728/100)</f>
        <v>0</v>
      </c>
      <c r="N728" s="239">
        <v>0</v>
      </c>
      <c r="O728" s="239">
        <f>ROUND(E728*N728,2)</f>
        <v>0</v>
      </c>
      <c r="P728" s="239">
        <v>0</v>
      </c>
      <c r="Q728" s="239">
        <f>ROUND(E728*P728,2)</f>
        <v>0</v>
      </c>
      <c r="R728" s="241"/>
      <c r="S728" s="241" t="s">
        <v>316</v>
      </c>
      <c r="T728" s="242" t="s">
        <v>281</v>
      </c>
      <c r="U728" s="222">
        <v>0</v>
      </c>
      <c r="V728" s="222">
        <f>ROUND(E728*U728,2)</f>
        <v>0</v>
      </c>
      <c r="W728" s="222"/>
      <c r="X728" s="222" t="s">
        <v>399</v>
      </c>
      <c r="Y728" s="222" t="s">
        <v>283</v>
      </c>
      <c r="Z728" s="212"/>
      <c r="AA728" s="212"/>
      <c r="AB728" s="212"/>
      <c r="AC728" s="212"/>
      <c r="AD728" s="212"/>
      <c r="AE728" s="212"/>
      <c r="AF728" s="212"/>
      <c r="AG728" s="212" t="s">
        <v>400</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49" t="s">
        <v>1297</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1298</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1299</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1300</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1320</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288</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1335</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1322</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1323</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1336</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1337</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1338</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1339</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1340</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1341</v>
      </c>
      <c r="D742" s="226"/>
      <c r="E742" s="227"/>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49" t="s">
        <v>1342</v>
      </c>
      <c r="D743" s="226"/>
      <c r="E743" s="227"/>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288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49" t="s">
        <v>1331</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1313</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1314</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1315</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1316</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1317</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1343</v>
      </c>
      <c r="D750" s="226"/>
      <c r="E750" s="227">
        <v>3</v>
      </c>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36">
        <v>248</v>
      </c>
      <c r="B751" s="237" t="s">
        <v>1344</v>
      </c>
      <c r="C751" s="247" t="s">
        <v>1345</v>
      </c>
      <c r="D751" s="238" t="s">
        <v>885</v>
      </c>
      <c r="E751" s="239">
        <v>24</v>
      </c>
      <c r="F751" s="240"/>
      <c r="G751" s="241">
        <f>ROUND(E751*F751,2)</f>
        <v>0</v>
      </c>
      <c r="H751" s="240"/>
      <c r="I751" s="241">
        <f>ROUND(E751*H751,2)</f>
        <v>0</v>
      </c>
      <c r="J751" s="240"/>
      <c r="K751" s="241">
        <f>ROUND(E751*J751,2)</f>
        <v>0</v>
      </c>
      <c r="L751" s="241">
        <v>21</v>
      </c>
      <c r="M751" s="241">
        <f>G751*(1+L751/100)</f>
        <v>0</v>
      </c>
      <c r="N751" s="239">
        <v>0</v>
      </c>
      <c r="O751" s="239">
        <f>ROUND(E751*N751,2)</f>
        <v>0</v>
      </c>
      <c r="P751" s="239">
        <v>0</v>
      </c>
      <c r="Q751" s="239">
        <f>ROUND(E751*P751,2)</f>
        <v>0</v>
      </c>
      <c r="R751" s="241"/>
      <c r="S751" s="241" t="s">
        <v>316</v>
      </c>
      <c r="T751" s="242" t="s">
        <v>281</v>
      </c>
      <c r="U751" s="222">
        <v>0</v>
      </c>
      <c r="V751" s="222">
        <f>ROUND(E751*U751,2)</f>
        <v>0</v>
      </c>
      <c r="W751" s="222"/>
      <c r="X751" s="222" t="s">
        <v>399</v>
      </c>
      <c r="Y751" s="222" t="s">
        <v>283</v>
      </c>
      <c r="Z751" s="212"/>
      <c r="AA751" s="212"/>
      <c r="AB751" s="212"/>
      <c r="AC751" s="212"/>
      <c r="AD751" s="212"/>
      <c r="AE751" s="212"/>
      <c r="AF751" s="212"/>
      <c r="AG751" s="212" t="s">
        <v>400</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49" t="s">
        <v>1346</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1347</v>
      </c>
      <c r="D753" s="226"/>
      <c r="E753" s="227">
        <v>24</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36">
        <v>249</v>
      </c>
      <c r="B754" s="237" t="s">
        <v>1348</v>
      </c>
      <c r="C754" s="247" t="s">
        <v>1349</v>
      </c>
      <c r="D754" s="238" t="s">
        <v>885</v>
      </c>
      <c r="E754" s="239">
        <v>16</v>
      </c>
      <c r="F754" s="240"/>
      <c r="G754" s="241">
        <f>ROUND(E754*F754,2)</f>
        <v>0</v>
      </c>
      <c r="H754" s="240"/>
      <c r="I754" s="241">
        <f>ROUND(E754*H754,2)</f>
        <v>0</v>
      </c>
      <c r="J754" s="240"/>
      <c r="K754" s="241">
        <f>ROUND(E754*J754,2)</f>
        <v>0</v>
      </c>
      <c r="L754" s="241">
        <v>21</v>
      </c>
      <c r="M754" s="241">
        <f>G754*(1+L754/100)</f>
        <v>0</v>
      </c>
      <c r="N754" s="239">
        <v>0</v>
      </c>
      <c r="O754" s="239">
        <f>ROUND(E754*N754,2)</f>
        <v>0</v>
      </c>
      <c r="P754" s="239">
        <v>0</v>
      </c>
      <c r="Q754" s="239">
        <f>ROUND(E754*P754,2)</f>
        <v>0</v>
      </c>
      <c r="R754" s="241"/>
      <c r="S754" s="241" t="s">
        <v>316</v>
      </c>
      <c r="T754" s="242" t="s">
        <v>281</v>
      </c>
      <c r="U754" s="222">
        <v>0</v>
      </c>
      <c r="V754" s="222">
        <f>ROUND(E754*U754,2)</f>
        <v>0</v>
      </c>
      <c r="W754" s="222"/>
      <c r="X754" s="222" t="s">
        <v>399</v>
      </c>
      <c r="Y754" s="222" t="s">
        <v>283</v>
      </c>
      <c r="Z754" s="212"/>
      <c r="AA754" s="212"/>
      <c r="AB754" s="212"/>
      <c r="AC754" s="212"/>
      <c r="AD754" s="212"/>
      <c r="AE754" s="212"/>
      <c r="AF754" s="212"/>
      <c r="AG754" s="212" t="s">
        <v>400</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49" t="s">
        <v>1346</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1350</v>
      </c>
      <c r="D756" s="226"/>
      <c r="E756" s="227">
        <v>16</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36">
        <v>250</v>
      </c>
      <c r="B757" s="237" t="s">
        <v>1351</v>
      </c>
      <c r="C757" s="247" t="s">
        <v>1352</v>
      </c>
      <c r="D757" s="238" t="s">
        <v>885</v>
      </c>
      <c r="E757" s="239">
        <v>8</v>
      </c>
      <c r="F757" s="240"/>
      <c r="G757" s="241">
        <f>ROUND(E757*F757,2)</f>
        <v>0</v>
      </c>
      <c r="H757" s="240"/>
      <c r="I757" s="241">
        <f>ROUND(E757*H757,2)</f>
        <v>0</v>
      </c>
      <c r="J757" s="240"/>
      <c r="K757" s="241">
        <f>ROUND(E757*J757,2)</f>
        <v>0</v>
      </c>
      <c r="L757" s="241">
        <v>21</v>
      </c>
      <c r="M757" s="241">
        <f>G757*(1+L757/100)</f>
        <v>0</v>
      </c>
      <c r="N757" s="239">
        <v>0</v>
      </c>
      <c r="O757" s="239">
        <f>ROUND(E757*N757,2)</f>
        <v>0</v>
      </c>
      <c r="P757" s="239">
        <v>0</v>
      </c>
      <c r="Q757" s="239">
        <f>ROUND(E757*P757,2)</f>
        <v>0</v>
      </c>
      <c r="R757" s="241"/>
      <c r="S757" s="241" t="s">
        <v>316</v>
      </c>
      <c r="T757" s="242" t="s">
        <v>281</v>
      </c>
      <c r="U757" s="222">
        <v>0</v>
      </c>
      <c r="V757" s="222">
        <f>ROUND(E757*U757,2)</f>
        <v>0</v>
      </c>
      <c r="W757" s="222"/>
      <c r="X757" s="222" t="s">
        <v>399</v>
      </c>
      <c r="Y757" s="222" t="s">
        <v>283</v>
      </c>
      <c r="Z757" s="212"/>
      <c r="AA757" s="212"/>
      <c r="AB757" s="212"/>
      <c r="AC757" s="212"/>
      <c r="AD757" s="212"/>
      <c r="AE757" s="212"/>
      <c r="AF757" s="212"/>
      <c r="AG757" s="212" t="s">
        <v>400</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49" t="s">
        <v>1346</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1353</v>
      </c>
      <c r="D759" s="226"/>
      <c r="E759" s="227">
        <v>8</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36">
        <v>251</v>
      </c>
      <c r="B760" s="237" t="s">
        <v>1354</v>
      </c>
      <c r="C760" s="247" t="s">
        <v>1355</v>
      </c>
      <c r="D760" s="238" t="s">
        <v>885</v>
      </c>
      <c r="E760" s="239">
        <v>80</v>
      </c>
      <c r="F760" s="240"/>
      <c r="G760" s="241">
        <f>ROUND(E760*F760,2)</f>
        <v>0</v>
      </c>
      <c r="H760" s="240"/>
      <c r="I760" s="241">
        <f>ROUND(E760*H760,2)</f>
        <v>0</v>
      </c>
      <c r="J760" s="240"/>
      <c r="K760" s="241">
        <f>ROUND(E760*J760,2)</f>
        <v>0</v>
      </c>
      <c r="L760" s="241">
        <v>21</v>
      </c>
      <c r="M760" s="241">
        <f>G760*(1+L760/100)</f>
        <v>0</v>
      </c>
      <c r="N760" s="239">
        <v>0</v>
      </c>
      <c r="O760" s="239">
        <f>ROUND(E760*N760,2)</f>
        <v>0</v>
      </c>
      <c r="P760" s="239">
        <v>0</v>
      </c>
      <c r="Q760" s="239">
        <f>ROUND(E760*P760,2)</f>
        <v>0</v>
      </c>
      <c r="R760" s="241"/>
      <c r="S760" s="241" t="s">
        <v>316</v>
      </c>
      <c r="T760" s="242" t="s">
        <v>281</v>
      </c>
      <c r="U760" s="222">
        <v>0</v>
      </c>
      <c r="V760" s="222">
        <f>ROUND(E760*U760,2)</f>
        <v>0</v>
      </c>
      <c r="W760" s="222"/>
      <c r="X760" s="222" t="s">
        <v>399</v>
      </c>
      <c r="Y760" s="222" t="s">
        <v>283</v>
      </c>
      <c r="Z760" s="212"/>
      <c r="AA760" s="212"/>
      <c r="AB760" s="212"/>
      <c r="AC760" s="212"/>
      <c r="AD760" s="212"/>
      <c r="AE760" s="212"/>
      <c r="AF760" s="212"/>
      <c r="AG760" s="212" t="s">
        <v>400</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49" t="s">
        <v>1356</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1357</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288</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1358</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1359</v>
      </c>
      <c r="D764" s="226"/>
      <c r="E764" s="227">
        <v>80</v>
      </c>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36">
        <v>252</v>
      </c>
      <c r="B765" s="237" t="s">
        <v>1360</v>
      </c>
      <c r="C765" s="247" t="s">
        <v>1361</v>
      </c>
      <c r="D765" s="238" t="s">
        <v>885</v>
      </c>
      <c r="E765" s="239">
        <v>80</v>
      </c>
      <c r="F765" s="240"/>
      <c r="G765" s="241">
        <f>ROUND(E765*F765,2)</f>
        <v>0</v>
      </c>
      <c r="H765" s="240"/>
      <c r="I765" s="241">
        <f>ROUND(E765*H765,2)</f>
        <v>0</v>
      </c>
      <c r="J765" s="240"/>
      <c r="K765" s="241">
        <f>ROUND(E765*J765,2)</f>
        <v>0</v>
      </c>
      <c r="L765" s="241">
        <v>21</v>
      </c>
      <c r="M765" s="241">
        <f>G765*(1+L765/100)</f>
        <v>0</v>
      </c>
      <c r="N765" s="239">
        <v>0</v>
      </c>
      <c r="O765" s="239">
        <f>ROUND(E765*N765,2)</f>
        <v>0</v>
      </c>
      <c r="P765" s="239">
        <v>0</v>
      </c>
      <c r="Q765" s="239">
        <f>ROUND(E765*P765,2)</f>
        <v>0</v>
      </c>
      <c r="R765" s="241"/>
      <c r="S765" s="241" t="s">
        <v>316</v>
      </c>
      <c r="T765" s="242" t="s">
        <v>281</v>
      </c>
      <c r="U765" s="222">
        <v>0</v>
      </c>
      <c r="V765" s="222">
        <f>ROUND(E765*U765,2)</f>
        <v>0</v>
      </c>
      <c r="W765" s="222"/>
      <c r="X765" s="222" t="s">
        <v>399</v>
      </c>
      <c r="Y765" s="222" t="s">
        <v>283</v>
      </c>
      <c r="Z765" s="212"/>
      <c r="AA765" s="212"/>
      <c r="AB765" s="212"/>
      <c r="AC765" s="212"/>
      <c r="AD765" s="212"/>
      <c r="AE765" s="212"/>
      <c r="AF765" s="212"/>
      <c r="AG765" s="212" t="s">
        <v>400</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49" t="s">
        <v>1362</v>
      </c>
      <c r="D766" s="226"/>
      <c r="E766" s="227"/>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288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49" t="s">
        <v>1357</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1358</v>
      </c>
      <c r="D768" s="226"/>
      <c r="E768" s="227"/>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49" t="s">
        <v>1359</v>
      </c>
      <c r="D769" s="226"/>
      <c r="E769" s="227">
        <v>80</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288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57">
        <v>253</v>
      </c>
      <c r="B770" s="258" t="s">
        <v>1363</v>
      </c>
      <c r="C770" s="265" t="s">
        <v>1364</v>
      </c>
      <c r="D770" s="259" t="s">
        <v>885</v>
      </c>
      <c r="E770" s="260">
        <v>20</v>
      </c>
      <c r="F770" s="261"/>
      <c r="G770" s="262">
        <f>ROUND(E770*F770,2)</f>
        <v>0</v>
      </c>
      <c r="H770" s="261"/>
      <c r="I770" s="262">
        <f>ROUND(E770*H770,2)</f>
        <v>0</v>
      </c>
      <c r="J770" s="261"/>
      <c r="K770" s="262">
        <f>ROUND(E770*J770,2)</f>
        <v>0</v>
      </c>
      <c r="L770" s="262">
        <v>21</v>
      </c>
      <c r="M770" s="262">
        <f>G770*(1+L770/100)</f>
        <v>0</v>
      </c>
      <c r="N770" s="260">
        <v>0</v>
      </c>
      <c r="O770" s="260">
        <f>ROUND(E770*N770,2)</f>
        <v>0</v>
      </c>
      <c r="P770" s="260">
        <v>0</v>
      </c>
      <c r="Q770" s="260">
        <f>ROUND(E770*P770,2)</f>
        <v>0</v>
      </c>
      <c r="R770" s="262"/>
      <c r="S770" s="262" t="s">
        <v>316</v>
      </c>
      <c r="T770" s="263" t="s">
        <v>281</v>
      </c>
      <c r="U770" s="222">
        <v>0</v>
      </c>
      <c r="V770" s="222">
        <f>ROUND(E770*U770,2)</f>
        <v>0</v>
      </c>
      <c r="W770" s="222"/>
      <c r="X770" s="222" t="s">
        <v>399</v>
      </c>
      <c r="Y770" s="222" t="s">
        <v>283</v>
      </c>
      <c r="Z770" s="212"/>
      <c r="AA770" s="212"/>
      <c r="AB770" s="212"/>
      <c r="AC770" s="212"/>
      <c r="AD770" s="212"/>
      <c r="AE770" s="212"/>
      <c r="AF770" s="212"/>
      <c r="AG770" s="212" t="s">
        <v>400</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57">
        <v>254</v>
      </c>
      <c r="B771" s="258" t="s">
        <v>1365</v>
      </c>
      <c r="C771" s="265" t="s">
        <v>1366</v>
      </c>
      <c r="D771" s="259" t="s">
        <v>885</v>
      </c>
      <c r="E771" s="260">
        <v>20</v>
      </c>
      <c r="F771" s="261"/>
      <c r="G771" s="262">
        <f>ROUND(E771*F771,2)</f>
        <v>0</v>
      </c>
      <c r="H771" s="261"/>
      <c r="I771" s="262">
        <f>ROUND(E771*H771,2)</f>
        <v>0</v>
      </c>
      <c r="J771" s="261"/>
      <c r="K771" s="262">
        <f>ROUND(E771*J771,2)</f>
        <v>0</v>
      </c>
      <c r="L771" s="262">
        <v>21</v>
      </c>
      <c r="M771" s="262">
        <f>G771*(1+L771/100)</f>
        <v>0</v>
      </c>
      <c r="N771" s="260">
        <v>0</v>
      </c>
      <c r="O771" s="260">
        <f>ROUND(E771*N771,2)</f>
        <v>0</v>
      </c>
      <c r="P771" s="260">
        <v>0</v>
      </c>
      <c r="Q771" s="260">
        <f>ROUND(E771*P771,2)</f>
        <v>0</v>
      </c>
      <c r="R771" s="262"/>
      <c r="S771" s="262" t="s">
        <v>316</v>
      </c>
      <c r="T771" s="263" t="s">
        <v>281</v>
      </c>
      <c r="U771" s="222">
        <v>0</v>
      </c>
      <c r="V771" s="222">
        <f>ROUND(E771*U771,2)</f>
        <v>0</v>
      </c>
      <c r="W771" s="222"/>
      <c r="X771" s="222" t="s">
        <v>399</v>
      </c>
      <c r="Y771" s="222" t="s">
        <v>283</v>
      </c>
      <c r="Z771" s="212"/>
      <c r="AA771" s="212"/>
      <c r="AB771" s="212"/>
      <c r="AC771" s="212"/>
      <c r="AD771" s="212"/>
      <c r="AE771" s="212"/>
      <c r="AF771" s="212"/>
      <c r="AG771" s="212" t="s">
        <v>400</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255</v>
      </c>
      <c r="B772" s="237" t="s">
        <v>1367</v>
      </c>
      <c r="C772" s="247" t="s">
        <v>1368</v>
      </c>
      <c r="D772" s="238" t="s">
        <v>885</v>
      </c>
      <c r="E772" s="239">
        <v>40</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316</v>
      </c>
      <c r="T772" s="242" t="s">
        <v>281</v>
      </c>
      <c r="U772" s="222">
        <v>0</v>
      </c>
      <c r="V772" s="222">
        <f>ROUND(E772*U772,2)</f>
        <v>0</v>
      </c>
      <c r="W772" s="222"/>
      <c r="X772" s="222" t="s">
        <v>399</v>
      </c>
      <c r="Y772" s="222" t="s">
        <v>283</v>
      </c>
      <c r="Z772" s="212"/>
      <c r="AA772" s="212"/>
      <c r="AB772" s="212"/>
      <c r="AC772" s="212"/>
      <c r="AD772" s="212"/>
      <c r="AE772" s="212"/>
      <c r="AF772" s="212"/>
      <c r="AG772" s="212" t="s">
        <v>400</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1369</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1370</v>
      </c>
      <c r="D774" s="226"/>
      <c r="E774" s="227"/>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49" t="s">
        <v>1371</v>
      </c>
      <c r="D775" s="226"/>
      <c r="E775" s="227"/>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288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49" t="s">
        <v>1372</v>
      </c>
      <c r="D776" s="226"/>
      <c r="E776" s="227">
        <v>40</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57">
        <v>256</v>
      </c>
      <c r="B777" s="258" t="s">
        <v>1373</v>
      </c>
      <c r="C777" s="265" t="s">
        <v>1374</v>
      </c>
      <c r="D777" s="259" t="s">
        <v>885</v>
      </c>
      <c r="E777" s="260">
        <v>40</v>
      </c>
      <c r="F777" s="261"/>
      <c r="G777" s="262">
        <f>ROUND(E777*F777,2)</f>
        <v>0</v>
      </c>
      <c r="H777" s="261"/>
      <c r="I777" s="262">
        <f>ROUND(E777*H777,2)</f>
        <v>0</v>
      </c>
      <c r="J777" s="261"/>
      <c r="K777" s="262">
        <f>ROUND(E777*J777,2)</f>
        <v>0</v>
      </c>
      <c r="L777" s="262">
        <v>21</v>
      </c>
      <c r="M777" s="262">
        <f>G777*(1+L777/100)</f>
        <v>0</v>
      </c>
      <c r="N777" s="260">
        <v>0</v>
      </c>
      <c r="O777" s="260">
        <f>ROUND(E777*N777,2)</f>
        <v>0</v>
      </c>
      <c r="P777" s="260">
        <v>0</v>
      </c>
      <c r="Q777" s="260">
        <f>ROUND(E777*P777,2)</f>
        <v>0</v>
      </c>
      <c r="R777" s="262"/>
      <c r="S777" s="262" t="s">
        <v>316</v>
      </c>
      <c r="T777" s="263" t="s">
        <v>281</v>
      </c>
      <c r="U777" s="222">
        <v>0</v>
      </c>
      <c r="V777" s="222">
        <f>ROUND(E777*U777,2)</f>
        <v>0</v>
      </c>
      <c r="W777" s="222"/>
      <c r="X777" s="222" t="s">
        <v>399</v>
      </c>
      <c r="Y777" s="222" t="s">
        <v>283</v>
      </c>
      <c r="Z777" s="212"/>
      <c r="AA777" s="212"/>
      <c r="AB777" s="212"/>
      <c r="AC777" s="212"/>
      <c r="AD777" s="212"/>
      <c r="AE777" s="212"/>
      <c r="AF777" s="212"/>
      <c r="AG777" s="212" t="s">
        <v>400</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22.5" outlineLevel="1" x14ac:dyDescent="0.2">
      <c r="A778" s="257">
        <v>257</v>
      </c>
      <c r="B778" s="258" t="s">
        <v>1375</v>
      </c>
      <c r="C778" s="265" t="s">
        <v>1376</v>
      </c>
      <c r="D778" s="259" t="s">
        <v>1109</v>
      </c>
      <c r="E778" s="260">
        <v>36</v>
      </c>
      <c r="F778" s="261"/>
      <c r="G778" s="262">
        <f>ROUND(E778*F778,2)</f>
        <v>0</v>
      </c>
      <c r="H778" s="261"/>
      <c r="I778" s="262">
        <f>ROUND(E778*H778,2)</f>
        <v>0</v>
      </c>
      <c r="J778" s="261"/>
      <c r="K778" s="262">
        <f>ROUND(E778*J778,2)</f>
        <v>0</v>
      </c>
      <c r="L778" s="262">
        <v>21</v>
      </c>
      <c r="M778" s="262">
        <f>G778*(1+L778/100)</f>
        <v>0</v>
      </c>
      <c r="N778" s="260">
        <v>0</v>
      </c>
      <c r="O778" s="260">
        <f>ROUND(E778*N778,2)</f>
        <v>0</v>
      </c>
      <c r="P778" s="260">
        <v>0</v>
      </c>
      <c r="Q778" s="260">
        <f>ROUND(E778*P778,2)</f>
        <v>0</v>
      </c>
      <c r="R778" s="262"/>
      <c r="S778" s="262" t="s">
        <v>316</v>
      </c>
      <c r="T778" s="263" t="s">
        <v>281</v>
      </c>
      <c r="U778" s="222">
        <v>0</v>
      </c>
      <c r="V778" s="222">
        <f>ROUND(E778*U778,2)</f>
        <v>0</v>
      </c>
      <c r="W778" s="222"/>
      <c r="X778" s="222" t="s">
        <v>399</v>
      </c>
      <c r="Y778" s="222" t="s">
        <v>283</v>
      </c>
      <c r="Z778" s="212"/>
      <c r="AA778" s="212"/>
      <c r="AB778" s="212"/>
      <c r="AC778" s="212"/>
      <c r="AD778" s="212"/>
      <c r="AE778" s="212"/>
      <c r="AF778" s="212"/>
      <c r="AG778" s="212" t="s">
        <v>400</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22.5" outlineLevel="1" x14ac:dyDescent="0.2">
      <c r="A779" s="257">
        <v>258</v>
      </c>
      <c r="B779" s="258" t="s">
        <v>1377</v>
      </c>
      <c r="C779" s="265" t="s">
        <v>1378</v>
      </c>
      <c r="D779" s="259" t="s">
        <v>1109</v>
      </c>
      <c r="E779" s="260">
        <v>18</v>
      </c>
      <c r="F779" s="261"/>
      <c r="G779" s="262">
        <f>ROUND(E779*F779,2)</f>
        <v>0</v>
      </c>
      <c r="H779" s="261"/>
      <c r="I779" s="262">
        <f>ROUND(E779*H779,2)</f>
        <v>0</v>
      </c>
      <c r="J779" s="261"/>
      <c r="K779" s="262">
        <f>ROUND(E779*J779,2)</f>
        <v>0</v>
      </c>
      <c r="L779" s="262">
        <v>21</v>
      </c>
      <c r="M779" s="262">
        <f>G779*(1+L779/100)</f>
        <v>0</v>
      </c>
      <c r="N779" s="260">
        <v>0</v>
      </c>
      <c r="O779" s="260">
        <f>ROUND(E779*N779,2)</f>
        <v>0</v>
      </c>
      <c r="P779" s="260">
        <v>0</v>
      </c>
      <c r="Q779" s="260">
        <f>ROUND(E779*P779,2)</f>
        <v>0</v>
      </c>
      <c r="R779" s="262"/>
      <c r="S779" s="262" t="s">
        <v>316</v>
      </c>
      <c r="T779" s="263" t="s">
        <v>281</v>
      </c>
      <c r="U779" s="222">
        <v>0</v>
      </c>
      <c r="V779" s="222">
        <f>ROUND(E779*U779,2)</f>
        <v>0</v>
      </c>
      <c r="W779" s="222"/>
      <c r="X779" s="222" t="s">
        <v>399</v>
      </c>
      <c r="Y779" s="222" t="s">
        <v>283</v>
      </c>
      <c r="Z779" s="212"/>
      <c r="AA779" s="212"/>
      <c r="AB779" s="212"/>
      <c r="AC779" s="212"/>
      <c r="AD779" s="212"/>
      <c r="AE779" s="212"/>
      <c r="AF779" s="212"/>
      <c r="AG779" s="212" t="s">
        <v>400</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ht="22.5" outlineLevel="1" x14ac:dyDescent="0.2">
      <c r="A780" s="257">
        <v>259</v>
      </c>
      <c r="B780" s="258" t="s">
        <v>1379</v>
      </c>
      <c r="C780" s="265" t="s">
        <v>1380</v>
      </c>
      <c r="D780" s="259" t="s">
        <v>1109</v>
      </c>
      <c r="E780" s="260">
        <v>60</v>
      </c>
      <c r="F780" s="261"/>
      <c r="G780" s="262">
        <f>ROUND(E780*F780,2)</f>
        <v>0</v>
      </c>
      <c r="H780" s="261"/>
      <c r="I780" s="262">
        <f>ROUND(E780*H780,2)</f>
        <v>0</v>
      </c>
      <c r="J780" s="261"/>
      <c r="K780" s="262">
        <f>ROUND(E780*J780,2)</f>
        <v>0</v>
      </c>
      <c r="L780" s="262">
        <v>21</v>
      </c>
      <c r="M780" s="262">
        <f>G780*(1+L780/100)</f>
        <v>0</v>
      </c>
      <c r="N780" s="260">
        <v>0</v>
      </c>
      <c r="O780" s="260">
        <f>ROUND(E780*N780,2)</f>
        <v>0</v>
      </c>
      <c r="P780" s="260">
        <v>0</v>
      </c>
      <c r="Q780" s="260">
        <f>ROUND(E780*P780,2)</f>
        <v>0</v>
      </c>
      <c r="R780" s="262"/>
      <c r="S780" s="262" t="s">
        <v>316</v>
      </c>
      <c r="T780" s="263" t="s">
        <v>281</v>
      </c>
      <c r="U780" s="222">
        <v>0</v>
      </c>
      <c r="V780" s="222">
        <f>ROUND(E780*U780,2)</f>
        <v>0</v>
      </c>
      <c r="W780" s="222"/>
      <c r="X780" s="222" t="s">
        <v>399</v>
      </c>
      <c r="Y780" s="222" t="s">
        <v>283</v>
      </c>
      <c r="Z780" s="212"/>
      <c r="AA780" s="212"/>
      <c r="AB780" s="212"/>
      <c r="AC780" s="212"/>
      <c r="AD780" s="212"/>
      <c r="AE780" s="212"/>
      <c r="AF780" s="212"/>
      <c r="AG780" s="212" t="s">
        <v>400</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22.5" outlineLevel="1" x14ac:dyDescent="0.2">
      <c r="A781" s="257">
        <v>260</v>
      </c>
      <c r="B781" s="258" t="s">
        <v>1381</v>
      </c>
      <c r="C781" s="265" t="s">
        <v>1382</v>
      </c>
      <c r="D781" s="259" t="s">
        <v>1109</v>
      </c>
      <c r="E781" s="260">
        <v>63</v>
      </c>
      <c r="F781" s="261"/>
      <c r="G781" s="262">
        <f>ROUND(E781*F781,2)</f>
        <v>0</v>
      </c>
      <c r="H781" s="261"/>
      <c r="I781" s="262">
        <f>ROUND(E781*H781,2)</f>
        <v>0</v>
      </c>
      <c r="J781" s="261"/>
      <c r="K781" s="262">
        <f>ROUND(E781*J781,2)</f>
        <v>0</v>
      </c>
      <c r="L781" s="262">
        <v>21</v>
      </c>
      <c r="M781" s="262">
        <f>G781*(1+L781/100)</f>
        <v>0</v>
      </c>
      <c r="N781" s="260">
        <v>0</v>
      </c>
      <c r="O781" s="260">
        <f>ROUND(E781*N781,2)</f>
        <v>0</v>
      </c>
      <c r="P781" s="260">
        <v>0</v>
      </c>
      <c r="Q781" s="260">
        <f>ROUND(E781*P781,2)</f>
        <v>0</v>
      </c>
      <c r="R781" s="262"/>
      <c r="S781" s="262" t="s">
        <v>316</v>
      </c>
      <c r="T781" s="263" t="s">
        <v>281</v>
      </c>
      <c r="U781" s="222">
        <v>0</v>
      </c>
      <c r="V781" s="222">
        <f>ROUND(E781*U781,2)</f>
        <v>0</v>
      </c>
      <c r="W781" s="222"/>
      <c r="X781" s="222" t="s">
        <v>399</v>
      </c>
      <c r="Y781" s="222" t="s">
        <v>283</v>
      </c>
      <c r="Z781" s="212"/>
      <c r="AA781" s="212"/>
      <c r="AB781" s="212"/>
      <c r="AC781" s="212"/>
      <c r="AD781" s="212"/>
      <c r="AE781" s="212"/>
      <c r="AF781" s="212"/>
      <c r="AG781" s="212" t="s">
        <v>400</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ht="22.5" outlineLevel="1" x14ac:dyDescent="0.2">
      <c r="A782" s="257">
        <v>261</v>
      </c>
      <c r="B782" s="258" t="s">
        <v>1383</v>
      </c>
      <c r="C782" s="265" t="s">
        <v>1384</v>
      </c>
      <c r="D782" s="259" t="s">
        <v>1109</v>
      </c>
      <c r="E782" s="260">
        <v>94</v>
      </c>
      <c r="F782" s="261"/>
      <c r="G782" s="262">
        <f>ROUND(E782*F782,2)</f>
        <v>0</v>
      </c>
      <c r="H782" s="261"/>
      <c r="I782" s="262">
        <f>ROUND(E782*H782,2)</f>
        <v>0</v>
      </c>
      <c r="J782" s="261"/>
      <c r="K782" s="262">
        <f>ROUND(E782*J782,2)</f>
        <v>0</v>
      </c>
      <c r="L782" s="262">
        <v>21</v>
      </c>
      <c r="M782" s="262">
        <f>G782*(1+L782/100)</f>
        <v>0</v>
      </c>
      <c r="N782" s="260">
        <v>0</v>
      </c>
      <c r="O782" s="260">
        <f>ROUND(E782*N782,2)</f>
        <v>0</v>
      </c>
      <c r="P782" s="260">
        <v>0</v>
      </c>
      <c r="Q782" s="260">
        <f>ROUND(E782*P782,2)</f>
        <v>0</v>
      </c>
      <c r="R782" s="262"/>
      <c r="S782" s="262" t="s">
        <v>316</v>
      </c>
      <c r="T782" s="263" t="s">
        <v>281</v>
      </c>
      <c r="U782" s="222">
        <v>0</v>
      </c>
      <c r="V782" s="222">
        <f>ROUND(E782*U782,2)</f>
        <v>0</v>
      </c>
      <c r="W782" s="222"/>
      <c r="X782" s="222" t="s">
        <v>399</v>
      </c>
      <c r="Y782" s="222" t="s">
        <v>283</v>
      </c>
      <c r="Z782" s="212"/>
      <c r="AA782" s="212"/>
      <c r="AB782" s="212"/>
      <c r="AC782" s="212"/>
      <c r="AD782" s="212"/>
      <c r="AE782" s="212"/>
      <c r="AF782" s="212"/>
      <c r="AG782" s="212" t="s">
        <v>400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57">
        <v>262</v>
      </c>
      <c r="B783" s="258" t="s">
        <v>1385</v>
      </c>
      <c r="C783" s="265" t="s">
        <v>1386</v>
      </c>
      <c r="D783" s="259" t="s">
        <v>1109</v>
      </c>
      <c r="E783" s="260">
        <v>513</v>
      </c>
      <c r="F783" s="261"/>
      <c r="G783" s="262">
        <f>ROUND(E783*F783,2)</f>
        <v>0</v>
      </c>
      <c r="H783" s="261"/>
      <c r="I783" s="262">
        <f>ROUND(E783*H783,2)</f>
        <v>0</v>
      </c>
      <c r="J783" s="261"/>
      <c r="K783" s="262">
        <f>ROUND(E783*J783,2)</f>
        <v>0</v>
      </c>
      <c r="L783" s="262">
        <v>21</v>
      </c>
      <c r="M783" s="262">
        <f>G783*(1+L783/100)</f>
        <v>0</v>
      </c>
      <c r="N783" s="260">
        <v>0</v>
      </c>
      <c r="O783" s="260">
        <f>ROUND(E783*N783,2)</f>
        <v>0</v>
      </c>
      <c r="P783" s="260">
        <v>0</v>
      </c>
      <c r="Q783" s="260">
        <f>ROUND(E783*P783,2)</f>
        <v>0</v>
      </c>
      <c r="R783" s="262"/>
      <c r="S783" s="262" t="s">
        <v>316</v>
      </c>
      <c r="T783" s="263" t="s">
        <v>281</v>
      </c>
      <c r="U783" s="222">
        <v>0</v>
      </c>
      <c r="V783" s="222">
        <f>ROUND(E783*U783,2)</f>
        <v>0</v>
      </c>
      <c r="W783" s="222"/>
      <c r="X783" s="222" t="s">
        <v>399</v>
      </c>
      <c r="Y783" s="222" t="s">
        <v>283</v>
      </c>
      <c r="Z783" s="212"/>
      <c r="AA783" s="212"/>
      <c r="AB783" s="212"/>
      <c r="AC783" s="212"/>
      <c r="AD783" s="212"/>
      <c r="AE783" s="212"/>
      <c r="AF783" s="212"/>
      <c r="AG783" s="212" t="s">
        <v>400</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36">
        <v>263</v>
      </c>
      <c r="B784" s="237" t="s">
        <v>1387</v>
      </c>
      <c r="C784" s="247" t="s">
        <v>1388</v>
      </c>
      <c r="D784" s="238" t="s">
        <v>1389</v>
      </c>
      <c r="E784" s="239">
        <v>290</v>
      </c>
      <c r="F784" s="240"/>
      <c r="G784" s="241">
        <f>ROUND(E784*F784,2)</f>
        <v>0</v>
      </c>
      <c r="H784" s="240"/>
      <c r="I784" s="241">
        <f>ROUND(E784*H784,2)</f>
        <v>0</v>
      </c>
      <c r="J784" s="240"/>
      <c r="K784" s="241">
        <f>ROUND(E784*J784,2)</f>
        <v>0</v>
      </c>
      <c r="L784" s="241">
        <v>21</v>
      </c>
      <c r="M784" s="241">
        <f>G784*(1+L784/100)</f>
        <v>0</v>
      </c>
      <c r="N784" s="239">
        <v>0</v>
      </c>
      <c r="O784" s="239">
        <f>ROUND(E784*N784,2)</f>
        <v>0</v>
      </c>
      <c r="P784" s="239">
        <v>0</v>
      </c>
      <c r="Q784" s="239">
        <f>ROUND(E784*P784,2)</f>
        <v>0</v>
      </c>
      <c r="R784" s="241"/>
      <c r="S784" s="241" t="s">
        <v>316</v>
      </c>
      <c r="T784" s="242" t="s">
        <v>281</v>
      </c>
      <c r="U784" s="222">
        <v>0</v>
      </c>
      <c r="V784" s="222">
        <f>ROUND(E784*U784,2)</f>
        <v>0</v>
      </c>
      <c r="W784" s="222"/>
      <c r="X784" s="222" t="s">
        <v>399</v>
      </c>
      <c r="Y784" s="222" t="s">
        <v>283</v>
      </c>
      <c r="Z784" s="212"/>
      <c r="AA784" s="212"/>
      <c r="AB784" s="212"/>
      <c r="AC784" s="212"/>
      <c r="AD784" s="212"/>
      <c r="AE784" s="212"/>
      <c r="AF784" s="212"/>
      <c r="AG784" s="212" t="s">
        <v>400</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49" t="s">
        <v>1390</v>
      </c>
      <c r="D785" s="226"/>
      <c r="E785" s="227"/>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288</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49" t="s">
        <v>1391</v>
      </c>
      <c r="D786" s="226"/>
      <c r="E786" s="227">
        <v>290</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288</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49" t="s">
        <v>1392</v>
      </c>
      <c r="D787" s="226"/>
      <c r="E787" s="227"/>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288</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49" t="s">
        <v>1393</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1394</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57">
        <v>264</v>
      </c>
      <c r="B790" s="258" t="s">
        <v>1395</v>
      </c>
      <c r="C790" s="265" t="s">
        <v>1396</v>
      </c>
      <c r="D790" s="259" t="s">
        <v>1389</v>
      </c>
      <c r="E790" s="260">
        <v>100</v>
      </c>
      <c r="F790" s="261"/>
      <c r="G790" s="262">
        <f>ROUND(E790*F790,2)</f>
        <v>0</v>
      </c>
      <c r="H790" s="261"/>
      <c r="I790" s="262">
        <f>ROUND(E790*H790,2)</f>
        <v>0</v>
      </c>
      <c r="J790" s="261"/>
      <c r="K790" s="262">
        <f>ROUND(E790*J790,2)</f>
        <v>0</v>
      </c>
      <c r="L790" s="262">
        <v>21</v>
      </c>
      <c r="M790" s="262">
        <f>G790*(1+L790/100)</f>
        <v>0</v>
      </c>
      <c r="N790" s="260">
        <v>0</v>
      </c>
      <c r="O790" s="260">
        <f>ROUND(E790*N790,2)</f>
        <v>0</v>
      </c>
      <c r="P790" s="260">
        <v>0</v>
      </c>
      <c r="Q790" s="260">
        <f>ROUND(E790*P790,2)</f>
        <v>0</v>
      </c>
      <c r="R790" s="262"/>
      <c r="S790" s="262" t="s">
        <v>316</v>
      </c>
      <c r="T790" s="263" t="s">
        <v>281</v>
      </c>
      <c r="U790" s="222">
        <v>0</v>
      </c>
      <c r="V790" s="222">
        <f>ROUND(E790*U790,2)</f>
        <v>0</v>
      </c>
      <c r="W790" s="222"/>
      <c r="X790" s="222" t="s">
        <v>399</v>
      </c>
      <c r="Y790" s="222" t="s">
        <v>283</v>
      </c>
      <c r="Z790" s="212"/>
      <c r="AA790" s="212"/>
      <c r="AB790" s="212"/>
      <c r="AC790" s="212"/>
      <c r="AD790" s="212"/>
      <c r="AE790" s="212"/>
      <c r="AF790" s="212"/>
      <c r="AG790" s="212" t="s">
        <v>400</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57">
        <v>265</v>
      </c>
      <c r="B791" s="258" t="s">
        <v>1397</v>
      </c>
      <c r="C791" s="265" t="s">
        <v>1398</v>
      </c>
      <c r="D791" s="259" t="s">
        <v>1104</v>
      </c>
      <c r="E791" s="260">
        <v>1</v>
      </c>
      <c r="F791" s="261"/>
      <c r="G791" s="262">
        <f>ROUND(E791*F791,2)</f>
        <v>0</v>
      </c>
      <c r="H791" s="261"/>
      <c r="I791" s="262">
        <f>ROUND(E791*H791,2)</f>
        <v>0</v>
      </c>
      <c r="J791" s="261"/>
      <c r="K791" s="262">
        <f>ROUND(E791*J791,2)</f>
        <v>0</v>
      </c>
      <c r="L791" s="262">
        <v>21</v>
      </c>
      <c r="M791" s="262">
        <f>G791*(1+L791/100)</f>
        <v>0</v>
      </c>
      <c r="N791" s="260">
        <v>0</v>
      </c>
      <c r="O791" s="260">
        <f>ROUND(E791*N791,2)</f>
        <v>0</v>
      </c>
      <c r="P791" s="260">
        <v>0</v>
      </c>
      <c r="Q791" s="260">
        <f>ROUND(E791*P791,2)</f>
        <v>0</v>
      </c>
      <c r="R791" s="262"/>
      <c r="S791" s="262" t="s">
        <v>316</v>
      </c>
      <c r="T791" s="263" t="s">
        <v>281</v>
      </c>
      <c r="U791" s="222">
        <v>0</v>
      </c>
      <c r="V791" s="222">
        <f>ROUND(E791*U791,2)</f>
        <v>0</v>
      </c>
      <c r="W791" s="222"/>
      <c r="X791" s="222" t="s">
        <v>399</v>
      </c>
      <c r="Y791" s="222" t="s">
        <v>283</v>
      </c>
      <c r="Z791" s="212"/>
      <c r="AA791" s="212"/>
      <c r="AB791" s="212"/>
      <c r="AC791" s="212"/>
      <c r="AD791" s="212"/>
      <c r="AE791" s="212"/>
      <c r="AF791" s="212"/>
      <c r="AG791" s="212" t="s">
        <v>400</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266</v>
      </c>
      <c r="B792" s="258" t="s">
        <v>1399</v>
      </c>
      <c r="C792" s="265" t="s">
        <v>1400</v>
      </c>
      <c r="D792" s="259" t="s">
        <v>1104</v>
      </c>
      <c r="E792" s="260">
        <v>1</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316</v>
      </c>
      <c r="T792" s="263" t="s">
        <v>281</v>
      </c>
      <c r="U792" s="222">
        <v>0</v>
      </c>
      <c r="V792" s="222">
        <f>ROUND(E792*U792,2)</f>
        <v>0</v>
      </c>
      <c r="W792" s="222"/>
      <c r="X792" s="222" t="s">
        <v>399</v>
      </c>
      <c r="Y792" s="222" t="s">
        <v>283</v>
      </c>
      <c r="Z792" s="212"/>
      <c r="AA792" s="212"/>
      <c r="AB792" s="212"/>
      <c r="AC792" s="212"/>
      <c r="AD792" s="212"/>
      <c r="AE792" s="212"/>
      <c r="AF792" s="212"/>
      <c r="AG792" s="212" t="s">
        <v>400</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x14ac:dyDescent="0.2">
      <c r="A793" s="229" t="s">
        <v>275</v>
      </c>
      <c r="B793" s="230" t="s">
        <v>212</v>
      </c>
      <c r="C793" s="246" t="s">
        <v>213</v>
      </c>
      <c r="D793" s="231"/>
      <c r="E793" s="232"/>
      <c r="F793" s="233"/>
      <c r="G793" s="233">
        <f>SUMIF(AG794:AG794,"&lt;&gt;NOR",G794:G794)</f>
        <v>0</v>
      </c>
      <c r="H793" s="233"/>
      <c r="I793" s="233">
        <f>SUM(I794:I794)</f>
        <v>0</v>
      </c>
      <c r="J793" s="233"/>
      <c r="K793" s="233">
        <f>SUM(K794:K794)</f>
        <v>0</v>
      </c>
      <c r="L793" s="233"/>
      <c r="M793" s="233">
        <f>SUM(M794:M794)</f>
        <v>0</v>
      </c>
      <c r="N793" s="232"/>
      <c r="O793" s="232">
        <f>SUM(O794:O794)</f>
        <v>0.02</v>
      </c>
      <c r="P793" s="232"/>
      <c r="Q793" s="232">
        <f>SUM(Q794:Q794)</f>
        <v>0</v>
      </c>
      <c r="R793" s="233"/>
      <c r="S793" s="233"/>
      <c r="T793" s="234"/>
      <c r="U793" s="228"/>
      <c r="V793" s="228">
        <f>SUM(V794:V794)</f>
        <v>0</v>
      </c>
      <c r="W793" s="228"/>
      <c r="X793" s="228"/>
      <c r="Y793" s="228"/>
      <c r="AG793" t="s">
        <v>276</v>
      </c>
    </row>
    <row r="794" spans="1:60" outlineLevel="1" x14ac:dyDescent="0.2">
      <c r="A794" s="257">
        <v>267</v>
      </c>
      <c r="B794" s="258" t="s">
        <v>1401</v>
      </c>
      <c r="C794" s="265" t="s">
        <v>1402</v>
      </c>
      <c r="D794" s="259" t="s">
        <v>491</v>
      </c>
      <c r="E794" s="260">
        <v>2</v>
      </c>
      <c r="F794" s="261"/>
      <c r="G794" s="262">
        <f>ROUND(E794*F794,2)</f>
        <v>0</v>
      </c>
      <c r="H794" s="261"/>
      <c r="I794" s="262">
        <f>ROUND(E794*H794,2)</f>
        <v>0</v>
      </c>
      <c r="J794" s="261"/>
      <c r="K794" s="262">
        <f>ROUND(E794*J794,2)</f>
        <v>0</v>
      </c>
      <c r="L794" s="262">
        <v>21</v>
      </c>
      <c r="M794" s="262">
        <f>G794*(1+L794/100)</f>
        <v>0</v>
      </c>
      <c r="N794" s="260">
        <v>7.4999999999999997E-3</v>
      </c>
      <c r="O794" s="260">
        <f>ROUND(E794*N794,2)</f>
        <v>0.02</v>
      </c>
      <c r="P794" s="260">
        <v>0</v>
      </c>
      <c r="Q794" s="260">
        <f>ROUND(E794*P794,2)</f>
        <v>0</v>
      </c>
      <c r="R794" s="262" t="s">
        <v>888</v>
      </c>
      <c r="S794" s="262" t="s">
        <v>1403</v>
      </c>
      <c r="T794" s="263" t="s">
        <v>1403</v>
      </c>
      <c r="U794" s="222">
        <v>0</v>
      </c>
      <c r="V794" s="222">
        <f>ROUND(E794*U794,2)</f>
        <v>0</v>
      </c>
      <c r="W794" s="222"/>
      <c r="X794" s="222" t="s">
        <v>830</v>
      </c>
      <c r="Y794" s="222" t="s">
        <v>283</v>
      </c>
      <c r="Z794" s="212"/>
      <c r="AA794" s="212"/>
      <c r="AB794" s="212"/>
      <c r="AC794" s="212"/>
      <c r="AD794" s="212"/>
      <c r="AE794" s="212"/>
      <c r="AF794" s="212"/>
      <c r="AG794" s="212" t="s">
        <v>831</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x14ac:dyDescent="0.2">
      <c r="A795" s="229" t="s">
        <v>275</v>
      </c>
      <c r="B795" s="230" t="s">
        <v>238</v>
      </c>
      <c r="C795" s="246" t="s">
        <v>239</v>
      </c>
      <c r="D795" s="231"/>
      <c r="E795" s="232"/>
      <c r="F795" s="233"/>
      <c r="G795" s="233">
        <f>SUMIF(AG796:AG802,"&lt;&gt;NOR",G796:G802)</f>
        <v>0</v>
      </c>
      <c r="H795" s="233"/>
      <c r="I795" s="233">
        <f>SUM(I796:I802)</f>
        <v>0</v>
      </c>
      <c r="J795" s="233"/>
      <c r="K795" s="233">
        <f>SUM(K796:K802)</f>
        <v>0</v>
      </c>
      <c r="L795" s="233"/>
      <c r="M795" s="233">
        <f>SUM(M796:M802)</f>
        <v>0</v>
      </c>
      <c r="N795" s="232"/>
      <c r="O795" s="232">
        <f>SUM(O796:O802)</f>
        <v>0</v>
      </c>
      <c r="P795" s="232"/>
      <c r="Q795" s="232">
        <f>SUM(Q796:Q802)</f>
        <v>0</v>
      </c>
      <c r="R795" s="233"/>
      <c r="S795" s="233"/>
      <c r="T795" s="234"/>
      <c r="U795" s="228"/>
      <c r="V795" s="228">
        <f>SUM(V796:V802)</f>
        <v>0</v>
      </c>
      <c r="W795" s="228"/>
      <c r="X795" s="228"/>
      <c r="Y795" s="228"/>
      <c r="AG795" t="s">
        <v>276</v>
      </c>
    </row>
    <row r="796" spans="1:60" outlineLevel="1" x14ac:dyDescent="0.2">
      <c r="A796" s="236">
        <v>268</v>
      </c>
      <c r="B796" s="237" t="s">
        <v>1404</v>
      </c>
      <c r="C796" s="247" t="s">
        <v>1405</v>
      </c>
      <c r="D796" s="238" t="s">
        <v>1104</v>
      </c>
      <c r="E796" s="239">
        <v>1</v>
      </c>
      <c r="F796" s="240"/>
      <c r="G796" s="241">
        <f>ROUND(E796*F796,2)</f>
        <v>0</v>
      </c>
      <c r="H796" s="240"/>
      <c r="I796" s="241">
        <f>ROUND(E796*H796,2)</f>
        <v>0</v>
      </c>
      <c r="J796" s="240"/>
      <c r="K796" s="241">
        <f>ROUND(E796*J796,2)</f>
        <v>0</v>
      </c>
      <c r="L796" s="241">
        <v>21</v>
      </c>
      <c r="M796" s="241">
        <f>G796*(1+L796/100)</f>
        <v>0</v>
      </c>
      <c r="N796" s="239">
        <v>0</v>
      </c>
      <c r="O796" s="239">
        <f>ROUND(E796*N796,2)</f>
        <v>0</v>
      </c>
      <c r="P796" s="239">
        <v>0</v>
      </c>
      <c r="Q796" s="239">
        <f>ROUND(E796*P796,2)</f>
        <v>0</v>
      </c>
      <c r="R796" s="241"/>
      <c r="S796" s="241" t="s">
        <v>316</v>
      </c>
      <c r="T796" s="242" t="s">
        <v>281</v>
      </c>
      <c r="U796" s="222">
        <v>0</v>
      </c>
      <c r="V796" s="222">
        <f>ROUND(E796*U796,2)</f>
        <v>0</v>
      </c>
      <c r="W796" s="222"/>
      <c r="X796" s="222" t="s">
        <v>399</v>
      </c>
      <c r="Y796" s="222" t="s">
        <v>283</v>
      </c>
      <c r="Z796" s="212"/>
      <c r="AA796" s="212"/>
      <c r="AB796" s="212"/>
      <c r="AC796" s="212"/>
      <c r="AD796" s="212"/>
      <c r="AE796" s="212"/>
      <c r="AF796" s="212"/>
      <c r="AG796" s="212" t="s">
        <v>400</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49" t="s">
        <v>1406</v>
      </c>
      <c r="D797" s="226"/>
      <c r="E797" s="227"/>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288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49" t="s">
        <v>1407</v>
      </c>
      <c r="D798" s="226"/>
      <c r="E798" s="227"/>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288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49" t="s">
        <v>1408</v>
      </c>
      <c r="D799" s="226"/>
      <c r="E799" s="227"/>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288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49" t="s">
        <v>1409</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288</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1410</v>
      </c>
      <c r="D801" s="226"/>
      <c r="E801" s="227"/>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1411</v>
      </c>
      <c r="D802" s="226"/>
      <c r="E802" s="227">
        <v>1</v>
      </c>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x14ac:dyDescent="0.2">
      <c r="A803" s="229" t="s">
        <v>275</v>
      </c>
      <c r="B803" s="230" t="s">
        <v>212</v>
      </c>
      <c r="C803" s="246" t="s">
        <v>213</v>
      </c>
      <c r="D803" s="231"/>
      <c r="E803" s="232"/>
      <c r="F803" s="233"/>
      <c r="G803" s="233">
        <f>SUMIF(AG804:AG914,"&lt;&gt;NOR",G804:G914)</f>
        <v>0</v>
      </c>
      <c r="H803" s="233"/>
      <c r="I803" s="233">
        <f>SUM(I804:I914)</f>
        <v>0</v>
      </c>
      <c r="J803" s="233"/>
      <c r="K803" s="233">
        <f>SUM(K804:K914)</f>
        <v>0</v>
      </c>
      <c r="L803" s="233"/>
      <c r="M803" s="233">
        <f>SUM(M804:M914)</f>
        <v>0</v>
      </c>
      <c r="N803" s="232"/>
      <c r="O803" s="232">
        <f>SUM(O804:O914)</f>
        <v>8.2100000000000009</v>
      </c>
      <c r="P803" s="232"/>
      <c r="Q803" s="232">
        <f>SUM(Q804:Q914)</f>
        <v>1.23</v>
      </c>
      <c r="R803" s="233"/>
      <c r="S803" s="233"/>
      <c r="T803" s="234"/>
      <c r="U803" s="228"/>
      <c r="V803" s="228">
        <f>SUM(V804:V914)</f>
        <v>1020.53</v>
      </c>
      <c r="W803" s="228"/>
      <c r="X803" s="228"/>
      <c r="Y803" s="228"/>
      <c r="AG803" t="s">
        <v>276</v>
      </c>
    </row>
    <row r="804" spans="1:60" outlineLevel="1" x14ac:dyDescent="0.2">
      <c r="A804" s="236">
        <v>269</v>
      </c>
      <c r="B804" s="237" t="s">
        <v>1412</v>
      </c>
      <c r="C804" s="247" t="s">
        <v>1413</v>
      </c>
      <c r="D804" s="238" t="s">
        <v>1093</v>
      </c>
      <c r="E804" s="239">
        <v>1445.7344000000001</v>
      </c>
      <c r="F804" s="240"/>
      <c r="G804" s="241">
        <f>ROUND(E804*F804,2)</f>
        <v>0</v>
      </c>
      <c r="H804" s="240"/>
      <c r="I804" s="241">
        <f>ROUND(E804*H804,2)</f>
        <v>0</v>
      </c>
      <c r="J804" s="240"/>
      <c r="K804" s="241">
        <f>ROUND(E804*J804,2)</f>
        <v>0</v>
      </c>
      <c r="L804" s="241">
        <v>21</v>
      </c>
      <c r="M804" s="241">
        <f>G804*(1+L804/100)</f>
        <v>0</v>
      </c>
      <c r="N804" s="239">
        <v>6.0000000000000002E-5</v>
      </c>
      <c r="O804" s="239">
        <f>ROUND(E804*N804,2)</f>
        <v>0.09</v>
      </c>
      <c r="P804" s="239">
        <v>0</v>
      </c>
      <c r="Q804" s="239">
        <f>ROUND(E804*P804,2)</f>
        <v>0</v>
      </c>
      <c r="R804" s="241" t="s">
        <v>1094</v>
      </c>
      <c r="S804" s="241" t="s">
        <v>280</v>
      </c>
      <c r="T804" s="242" t="s">
        <v>280</v>
      </c>
      <c r="U804" s="222">
        <v>0.221</v>
      </c>
      <c r="V804" s="222">
        <f>ROUND(E804*U804,2)</f>
        <v>319.51</v>
      </c>
      <c r="W804" s="222"/>
      <c r="X804" s="222" t="s">
        <v>399</v>
      </c>
      <c r="Y804" s="222" t="s">
        <v>283</v>
      </c>
      <c r="Z804" s="212"/>
      <c r="AA804" s="212"/>
      <c r="AB804" s="212"/>
      <c r="AC804" s="212"/>
      <c r="AD804" s="212"/>
      <c r="AE804" s="212"/>
      <c r="AF804" s="212"/>
      <c r="AG804" s="212" t="s">
        <v>400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49" t="s">
        <v>1414</v>
      </c>
      <c r="D805" s="226"/>
      <c r="E805" s="227">
        <v>116.6</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288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49" t="s">
        <v>1415</v>
      </c>
      <c r="D806" s="226"/>
      <c r="E806" s="227">
        <v>735.13440000000003</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288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49" t="s">
        <v>1416</v>
      </c>
      <c r="D807" s="226"/>
      <c r="E807" s="227">
        <v>594</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288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36">
        <v>270</v>
      </c>
      <c r="B808" s="237" t="s">
        <v>1417</v>
      </c>
      <c r="C808" s="247" t="s">
        <v>1418</v>
      </c>
      <c r="D808" s="238" t="s">
        <v>1093</v>
      </c>
      <c r="E808" s="239">
        <v>5813.6459999999997</v>
      </c>
      <c r="F808" s="240"/>
      <c r="G808" s="241">
        <f>ROUND(E808*F808,2)</f>
        <v>0</v>
      </c>
      <c r="H808" s="240"/>
      <c r="I808" s="241">
        <f>ROUND(E808*H808,2)</f>
        <v>0</v>
      </c>
      <c r="J808" s="240"/>
      <c r="K808" s="241">
        <f>ROUND(E808*J808,2)</f>
        <v>0</v>
      </c>
      <c r="L808" s="241">
        <v>21</v>
      </c>
      <c r="M808" s="241">
        <f>G808*(1+L808/100)</f>
        <v>0</v>
      </c>
      <c r="N808" s="239">
        <v>5.0000000000000002E-5</v>
      </c>
      <c r="O808" s="239">
        <f>ROUND(E808*N808,2)</f>
        <v>0.28999999999999998</v>
      </c>
      <c r="P808" s="239">
        <v>0</v>
      </c>
      <c r="Q808" s="239">
        <f>ROUND(E808*P808,2)</f>
        <v>0</v>
      </c>
      <c r="R808" s="241" t="s">
        <v>1094</v>
      </c>
      <c r="S808" s="241" t="s">
        <v>280</v>
      </c>
      <c r="T808" s="242" t="s">
        <v>280</v>
      </c>
      <c r="U808" s="222">
        <v>0.1</v>
      </c>
      <c r="V808" s="222">
        <f>ROUND(E808*U808,2)</f>
        <v>581.36</v>
      </c>
      <c r="W808" s="222"/>
      <c r="X808" s="222" t="s">
        <v>399</v>
      </c>
      <c r="Y808" s="222" t="s">
        <v>283</v>
      </c>
      <c r="Z808" s="212"/>
      <c r="AA808" s="212"/>
      <c r="AB808" s="212"/>
      <c r="AC808" s="212"/>
      <c r="AD808" s="212"/>
      <c r="AE808" s="212"/>
      <c r="AF808" s="212"/>
      <c r="AG808" s="212" t="s">
        <v>400</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49" t="s">
        <v>1419</v>
      </c>
      <c r="D809" s="226"/>
      <c r="E809" s="227">
        <v>825</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288</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49" t="s">
        <v>1420</v>
      </c>
      <c r="D810" s="226"/>
      <c r="E810" s="227">
        <v>5</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288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49" t="s">
        <v>1421</v>
      </c>
      <c r="D811" s="226"/>
      <c r="E811" s="227">
        <v>419</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288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49" t="s">
        <v>1422</v>
      </c>
      <c r="D812" s="226"/>
      <c r="E812" s="227">
        <v>427</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1423</v>
      </c>
      <c r="D813" s="226"/>
      <c r="E813" s="227">
        <v>30</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1424</v>
      </c>
      <c r="D814" s="226"/>
      <c r="E814" s="227">
        <v>3027</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1425</v>
      </c>
      <c r="D815" s="226"/>
      <c r="E815" s="227">
        <v>697</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1426</v>
      </c>
      <c r="D816" s="226"/>
      <c r="E816" s="227">
        <v>110.81399999999999</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1427</v>
      </c>
      <c r="D817" s="226"/>
      <c r="E817" s="227">
        <v>272.83199999999999</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36">
        <v>271</v>
      </c>
      <c r="B818" s="237" t="s">
        <v>1428</v>
      </c>
      <c r="C818" s="247" t="s">
        <v>1429</v>
      </c>
      <c r="D818" s="238" t="s">
        <v>481</v>
      </c>
      <c r="E818" s="239">
        <v>0.59399999999999997</v>
      </c>
      <c r="F818" s="240"/>
      <c r="G818" s="241">
        <f>ROUND(E818*F818,2)</f>
        <v>0</v>
      </c>
      <c r="H818" s="240"/>
      <c r="I818" s="241">
        <f>ROUND(E818*H818,2)</f>
        <v>0</v>
      </c>
      <c r="J818" s="240"/>
      <c r="K818" s="241">
        <f>ROUND(E818*J818,2)</f>
        <v>0</v>
      </c>
      <c r="L818" s="241">
        <v>21</v>
      </c>
      <c r="M818" s="241">
        <f>G818*(1+L818/100)</f>
        <v>0</v>
      </c>
      <c r="N818" s="239">
        <v>1</v>
      </c>
      <c r="O818" s="239">
        <f>ROUND(E818*N818,2)</f>
        <v>0.59</v>
      </c>
      <c r="P818" s="239">
        <v>0</v>
      </c>
      <c r="Q818" s="239">
        <f>ROUND(E818*P818,2)</f>
        <v>0</v>
      </c>
      <c r="R818" s="241" t="s">
        <v>888</v>
      </c>
      <c r="S818" s="241" t="s">
        <v>280</v>
      </c>
      <c r="T818" s="242" t="s">
        <v>280</v>
      </c>
      <c r="U818" s="222">
        <v>0</v>
      </c>
      <c r="V818" s="222">
        <f>ROUND(E818*U818,2)</f>
        <v>0</v>
      </c>
      <c r="W818" s="222"/>
      <c r="X818" s="222" t="s">
        <v>830</v>
      </c>
      <c r="Y818" s="222" t="s">
        <v>283</v>
      </c>
      <c r="Z818" s="212"/>
      <c r="AA818" s="212"/>
      <c r="AB818" s="212"/>
      <c r="AC818" s="212"/>
      <c r="AD818" s="212"/>
      <c r="AE818" s="212"/>
      <c r="AF818" s="212"/>
      <c r="AG818" s="212" t="s">
        <v>831</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49" t="s">
        <v>1430</v>
      </c>
      <c r="D819" s="226"/>
      <c r="E819" s="227">
        <v>0.59399999999999997</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288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36">
        <v>272</v>
      </c>
      <c r="B820" s="237" t="s">
        <v>1431</v>
      </c>
      <c r="C820" s="247" t="s">
        <v>1432</v>
      </c>
      <c r="D820" s="238" t="s">
        <v>481</v>
      </c>
      <c r="E820" s="239">
        <v>0.30012</v>
      </c>
      <c r="F820" s="240"/>
      <c r="G820" s="241">
        <f>ROUND(E820*F820,2)</f>
        <v>0</v>
      </c>
      <c r="H820" s="240"/>
      <c r="I820" s="241">
        <f>ROUND(E820*H820,2)</f>
        <v>0</v>
      </c>
      <c r="J820" s="240"/>
      <c r="K820" s="241">
        <f>ROUND(E820*J820,2)</f>
        <v>0</v>
      </c>
      <c r="L820" s="241">
        <v>21</v>
      </c>
      <c r="M820" s="241">
        <f>G820*(1+L820/100)</f>
        <v>0</v>
      </c>
      <c r="N820" s="239">
        <v>1</v>
      </c>
      <c r="O820" s="239">
        <f>ROUND(E820*N820,2)</f>
        <v>0.3</v>
      </c>
      <c r="P820" s="239">
        <v>0</v>
      </c>
      <c r="Q820" s="239">
        <f>ROUND(E820*P820,2)</f>
        <v>0</v>
      </c>
      <c r="R820" s="241" t="s">
        <v>888</v>
      </c>
      <c r="S820" s="241" t="s">
        <v>280</v>
      </c>
      <c r="T820" s="242" t="s">
        <v>280</v>
      </c>
      <c r="U820" s="222">
        <v>0</v>
      </c>
      <c r="V820" s="222">
        <f>ROUND(E820*U820,2)</f>
        <v>0</v>
      </c>
      <c r="W820" s="222"/>
      <c r="X820" s="222" t="s">
        <v>830</v>
      </c>
      <c r="Y820" s="222" t="s">
        <v>283</v>
      </c>
      <c r="Z820" s="212"/>
      <c r="AA820" s="212"/>
      <c r="AB820" s="212"/>
      <c r="AC820" s="212"/>
      <c r="AD820" s="212"/>
      <c r="AE820" s="212"/>
      <c r="AF820" s="212"/>
      <c r="AG820" s="212" t="s">
        <v>831</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2" x14ac:dyDescent="0.2">
      <c r="A821" s="219"/>
      <c r="B821" s="220"/>
      <c r="C821" s="249" t="s">
        <v>1433</v>
      </c>
      <c r="D821" s="226"/>
      <c r="E821" s="227">
        <v>0.30012</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36">
        <v>273</v>
      </c>
      <c r="B822" s="237" t="s">
        <v>1434</v>
      </c>
      <c r="C822" s="247" t="s">
        <v>1435</v>
      </c>
      <c r="D822" s="238" t="s">
        <v>481</v>
      </c>
      <c r="E822" s="239">
        <v>0.12189999999999999</v>
      </c>
      <c r="F822" s="240"/>
      <c r="G822" s="241">
        <f>ROUND(E822*F822,2)</f>
        <v>0</v>
      </c>
      <c r="H822" s="240"/>
      <c r="I822" s="241">
        <f>ROUND(E822*H822,2)</f>
        <v>0</v>
      </c>
      <c r="J822" s="240"/>
      <c r="K822" s="241">
        <f>ROUND(E822*J822,2)</f>
        <v>0</v>
      </c>
      <c r="L822" s="241">
        <v>21</v>
      </c>
      <c r="M822" s="241">
        <f>G822*(1+L822/100)</f>
        <v>0</v>
      </c>
      <c r="N822" s="239">
        <v>1</v>
      </c>
      <c r="O822" s="239">
        <f>ROUND(E822*N822,2)</f>
        <v>0.12</v>
      </c>
      <c r="P822" s="239">
        <v>0</v>
      </c>
      <c r="Q822" s="239">
        <f>ROUND(E822*P822,2)</f>
        <v>0</v>
      </c>
      <c r="R822" s="241" t="s">
        <v>888</v>
      </c>
      <c r="S822" s="241" t="s">
        <v>280</v>
      </c>
      <c r="T822" s="242" t="s">
        <v>280</v>
      </c>
      <c r="U822" s="222">
        <v>0</v>
      </c>
      <c r="V822" s="222">
        <f>ROUND(E822*U822,2)</f>
        <v>0</v>
      </c>
      <c r="W822" s="222"/>
      <c r="X822" s="222" t="s">
        <v>830</v>
      </c>
      <c r="Y822" s="222" t="s">
        <v>283</v>
      </c>
      <c r="Z822" s="212"/>
      <c r="AA822" s="212"/>
      <c r="AB822" s="212"/>
      <c r="AC822" s="212"/>
      <c r="AD822" s="212"/>
      <c r="AE822" s="212"/>
      <c r="AF822" s="212"/>
      <c r="AG822" s="212" t="s">
        <v>831</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49" t="s">
        <v>1436</v>
      </c>
      <c r="D823" s="226"/>
      <c r="E823" s="227">
        <v>0.12189999999999999</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288</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36">
        <v>274</v>
      </c>
      <c r="B824" s="237" t="s">
        <v>1437</v>
      </c>
      <c r="C824" s="247" t="s">
        <v>1438</v>
      </c>
      <c r="D824" s="238" t="s">
        <v>481</v>
      </c>
      <c r="E824" s="239">
        <v>0.73512999999999995</v>
      </c>
      <c r="F824" s="240"/>
      <c r="G824" s="241">
        <f>ROUND(E824*F824,2)</f>
        <v>0</v>
      </c>
      <c r="H824" s="240"/>
      <c r="I824" s="241">
        <f>ROUND(E824*H824,2)</f>
        <v>0</v>
      </c>
      <c r="J824" s="240"/>
      <c r="K824" s="241">
        <f>ROUND(E824*J824,2)</f>
        <v>0</v>
      </c>
      <c r="L824" s="241">
        <v>21</v>
      </c>
      <c r="M824" s="241">
        <f>G824*(1+L824/100)</f>
        <v>0</v>
      </c>
      <c r="N824" s="239">
        <v>1</v>
      </c>
      <c r="O824" s="239">
        <f>ROUND(E824*N824,2)</f>
        <v>0.74</v>
      </c>
      <c r="P824" s="239">
        <v>0</v>
      </c>
      <c r="Q824" s="239">
        <f>ROUND(E824*P824,2)</f>
        <v>0</v>
      </c>
      <c r="R824" s="241" t="s">
        <v>888</v>
      </c>
      <c r="S824" s="241" t="s">
        <v>280</v>
      </c>
      <c r="T824" s="242" t="s">
        <v>280</v>
      </c>
      <c r="U824" s="222">
        <v>0</v>
      </c>
      <c r="V824" s="222">
        <f>ROUND(E824*U824,2)</f>
        <v>0</v>
      </c>
      <c r="W824" s="222"/>
      <c r="X824" s="222" t="s">
        <v>830</v>
      </c>
      <c r="Y824" s="222" t="s">
        <v>283</v>
      </c>
      <c r="Z824" s="212"/>
      <c r="AA824" s="212"/>
      <c r="AB824" s="212"/>
      <c r="AC824" s="212"/>
      <c r="AD824" s="212"/>
      <c r="AE824" s="212"/>
      <c r="AF824" s="212"/>
      <c r="AG824" s="212" t="s">
        <v>831</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49" t="s">
        <v>1439</v>
      </c>
      <c r="D825" s="226"/>
      <c r="E825" s="227">
        <v>0.73512999999999995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288</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36">
        <v>275</v>
      </c>
      <c r="B826" s="237" t="s">
        <v>1440</v>
      </c>
      <c r="C826" s="247" t="s">
        <v>1441</v>
      </c>
      <c r="D826" s="238" t="s">
        <v>481</v>
      </c>
      <c r="E826" s="239">
        <v>4.2371999999999996</v>
      </c>
      <c r="F826" s="240"/>
      <c r="G826" s="241">
        <f>ROUND(E826*F826,2)</f>
        <v>0</v>
      </c>
      <c r="H826" s="240"/>
      <c r="I826" s="241">
        <f>ROUND(E826*H826,2)</f>
        <v>0</v>
      </c>
      <c r="J826" s="240"/>
      <c r="K826" s="241">
        <f>ROUND(E826*J826,2)</f>
        <v>0</v>
      </c>
      <c r="L826" s="241">
        <v>21</v>
      </c>
      <c r="M826" s="241">
        <f>G826*(1+L826/100)</f>
        <v>0</v>
      </c>
      <c r="N826" s="239">
        <v>1</v>
      </c>
      <c r="O826" s="239">
        <f>ROUND(E826*N826,2)</f>
        <v>4.24</v>
      </c>
      <c r="P826" s="239">
        <v>0</v>
      </c>
      <c r="Q826" s="239">
        <f>ROUND(E826*P826,2)</f>
        <v>0</v>
      </c>
      <c r="R826" s="241" t="s">
        <v>888</v>
      </c>
      <c r="S826" s="241" t="s">
        <v>280</v>
      </c>
      <c r="T826" s="242" t="s">
        <v>280</v>
      </c>
      <c r="U826" s="222">
        <v>0</v>
      </c>
      <c r="V826" s="222">
        <f>ROUND(E826*U826,2)</f>
        <v>0</v>
      </c>
      <c r="W826" s="222"/>
      <c r="X826" s="222" t="s">
        <v>830</v>
      </c>
      <c r="Y826" s="222" t="s">
        <v>283</v>
      </c>
      <c r="Z826" s="212"/>
      <c r="AA826" s="212"/>
      <c r="AB826" s="212"/>
      <c r="AC826" s="212"/>
      <c r="AD826" s="212"/>
      <c r="AE826" s="212"/>
      <c r="AF826" s="212"/>
      <c r="AG826" s="212" t="s">
        <v>831</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49" t="s">
        <v>1442</v>
      </c>
      <c r="D827" s="226"/>
      <c r="E827" s="227">
        <v>3.3296999999999999</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1443</v>
      </c>
      <c r="D828" s="226"/>
      <c r="E828" s="227">
        <v>0.90749999999999997</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36">
        <v>276</v>
      </c>
      <c r="B829" s="237" t="s">
        <v>1444</v>
      </c>
      <c r="C829" s="247" t="s">
        <v>1445</v>
      </c>
      <c r="D829" s="238" t="s">
        <v>481</v>
      </c>
      <c r="E829" s="239">
        <v>0.1166</v>
      </c>
      <c r="F829" s="240"/>
      <c r="G829" s="241">
        <f>ROUND(E829*F829,2)</f>
        <v>0</v>
      </c>
      <c r="H829" s="240"/>
      <c r="I829" s="241">
        <f>ROUND(E829*H829,2)</f>
        <v>0</v>
      </c>
      <c r="J829" s="240"/>
      <c r="K829" s="241">
        <f>ROUND(E829*J829,2)</f>
        <v>0</v>
      </c>
      <c r="L829" s="241">
        <v>21</v>
      </c>
      <c r="M829" s="241">
        <f>G829*(1+L829/100)</f>
        <v>0</v>
      </c>
      <c r="N829" s="239">
        <v>1</v>
      </c>
      <c r="O829" s="239">
        <f>ROUND(E829*N829,2)</f>
        <v>0.12</v>
      </c>
      <c r="P829" s="239">
        <v>0</v>
      </c>
      <c r="Q829" s="239">
        <f>ROUND(E829*P829,2)</f>
        <v>0</v>
      </c>
      <c r="R829" s="241" t="s">
        <v>888</v>
      </c>
      <c r="S829" s="241" t="s">
        <v>280</v>
      </c>
      <c r="T829" s="242" t="s">
        <v>280</v>
      </c>
      <c r="U829" s="222">
        <v>0</v>
      </c>
      <c r="V829" s="222">
        <f>ROUND(E829*U829,2)</f>
        <v>0</v>
      </c>
      <c r="W829" s="222"/>
      <c r="X829" s="222" t="s">
        <v>830</v>
      </c>
      <c r="Y829" s="222" t="s">
        <v>283</v>
      </c>
      <c r="Z829" s="212"/>
      <c r="AA829" s="212"/>
      <c r="AB829" s="212"/>
      <c r="AC829" s="212"/>
      <c r="AD829" s="212"/>
      <c r="AE829" s="212"/>
      <c r="AF829" s="212"/>
      <c r="AG829" s="212" t="s">
        <v>831</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49" t="s">
        <v>1446</v>
      </c>
      <c r="D830" s="226"/>
      <c r="E830" s="227">
        <v>0.1166</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36">
        <v>277</v>
      </c>
      <c r="B831" s="237" t="s">
        <v>1447</v>
      </c>
      <c r="C831" s="247" t="s">
        <v>1448</v>
      </c>
      <c r="D831" s="238" t="s">
        <v>481</v>
      </c>
      <c r="E831" s="239">
        <v>0.76670000000000005</v>
      </c>
      <c r="F831" s="240"/>
      <c r="G831" s="241">
        <f>ROUND(E831*F831,2)</f>
        <v>0</v>
      </c>
      <c r="H831" s="240"/>
      <c r="I831" s="241">
        <f>ROUND(E831*H831,2)</f>
        <v>0</v>
      </c>
      <c r="J831" s="240"/>
      <c r="K831" s="241">
        <f>ROUND(E831*J831,2)</f>
        <v>0</v>
      </c>
      <c r="L831" s="241">
        <v>21</v>
      </c>
      <c r="M831" s="241">
        <f>G831*(1+L831/100)</f>
        <v>0</v>
      </c>
      <c r="N831" s="239">
        <v>1</v>
      </c>
      <c r="O831" s="239">
        <f>ROUND(E831*N831,2)</f>
        <v>0.77</v>
      </c>
      <c r="P831" s="239">
        <v>0</v>
      </c>
      <c r="Q831" s="239">
        <f>ROUND(E831*P831,2)</f>
        <v>0</v>
      </c>
      <c r="R831" s="241" t="s">
        <v>888</v>
      </c>
      <c r="S831" s="241" t="s">
        <v>280</v>
      </c>
      <c r="T831" s="242" t="s">
        <v>280</v>
      </c>
      <c r="U831" s="222">
        <v>0</v>
      </c>
      <c r="V831" s="222">
        <f>ROUND(E831*U831,2)</f>
        <v>0</v>
      </c>
      <c r="W831" s="222"/>
      <c r="X831" s="222" t="s">
        <v>830</v>
      </c>
      <c r="Y831" s="222" t="s">
        <v>283</v>
      </c>
      <c r="Z831" s="212"/>
      <c r="AA831" s="212"/>
      <c r="AB831" s="212"/>
      <c r="AC831" s="212"/>
      <c r="AD831" s="212"/>
      <c r="AE831" s="212"/>
      <c r="AF831" s="212"/>
      <c r="AG831" s="212" t="s">
        <v>831</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49" t="s">
        <v>1449</v>
      </c>
      <c r="D832" s="226"/>
      <c r="E832" s="227">
        <v>0.76670000000000005</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288</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36">
        <v>278</v>
      </c>
      <c r="B833" s="237" t="s">
        <v>1450</v>
      </c>
      <c r="C833" s="247" t="s">
        <v>1451</v>
      </c>
      <c r="D833" s="238" t="s">
        <v>481</v>
      </c>
      <c r="E833" s="239">
        <v>5.4999999999999997E-3</v>
      </c>
      <c r="F833" s="240"/>
      <c r="G833" s="241">
        <f>ROUND(E833*F833,2)</f>
        <v>0</v>
      </c>
      <c r="H833" s="240"/>
      <c r="I833" s="241">
        <f>ROUND(E833*H833,2)</f>
        <v>0</v>
      </c>
      <c r="J833" s="240"/>
      <c r="K833" s="241">
        <f>ROUND(E833*J833,2)</f>
        <v>0</v>
      </c>
      <c r="L833" s="241">
        <v>21</v>
      </c>
      <c r="M833" s="241">
        <f>G833*(1+L833/100)</f>
        <v>0</v>
      </c>
      <c r="N833" s="239">
        <v>1</v>
      </c>
      <c r="O833" s="239">
        <f>ROUND(E833*N833,2)</f>
        <v>0.01</v>
      </c>
      <c r="P833" s="239">
        <v>0</v>
      </c>
      <c r="Q833" s="239">
        <f>ROUND(E833*P833,2)</f>
        <v>0</v>
      </c>
      <c r="R833" s="241" t="s">
        <v>888</v>
      </c>
      <c r="S833" s="241" t="s">
        <v>280</v>
      </c>
      <c r="T833" s="242" t="s">
        <v>280</v>
      </c>
      <c r="U833" s="222">
        <v>0</v>
      </c>
      <c r="V833" s="222">
        <f>ROUND(E833*U833,2)</f>
        <v>0</v>
      </c>
      <c r="W833" s="222"/>
      <c r="X833" s="222" t="s">
        <v>830</v>
      </c>
      <c r="Y833" s="222" t="s">
        <v>283</v>
      </c>
      <c r="Z833" s="212"/>
      <c r="AA833" s="212"/>
      <c r="AB833" s="212"/>
      <c r="AC833" s="212"/>
      <c r="AD833" s="212"/>
      <c r="AE833" s="212"/>
      <c r="AF833" s="212"/>
      <c r="AG833" s="212" t="s">
        <v>831</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1452</v>
      </c>
      <c r="D834" s="226"/>
      <c r="E834" s="227">
        <v>5.4999999999999997E-3</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288</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36">
        <v>279</v>
      </c>
      <c r="B835" s="237" t="s">
        <v>1453</v>
      </c>
      <c r="C835" s="247" t="s">
        <v>1454</v>
      </c>
      <c r="D835" s="238" t="s">
        <v>481</v>
      </c>
      <c r="E835" s="239">
        <v>3.3000000000000002E-2</v>
      </c>
      <c r="F835" s="240"/>
      <c r="G835" s="241">
        <f>ROUND(E835*F835,2)</f>
        <v>0</v>
      </c>
      <c r="H835" s="240"/>
      <c r="I835" s="241">
        <f>ROUND(E835*H835,2)</f>
        <v>0</v>
      </c>
      <c r="J835" s="240"/>
      <c r="K835" s="241">
        <f>ROUND(E835*J835,2)</f>
        <v>0</v>
      </c>
      <c r="L835" s="241">
        <v>21</v>
      </c>
      <c r="M835" s="241">
        <f>G835*(1+L835/100)</f>
        <v>0</v>
      </c>
      <c r="N835" s="239">
        <v>1</v>
      </c>
      <c r="O835" s="239">
        <f>ROUND(E835*N835,2)</f>
        <v>0.03</v>
      </c>
      <c r="P835" s="239">
        <v>0</v>
      </c>
      <c r="Q835" s="239">
        <f>ROUND(E835*P835,2)</f>
        <v>0</v>
      </c>
      <c r="R835" s="241" t="s">
        <v>888</v>
      </c>
      <c r="S835" s="241" t="s">
        <v>280</v>
      </c>
      <c r="T835" s="242" t="s">
        <v>280</v>
      </c>
      <c r="U835" s="222">
        <v>0</v>
      </c>
      <c r="V835" s="222">
        <f>ROUND(E835*U835,2)</f>
        <v>0</v>
      </c>
      <c r="W835" s="222"/>
      <c r="X835" s="222" t="s">
        <v>830</v>
      </c>
      <c r="Y835" s="222" t="s">
        <v>283</v>
      </c>
      <c r="Z835" s="212"/>
      <c r="AA835" s="212"/>
      <c r="AB835" s="212"/>
      <c r="AC835" s="212"/>
      <c r="AD835" s="212"/>
      <c r="AE835" s="212"/>
      <c r="AF835" s="212"/>
      <c r="AG835" s="212" t="s">
        <v>831</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49" t="s">
        <v>1455</v>
      </c>
      <c r="D836" s="226"/>
      <c r="E836" s="227">
        <v>3.3000000000000002E-2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36">
        <v>280</v>
      </c>
      <c r="B837" s="237" t="s">
        <v>1456</v>
      </c>
      <c r="C837" s="247" t="s">
        <v>1457</v>
      </c>
      <c r="D837" s="238" t="s">
        <v>481</v>
      </c>
      <c r="E837" s="239">
        <v>0.46970000000000001</v>
      </c>
      <c r="F837" s="240"/>
      <c r="G837" s="241">
        <f>ROUND(E837*F837,2)</f>
        <v>0</v>
      </c>
      <c r="H837" s="240"/>
      <c r="I837" s="241">
        <f>ROUND(E837*H837,2)</f>
        <v>0</v>
      </c>
      <c r="J837" s="240"/>
      <c r="K837" s="241">
        <f>ROUND(E837*J837,2)</f>
        <v>0</v>
      </c>
      <c r="L837" s="241">
        <v>21</v>
      </c>
      <c r="M837" s="241">
        <f>G837*(1+L837/100)</f>
        <v>0</v>
      </c>
      <c r="N837" s="239">
        <v>1</v>
      </c>
      <c r="O837" s="239">
        <f>ROUND(E837*N837,2)</f>
        <v>0.47</v>
      </c>
      <c r="P837" s="239">
        <v>0</v>
      </c>
      <c r="Q837" s="239">
        <f>ROUND(E837*P837,2)</f>
        <v>0</v>
      </c>
      <c r="R837" s="241" t="s">
        <v>888</v>
      </c>
      <c r="S837" s="241" t="s">
        <v>280</v>
      </c>
      <c r="T837" s="242" t="s">
        <v>280</v>
      </c>
      <c r="U837" s="222">
        <v>0</v>
      </c>
      <c r="V837" s="222">
        <f>ROUND(E837*U837,2)</f>
        <v>0</v>
      </c>
      <c r="W837" s="222"/>
      <c r="X837" s="222" t="s">
        <v>830</v>
      </c>
      <c r="Y837" s="222" t="s">
        <v>283</v>
      </c>
      <c r="Z837" s="212"/>
      <c r="AA837" s="212"/>
      <c r="AB837" s="212"/>
      <c r="AC837" s="212"/>
      <c r="AD837" s="212"/>
      <c r="AE837" s="212"/>
      <c r="AF837" s="212"/>
      <c r="AG837" s="212" t="s">
        <v>831</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1458</v>
      </c>
      <c r="D838" s="226"/>
      <c r="E838" s="227">
        <v>0.46970000000000001</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288</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36">
        <v>281</v>
      </c>
      <c r="B839" s="237" t="s">
        <v>1459</v>
      </c>
      <c r="C839" s="247" t="s">
        <v>1460</v>
      </c>
      <c r="D839" s="238" t="s">
        <v>481</v>
      </c>
      <c r="E839" s="239">
        <v>0.37619999999999998</v>
      </c>
      <c r="F839" s="240"/>
      <c r="G839" s="241">
        <f>ROUND(E839*F839,2)</f>
        <v>0</v>
      </c>
      <c r="H839" s="240"/>
      <c r="I839" s="241">
        <f>ROUND(E839*H839,2)</f>
        <v>0</v>
      </c>
      <c r="J839" s="240"/>
      <c r="K839" s="241">
        <f>ROUND(E839*J839,2)</f>
        <v>0</v>
      </c>
      <c r="L839" s="241">
        <v>21</v>
      </c>
      <c r="M839" s="241">
        <f>G839*(1+L839/100)</f>
        <v>0</v>
      </c>
      <c r="N839" s="239">
        <v>1</v>
      </c>
      <c r="O839" s="239">
        <f>ROUND(E839*N839,2)</f>
        <v>0.38</v>
      </c>
      <c r="P839" s="239">
        <v>0</v>
      </c>
      <c r="Q839" s="239">
        <f>ROUND(E839*P839,2)</f>
        <v>0</v>
      </c>
      <c r="R839" s="241" t="s">
        <v>888</v>
      </c>
      <c r="S839" s="241" t="s">
        <v>280</v>
      </c>
      <c r="T839" s="242" t="s">
        <v>280</v>
      </c>
      <c r="U839" s="222">
        <v>0</v>
      </c>
      <c r="V839" s="222">
        <f>ROUND(E839*U839,2)</f>
        <v>0</v>
      </c>
      <c r="W839" s="222"/>
      <c r="X839" s="222" t="s">
        <v>830</v>
      </c>
      <c r="Y839" s="222" t="s">
        <v>283</v>
      </c>
      <c r="Z839" s="212"/>
      <c r="AA839" s="212"/>
      <c r="AB839" s="212"/>
      <c r="AC839" s="212"/>
      <c r="AD839" s="212"/>
      <c r="AE839" s="212"/>
      <c r="AF839" s="212"/>
      <c r="AG839" s="212" t="s">
        <v>831</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1461</v>
      </c>
      <c r="D840" s="226"/>
      <c r="E840" s="227">
        <v>0.37619999999999998</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288</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36">
        <v>282</v>
      </c>
      <c r="B841" s="237" t="s">
        <v>1462</v>
      </c>
      <c r="C841" s="247" t="s">
        <v>1463</v>
      </c>
      <c r="D841" s="238" t="s">
        <v>1093</v>
      </c>
      <c r="E841" s="239">
        <v>1233.5999999999999</v>
      </c>
      <c r="F841" s="240"/>
      <c r="G841" s="241">
        <f>ROUND(E841*F841,2)</f>
        <v>0</v>
      </c>
      <c r="H841" s="240"/>
      <c r="I841" s="241">
        <f>ROUND(E841*H841,2)</f>
        <v>0</v>
      </c>
      <c r="J841" s="240"/>
      <c r="K841" s="241">
        <f>ROUND(E841*J841,2)</f>
        <v>0</v>
      </c>
      <c r="L841" s="241">
        <v>21</v>
      </c>
      <c r="M841" s="241">
        <f>G841*(1+L841/100)</f>
        <v>0</v>
      </c>
      <c r="N841" s="239">
        <v>5.0000000000000002E-5</v>
      </c>
      <c r="O841" s="239">
        <f>ROUND(E841*N841,2)</f>
        <v>0.06</v>
      </c>
      <c r="P841" s="239">
        <v>1E-3</v>
      </c>
      <c r="Q841" s="239">
        <f>ROUND(E841*P841,2)</f>
        <v>1.23</v>
      </c>
      <c r="R841" s="241" t="s">
        <v>1094</v>
      </c>
      <c r="S841" s="241" t="s">
        <v>280</v>
      </c>
      <c r="T841" s="242" t="s">
        <v>280</v>
      </c>
      <c r="U841" s="222">
        <v>9.7000000000000003E-2</v>
      </c>
      <c r="V841" s="222">
        <f>ROUND(E841*U841,2)</f>
        <v>119.66</v>
      </c>
      <c r="W841" s="222"/>
      <c r="X841" s="222" t="s">
        <v>399</v>
      </c>
      <c r="Y841" s="222" t="s">
        <v>283</v>
      </c>
      <c r="Z841" s="212"/>
      <c r="AA841" s="212"/>
      <c r="AB841" s="212"/>
      <c r="AC841" s="212"/>
      <c r="AD841" s="212"/>
      <c r="AE841" s="212"/>
      <c r="AF841" s="212"/>
      <c r="AG841" s="212" t="s">
        <v>400</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1464</v>
      </c>
      <c r="D842" s="226"/>
      <c r="E842" s="227">
        <v>570</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1465</v>
      </c>
      <c r="D843" s="226"/>
      <c r="E843" s="227">
        <v>325</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49" t="s">
        <v>1466</v>
      </c>
      <c r="D844" s="226"/>
      <c r="E844" s="227">
        <v>51.5</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288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49" t="s">
        <v>1467</v>
      </c>
      <c r="D845" s="226"/>
      <c r="E845" s="227">
        <v>22.6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49" t="s">
        <v>1468</v>
      </c>
      <c r="D846" s="226"/>
      <c r="E846" s="227">
        <v>140.69999999999999</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288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49" t="s">
        <v>1469</v>
      </c>
      <c r="D847" s="226"/>
      <c r="E847" s="227">
        <v>123.8</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283</v>
      </c>
      <c r="B848" s="237" t="s">
        <v>1470</v>
      </c>
      <c r="C848" s="247" t="s">
        <v>1471</v>
      </c>
      <c r="D848" s="238" t="s">
        <v>1104</v>
      </c>
      <c r="E848" s="239">
        <v>1</v>
      </c>
      <c r="F848" s="240"/>
      <c r="G848" s="241">
        <f>ROUND(E848*F848,2)</f>
        <v>0</v>
      </c>
      <c r="H848" s="240"/>
      <c r="I848" s="241">
        <f>ROUND(E848*H848,2)</f>
        <v>0</v>
      </c>
      <c r="J848" s="240"/>
      <c r="K848" s="241">
        <f>ROUND(E848*J848,2)</f>
        <v>0</v>
      </c>
      <c r="L848" s="241">
        <v>21</v>
      </c>
      <c r="M848" s="241">
        <f>G848*(1+L848/100)</f>
        <v>0</v>
      </c>
      <c r="N848" s="239">
        <v>0</v>
      </c>
      <c r="O848" s="239">
        <f>ROUND(E848*N848,2)</f>
        <v>0</v>
      </c>
      <c r="P848" s="239">
        <v>0</v>
      </c>
      <c r="Q848" s="239">
        <f>ROUND(E848*P848,2)</f>
        <v>0</v>
      </c>
      <c r="R848" s="241"/>
      <c r="S848" s="241" t="s">
        <v>316</v>
      </c>
      <c r="T848" s="242" t="s">
        <v>281</v>
      </c>
      <c r="U848" s="222">
        <v>0</v>
      </c>
      <c r="V848" s="222">
        <f>ROUND(E848*U848,2)</f>
        <v>0</v>
      </c>
      <c r="W848" s="222"/>
      <c r="X848" s="222" t="s">
        <v>399</v>
      </c>
      <c r="Y848" s="222" t="s">
        <v>283</v>
      </c>
      <c r="Z848" s="212"/>
      <c r="AA848" s="212"/>
      <c r="AB848" s="212"/>
      <c r="AC848" s="212"/>
      <c r="AD848" s="212"/>
      <c r="AE848" s="212"/>
      <c r="AF848" s="212"/>
      <c r="AG848" s="212" t="s">
        <v>400</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45" outlineLevel="2" x14ac:dyDescent="0.2">
      <c r="A849" s="219"/>
      <c r="B849" s="220"/>
      <c r="C849" s="248" t="s">
        <v>1472</v>
      </c>
      <c r="D849" s="244"/>
      <c r="E849" s="244"/>
      <c r="F849" s="244"/>
      <c r="G849" s="244"/>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286</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43" t="str">
        <f>C849</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49" s="212"/>
      <c r="BC849" s="212"/>
      <c r="BD849" s="212"/>
      <c r="BE849" s="212"/>
      <c r="BF849" s="212"/>
      <c r="BG849" s="212"/>
      <c r="BH849" s="212"/>
    </row>
    <row r="850" spans="1:60" outlineLevel="2" x14ac:dyDescent="0.2">
      <c r="A850" s="219"/>
      <c r="B850" s="220"/>
      <c r="C850" s="249" t="s">
        <v>1473</v>
      </c>
      <c r="D850" s="226"/>
      <c r="E850" s="227"/>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288</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49" t="s">
        <v>1474</v>
      </c>
      <c r="D851" s="226"/>
      <c r="E851" s="227"/>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49" t="s">
        <v>1475</v>
      </c>
      <c r="D852" s="226"/>
      <c r="E852" s="227"/>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288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49" t="s">
        <v>291</v>
      </c>
      <c r="D853" s="226"/>
      <c r="E853" s="227">
        <v>1</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288</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36">
        <v>284</v>
      </c>
      <c r="B854" s="237" t="s">
        <v>1476</v>
      </c>
      <c r="C854" s="247" t="s">
        <v>1477</v>
      </c>
      <c r="D854" s="238" t="s">
        <v>1104</v>
      </c>
      <c r="E854" s="239">
        <v>1</v>
      </c>
      <c r="F854" s="240"/>
      <c r="G854" s="241">
        <f>ROUND(E854*F854,2)</f>
        <v>0</v>
      </c>
      <c r="H854" s="240"/>
      <c r="I854" s="241">
        <f>ROUND(E854*H854,2)</f>
        <v>0</v>
      </c>
      <c r="J854" s="240"/>
      <c r="K854" s="241">
        <f>ROUND(E854*J854,2)</f>
        <v>0</v>
      </c>
      <c r="L854" s="241">
        <v>21</v>
      </c>
      <c r="M854" s="241">
        <f>G854*(1+L854/100)</f>
        <v>0</v>
      </c>
      <c r="N854" s="239">
        <v>0</v>
      </c>
      <c r="O854" s="239">
        <f>ROUND(E854*N854,2)</f>
        <v>0</v>
      </c>
      <c r="P854" s="239">
        <v>0</v>
      </c>
      <c r="Q854" s="239">
        <f>ROUND(E854*P854,2)</f>
        <v>0</v>
      </c>
      <c r="R854" s="241"/>
      <c r="S854" s="241" t="s">
        <v>316</v>
      </c>
      <c r="T854" s="242" t="s">
        <v>281</v>
      </c>
      <c r="U854" s="222">
        <v>0</v>
      </c>
      <c r="V854" s="222">
        <f>ROUND(E854*U854,2)</f>
        <v>0</v>
      </c>
      <c r="W854" s="222"/>
      <c r="X854" s="222" t="s">
        <v>399</v>
      </c>
      <c r="Y854" s="222" t="s">
        <v>283</v>
      </c>
      <c r="Z854" s="212"/>
      <c r="AA854" s="212"/>
      <c r="AB854" s="212"/>
      <c r="AC854" s="212"/>
      <c r="AD854" s="212"/>
      <c r="AE854" s="212"/>
      <c r="AF854" s="212"/>
      <c r="AG854" s="212" t="s">
        <v>400</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49" t="s">
        <v>1478</v>
      </c>
      <c r="D855" s="226"/>
      <c r="E855" s="227"/>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288</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49" t="s">
        <v>1479</v>
      </c>
      <c r="D856" s="226"/>
      <c r="E856" s="227"/>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288</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49" t="s">
        <v>1480</v>
      </c>
      <c r="D857" s="226"/>
      <c r="E857" s="227"/>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1481</v>
      </c>
      <c r="D858" s="226"/>
      <c r="E858" s="227"/>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291</v>
      </c>
      <c r="D859" s="226"/>
      <c r="E859" s="227">
        <v>1</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36">
        <v>285</v>
      </c>
      <c r="B860" s="237" t="s">
        <v>1482</v>
      </c>
      <c r="C860" s="247" t="s">
        <v>1483</v>
      </c>
      <c r="D860" s="238" t="s">
        <v>885</v>
      </c>
      <c r="E860" s="239">
        <v>1</v>
      </c>
      <c r="F860" s="240"/>
      <c r="G860" s="241">
        <f>ROUND(E860*F860,2)</f>
        <v>0</v>
      </c>
      <c r="H860" s="240"/>
      <c r="I860" s="241">
        <f>ROUND(E860*H860,2)</f>
        <v>0</v>
      </c>
      <c r="J860" s="240"/>
      <c r="K860" s="241">
        <f>ROUND(E860*J860,2)</f>
        <v>0</v>
      </c>
      <c r="L860" s="241">
        <v>21</v>
      </c>
      <c r="M860" s="241">
        <f>G860*(1+L860/100)</f>
        <v>0</v>
      </c>
      <c r="N860" s="239">
        <v>0</v>
      </c>
      <c r="O860" s="239">
        <f>ROUND(E860*N860,2)</f>
        <v>0</v>
      </c>
      <c r="P860" s="239">
        <v>0</v>
      </c>
      <c r="Q860" s="239">
        <f>ROUND(E860*P860,2)</f>
        <v>0</v>
      </c>
      <c r="R860" s="241"/>
      <c r="S860" s="241" t="s">
        <v>316</v>
      </c>
      <c r="T860" s="242" t="s">
        <v>281</v>
      </c>
      <c r="U860" s="222">
        <v>0</v>
      </c>
      <c r="V860" s="222">
        <f>ROUND(E860*U860,2)</f>
        <v>0</v>
      </c>
      <c r="W860" s="222"/>
      <c r="X860" s="222" t="s">
        <v>399</v>
      </c>
      <c r="Y860" s="222" t="s">
        <v>283</v>
      </c>
      <c r="Z860" s="212"/>
      <c r="AA860" s="212"/>
      <c r="AB860" s="212"/>
      <c r="AC860" s="212"/>
      <c r="AD860" s="212"/>
      <c r="AE860" s="212"/>
      <c r="AF860" s="212"/>
      <c r="AG860" s="212" t="s">
        <v>400</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19"/>
      <c r="B861" s="220"/>
      <c r="C861" s="249" t="s">
        <v>1484</v>
      </c>
      <c r="D861" s="226"/>
      <c r="E861" s="227"/>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49" t="s">
        <v>1485</v>
      </c>
      <c r="D862" s="226"/>
      <c r="E862" s="227"/>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288</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49" t="s">
        <v>1486</v>
      </c>
      <c r="D863" s="226"/>
      <c r="E863" s="227"/>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288</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49" t="s">
        <v>1487</v>
      </c>
      <c r="D864" s="226"/>
      <c r="E864" s="227"/>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49" t="s">
        <v>1488</v>
      </c>
      <c r="D865" s="226"/>
      <c r="E865" s="227"/>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49" t="s">
        <v>387</v>
      </c>
      <c r="D866" s="226"/>
      <c r="E866" s="227">
        <v>1</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36">
        <v>286</v>
      </c>
      <c r="B867" s="237" t="s">
        <v>1489</v>
      </c>
      <c r="C867" s="247" t="s">
        <v>1490</v>
      </c>
      <c r="D867" s="238" t="s">
        <v>1104</v>
      </c>
      <c r="E867" s="239">
        <v>1</v>
      </c>
      <c r="F867" s="240"/>
      <c r="G867" s="241">
        <f>ROUND(E867*F867,2)</f>
        <v>0</v>
      </c>
      <c r="H867" s="240"/>
      <c r="I867" s="241">
        <f>ROUND(E867*H867,2)</f>
        <v>0</v>
      </c>
      <c r="J867" s="240"/>
      <c r="K867" s="241">
        <f>ROUND(E867*J867,2)</f>
        <v>0</v>
      </c>
      <c r="L867" s="241">
        <v>21</v>
      </c>
      <c r="M867" s="241">
        <f>G867*(1+L867/100)</f>
        <v>0</v>
      </c>
      <c r="N867" s="239">
        <v>0</v>
      </c>
      <c r="O867" s="239">
        <f>ROUND(E867*N867,2)</f>
        <v>0</v>
      </c>
      <c r="P867" s="239">
        <v>0</v>
      </c>
      <c r="Q867" s="239">
        <f>ROUND(E867*P867,2)</f>
        <v>0</v>
      </c>
      <c r="R867" s="241"/>
      <c r="S867" s="241" t="s">
        <v>316</v>
      </c>
      <c r="T867" s="242" t="s">
        <v>281</v>
      </c>
      <c r="U867" s="222">
        <v>0</v>
      </c>
      <c r="V867" s="222">
        <f>ROUND(E867*U867,2)</f>
        <v>0</v>
      </c>
      <c r="W867" s="222"/>
      <c r="X867" s="222" t="s">
        <v>399</v>
      </c>
      <c r="Y867" s="222" t="s">
        <v>283</v>
      </c>
      <c r="Z867" s="212"/>
      <c r="AA867" s="212"/>
      <c r="AB867" s="212"/>
      <c r="AC867" s="212"/>
      <c r="AD867" s="212"/>
      <c r="AE867" s="212"/>
      <c r="AF867" s="212"/>
      <c r="AG867" s="212" t="s">
        <v>400</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49" t="s">
        <v>1491</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1492</v>
      </c>
      <c r="D869" s="226"/>
      <c r="E869" s="227"/>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49" t="s">
        <v>1493</v>
      </c>
      <c r="D870" s="226"/>
      <c r="E870" s="227"/>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288</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49" t="s">
        <v>1494</v>
      </c>
      <c r="D871" s="226"/>
      <c r="E871" s="227"/>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288</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49" t="s">
        <v>1495</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288</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291</v>
      </c>
      <c r="D873" s="226"/>
      <c r="E873" s="227">
        <v>1</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288</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36">
        <v>287</v>
      </c>
      <c r="B874" s="237" t="s">
        <v>1496</v>
      </c>
      <c r="C874" s="247" t="s">
        <v>1497</v>
      </c>
      <c r="D874" s="238" t="s">
        <v>885</v>
      </c>
      <c r="E874" s="239">
        <v>1</v>
      </c>
      <c r="F874" s="240"/>
      <c r="G874" s="241">
        <f>ROUND(E874*F874,2)</f>
        <v>0</v>
      </c>
      <c r="H874" s="240"/>
      <c r="I874" s="241">
        <f>ROUND(E874*H874,2)</f>
        <v>0</v>
      </c>
      <c r="J874" s="240"/>
      <c r="K874" s="241">
        <f>ROUND(E874*J874,2)</f>
        <v>0</v>
      </c>
      <c r="L874" s="241">
        <v>21</v>
      </c>
      <c r="M874" s="241">
        <f>G874*(1+L874/100)</f>
        <v>0</v>
      </c>
      <c r="N874" s="239">
        <v>0</v>
      </c>
      <c r="O874" s="239">
        <f>ROUND(E874*N874,2)</f>
        <v>0</v>
      </c>
      <c r="P874" s="239">
        <v>0</v>
      </c>
      <c r="Q874" s="239">
        <f>ROUND(E874*P874,2)</f>
        <v>0</v>
      </c>
      <c r="R874" s="241"/>
      <c r="S874" s="241" t="s">
        <v>316</v>
      </c>
      <c r="T874" s="242" t="s">
        <v>281</v>
      </c>
      <c r="U874" s="222">
        <v>0</v>
      </c>
      <c r="V874" s="222">
        <f>ROUND(E874*U874,2)</f>
        <v>0</v>
      </c>
      <c r="W874" s="222"/>
      <c r="X874" s="222" t="s">
        <v>399</v>
      </c>
      <c r="Y874" s="222" t="s">
        <v>283</v>
      </c>
      <c r="Z874" s="212"/>
      <c r="AA874" s="212"/>
      <c r="AB874" s="212"/>
      <c r="AC874" s="212"/>
      <c r="AD874" s="212"/>
      <c r="AE874" s="212"/>
      <c r="AF874" s="212"/>
      <c r="AG874" s="212" t="s">
        <v>400</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49" t="s">
        <v>1498</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288</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1499</v>
      </c>
      <c r="D876" s="226"/>
      <c r="E876" s="227"/>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288</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49" t="s">
        <v>1500</v>
      </c>
      <c r="D877" s="226"/>
      <c r="E877" s="227"/>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288</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49" t="s">
        <v>1501</v>
      </c>
      <c r="D878" s="226"/>
      <c r="E878" s="227"/>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288</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49" t="s">
        <v>1502</v>
      </c>
      <c r="D879" s="226"/>
      <c r="E879" s="227"/>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288</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9" t="s">
        <v>387</v>
      </c>
      <c r="D880" s="226"/>
      <c r="E880" s="227">
        <v>1</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36">
        <v>288</v>
      </c>
      <c r="B881" s="237" t="s">
        <v>1503</v>
      </c>
      <c r="C881" s="247" t="s">
        <v>1504</v>
      </c>
      <c r="D881" s="238" t="s">
        <v>885</v>
      </c>
      <c r="E881" s="239">
        <v>1</v>
      </c>
      <c r="F881" s="240"/>
      <c r="G881" s="241">
        <f>ROUND(E881*F881,2)</f>
        <v>0</v>
      </c>
      <c r="H881" s="240"/>
      <c r="I881" s="241">
        <f>ROUND(E881*H881,2)</f>
        <v>0</v>
      </c>
      <c r="J881" s="240"/>
      <c r="K881" s="241">
        <f>ROUND(E881*J881,2)</f>
        <v>0</v>
      </c>
      <c r="L881" s="241">
        <v>21</v>
      </c>
      <c r="M881" s="241">
        <f>G881*(1+L881/100)</f>
        <v>0</v>
      </c>
      <c r="N881" s="239">
        <v>0</v>
      </c>
      <c r="O881" s="239">
        <f>ROUND(E881*N881,2)</f>
        <v>0</v>
      </c>
      <c r="P881" s="239">
        <v>0</v>
      </c>
      <c r="Q881" s="239">
        <f>ROUND(E881*P881,2)</f>
        <v>0</v>
      </c>
      <c r="R881" s="241"/>
      <c r="S881" s="241" t="s">
        <v>316</v>
      </c>
      <c r="T881" s="242" t="s">
        <v>281</v>
      </c>
      <c r="U881" s="222">
        <v>0</v>
      </c>
      <c r="V881" s="222">
        <f>ROUND(E881*U881,2)</f>
        <v>0</v>
      </c>
      <c r="W881" s="222"/>
      <c r="X881" s="222" t="s">
        <v>399</v>
      </c>
      <c r="Y881" s="222" t="s">
        <v>283</v>
      </c>
      <c r="Z881" s="212"/>
      <c r="AA881" s="212"/>
      <c r="AB881" s="212"/>
      <c r="AC881" s="212"/>
      <c r="AD881" s="212"/>
      <c r="AE881" s="212"/>
      <c r="AF881" s="212"/>
      <c r="AG881" s="212" t="s">
        <v>400</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2" x14ac:dyDescent="0.2">
      <c r="A882" s="219"/>
      <c r="B882" s="220"/>
      <c r="C882" s="249" t="s">
        <v>1505</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1506</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288</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1507</v>
      </c>
      <c r="D884" s="226"/>
      <c r="E884" s="227"/>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288</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49" t="s">
        <v>1508</v>
      </c>
      <c r="D885" s="226"/>
      <c r="E885" s="227"/>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288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49" t="s">
        <v>1509</v>
      </c>
      <c r="D886" s="226"/>
      <c r="E886" s="227"/>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288</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49" t="s">
        <v>387</v>
      </c>
      <c r="D887" s="226"/>
      <c r="E887" s="227">
        <v>1</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288</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57">
        <v>289</v>
      </c>
      <c r="B888" s="258" t="s">
        <v>1510</v>
      </c>
      <c r="C888" s="265" t="s">
        <v>1511</v>
      </c>
      <c r="D888" s="259" t="s">
        <v>885</v>
      </c>
      <c r="E888" s="260">
        <v>1</v>
      </c>
      <c r="F888" s="261"/>
      <c r="G888" s="262">
        <f>ROUND(E888*F888,2)</f>
        <v>0</v>
      </c>
      <c r="H888" s="261"/>
      <c r="I888" s="262">
        <f>ROUND(E888*H888,2)</f>
        <v>0</v>
      </c>
      <c r="J888" s="261"/>
      <c r="K888" s="262">
        <f>ROUND(E888*J888,2)</f>
        <v>0</v>
      </c>
      <c r="L888" s="262">
        <v>21</v>
      </c>
      <c r="M888" s="262">
        <f>G888*(1+L888/100)</f>
        <v>0</v>
      </c>
      <c r="N888" s="260">
        <v>0</v>
      </c>
      <c r="O888" s="260">
        <f>ROUND(E888*N888,2)</f>
        <v>0</v>
      </c>
      <c r="P888" s="260">
        <v>0</v>
      </c>
      <c r="Q888" s="260">
        <f>ROUND(E888*P888,2)</f>
        <v>0</v>
      </c>
      <c r="R888" s="262"/>
      <c r="S888" s="262" t="s">
        <v>316</v>
      </c>
      <c r="T888" s="263" t="s">
        <v>281</v>
      </c>
      <c r="U888" s="222">
        <v>0</v>
      </c>
      <c r="V888" s="222">
        <f>ROUND(E888*U888,2)</f>
        <v>0</v>
      </c>
      <c r="W888" s="222"/>
      <c r="X888" s="222" t="s">
        <v>399</v>
      </c>
      <c r="Y888" s="222" t="s">
        <v>283</v>
      </c>
      <c r="Z888" s="212"/>
      <c r="AA888" s="212"/>
      <c r="AB888" s="212"/>
      <c r="AC888" s="212"/>
      <c r="AD888" s="212"/>
      <c r="AE888" s="212"/>
      <c r="AF888" s="212"/>
      <c r="AG888" s="212" t="s">
        <v>400</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36">
        <v>290</v>
      </c>
      <c r="B889" s="237" t="s">
        <v>1512</v>
      </c>
      <c r="C889" s="247" t="s">
        <v>1513</v>
      </c>
      <c r="D889" s="238" t="s">
        <v>885</v>
      </c>
      <c r="E889" s="239">
        <v>6</v>
      </c>
      <c r="F889" s="240"/>
      <c r="G889" s="241">
        <f>ROUND(E889*F889,2)</f>
        <v>0</v>
      </c>
      <c r="H889" s="240"/>
      <c r="I889" s="241">
        <f>ROUND(E889*H889,2)</f>
        <v>0</v>
      </c>
      <c r="J889" s="240"/>
      <c r="K889" s="241">
        <f>ROUND(E889*J889,2)</f>
        <v>0</v>
      </c>
      <c r="L889" s="241">
        <v>21</v>
      </c>
      <c r="M889" s="241">
        <f>G889*(1+L889/100)</f>
        <v>0</v>
      </c>
      <c r="N889" s="239">
        <v>0</v>
      </c>
      <c r="O889" s="239">
        <f>ROUND(E889*N889,2)</f>
        <v>0</v>
      </c>
      <c r="P889" s="239">
        <v>0</v>
      </c>
      <c r="Q889" s="239">
        <f>ROUND(E889*P889,2)</f>
        <v>0</v>
      </c>
      <c r="R889" s="241"/>
      <c r="S889" s="241" t="s">
        <v>316</v>
      </c>
      <c r="T889" s="242" t="s">
        <v>281</v>
      </c>
      <c r="U889" s="222">
        <v>0</v>
      </c>
      <c r="V889" s="222">
        <f>ROUND(E889*U889,2)</f>
        <v>0</v>
      </c>
      <c r="W889" s="222"/>
      <c r="X889" s="222" t="s">
        <v>399</v>
      </c>
      <c r="Y889" s="222" t="s">
        <v>283</v>
      </c>
      <c r="Z889" s="212"/>
      <c r="AA889" s="212"/>
      <c r="AB889" s="212"/>
      <c r="AC889" s="212"/>
      <c r="AD889" s="212"/>
      <c r="AE889" s="212"/>
      <c r="AF889" s="212"/>
      <c r="AG889" s="212" t="s">
        <v>400</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2" x14ac:dyDescent="0.2">
      <c r="A890" s="219"/>
      <c r="B890" s="220"/>
      <c r="C890" s="249" t="s">
        <v>1514</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288</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1515</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288</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1516</v>
      </c>
      <c r="D892" s="226"/>
      <c r="E892" s="227"/>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288</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49" t="s">
        <v>1517</v>
      </c>
      <c r="D893" s="226"/>
      <c r="E893" s="227"/>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288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49" t="s">
        <v>1518</v>
      </c>
      <c r="D894" s="226"/>
      <c r="E894" s="227">
        <v>6</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288</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36">
        <v>291</v>
      </c>
      <c r="B895" s="237" t="s">
        <v>1519</v>
      </c>
      <c r="C895" s="247" t="s">
        <v>1520</v>
      </c>
      <c r="D895" s="238" t="s">
        <v>1104</v>
      </c>
      <c r="E895" s="239">
        <v>1</v>
      </c>
      <c r="F895" s="240"/>
      <c r="G895" s="241">
        <f>ROUND(E895*F895,2)</f>
        <v>0</v>
      </c>
      <c r="H895" s="240"/>
      <c r="I895" s="241">
        <f>ROUND(E895*H895,2)</f>
        <v>0</v>
      </c>
      <c r="J895" s="240"/>
      <c r="K895" s="241">
        <f>ROUND(E895*J895,2)</f>
        <v>0</v>
      </c>
      <c r="L895" s="241">
        <v>21</v>
      </c>
      <c r="M895" s="241">
        <f>G895*(1+L895/100)</f>
        <v>0</v>
      </c>
      <c r="N895" s="239">
        <v>0</v>
      </c>
      <c r="O895" s="239">
        <f>ROUND(E895*N895,2)</f>
        <v>0</v>
      </c>
      <c r="P895" s="239">
        <v>0</v>
      </c>
      <c r="Q895" s="239">
        <f>ROUND(E895*P895,2)</f>
        <v>0</v>
      </c>
      <c r="R895" s="241"/>
      <c r="S895" s="241" t="s">
        <v>316</v>
      </c>
      <c r="T895" s="242" t="s">
        <v>281</v>
      </c>
      <c r="U895" s="222">
        <v>0</v>
      </c>
      <c r="V895" s="222">
        <f>ROUND(E895*U895,2)</f>
        <v>0</v>
      </c>
      <c r="W895" s="222"/>
      <c r="X895" s="222" t="s">
        <v>399</v>
      </c>
      <c r="Y895" s="222" t="s">
        <v>283</v>
      </c>
      <c r="Z895" s="212"/>
      <c r="AA895" s="212"/>
      <c r="AB895" s="212"/>
      <c r="AC895" s="212"/>
      <c r="AD895" s="212"/>
      <c r="AE895" s="212"/>
      <c r="AF895" s="212"/>
      <c r="AG895" s="212" t="s">
        <v>400</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2" x14ac:dyDescent="0.2">
      <c r="A896" s="219"/>
      <c r="B896" s="220"/>
      <c r="C896" s="249" t="s">
        <v>1521</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288</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9" t="s">
        <v>1522</v>
      </c>
      <c r="D897" s="226"/>
      <c r="E897" s="227"/>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288</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49" t="s">
        <v>1523</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1524</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1525</v>
      </c>
      <c r="D900" s="226"/>
      <c r="E900" s="227"/>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49" t="s">
        <v>1526</v>
      </c>
      <c r="D901" s="226"/>
      <c r="E901" s="227"/>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288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49" t="s">
        <v>1527</v>
      </c>
      <c r="D902" s="226"/>
      <c r="E902" s="227"/>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288</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49" t="s">
        <v>1528</v>
      </c>
      <c r="D903" s="226"/>
      <c r="E903" s="227"/>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288</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49" t="s">
        <v>291</v>
      </c>
      <c r="D904" s="226"/>
      <c r="E904" s="227">
        <v>1</v>
      </c>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36">
        <v>292</v>
      </c>
      <c r="B905" s="237" t="s">
        <v>1529</v>
      </c>
      <c r="C905" s="247" t="s">
        <v>1530</v>
      </c>
      <c r="D905" s="238" t="s">
        <v>885</v>
      </c>
      <c r="E905" s="239">
        <v>128</v>
      </c>
      <c r="F905" s="240"/>
      <c r="G905" s="241">
        <f>ROUND(E905*F905,2)</f>
        <v>0</v>
      </c>
      <c r="H905" s="240"/>
      <c r="I905" s="241">
        <f>ROUND(E905*H905,2)</f>
        <v>0</v>
      </c>
      <c r="J905" s="240"/>
      <c r="K905" s="241">
        <f>ROUND(E905*J905,2)</f>
        <v>0</v>
      </c>
      <c r="L905" s="241">
        <v>21</v>
      </c>
      <c r="M905" s="241">
        <f>G905*(1+L905/100)</f>
        <v>0</v>
      </c>
      <c r="N905" s="239">
        <v>0</v>
      </c>
      <c r="O905" s="239">
        <f>ROUND(E905*N905,2)</f>
        <v>0</v>
      </c>
      <c r="P905" s="239">
        <v>0</v>
      </c>
      <c r="Q905" s="239">
        <f>ROUND(E905*P905,2)</f>
        <v>0</v>
      </c>
      <c r="R905" s="241"/>
      <c r="S905" s="241" t="s">
        <v>316</v>
      </c>
      <c r="T905" s="242" t="s">
        <v>281</v>
      </c>
      <c r="U905" s="222">
        <v>0</v>
      </c>
      <c r="V905" s="222">
        <f>ROUND(E905*U905,2)</f>
        <v>0</v>
      </c>
      <c r="W905" s="222"/>
      <c r="X905" s="222" t="s">
        <v>399</v>
      </c>
      <c r="Y905" s="222" t="s">
        <v>283</v>
      </c>
      <c r="Z905" s="212"/>
      <c r="AA905" s="212"/>
      <c r="AB905" s="212"/>
      <c r="AC905" s="212"/>
      <c r="AD905" s="212"/>
      <c r="AE905" s="212"/>
      <c r="AF905" s="212"/>
      <c r="AG905" s="212" t="s">
        <v>400</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2" x14ac:dyDescent="0.2">
      <c r="A906" s="219"/>
      <c r="B906" s="220"/>
      <c r="C906" s="249" t="s">
        <v>1531</v>
      </c>
      <c r="D906" s="226"/>
      <c r="E906" s="227">
        <v>32</v>
      </c>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1532</v>
      </c>
      <c r="D907" s="226"/>
      <c r="E907" s="227">
        <v>96</v>
      </c>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1533</v>
      </c>
      <c r="D908" s="226"/>
      <c r="E908" s="227"/>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36">
        <v>293</v>
      </c>
      <c r="B909" s="237" t="s">
        <v>1534</v>
      </c>
      <c r="C909" s="247" t="s">
        <v>1535</v>
      </c>
      <c r="D909" s="238" t="s">
        <v>1104</v>
      </c>
      <c r="E909" s="239">
        <v>1</v>
      </c>
      <c r="F909" s="240"/>
      <c r="G909" s="241">
        <f>ROUND(E909*F909,2)</f>
        <v>0</v>
      </c>
      <c r="H909" s="240"/>
      <c r="I909" s="241">
        <f>ROUND(E909*H909,2)</f>
        <v>0</v>
      </c>
      <c r="J909" s="240"/>
      <c r="K909" s="241">
        <f>ROUND(E909*J909,2)</f>
        <v>0</v>
      </c>
      <c r="L909" s="241">
        <v>21</v>
      </c>
      <c r="M909" s="241">
        <f>G909*(1+L909/100)</f>
        <v>0</v>
      </c>
      <c r="N909" s="239">
        <v>0</v>
      </c>
      <c r="O909" s="239">
        <f>ROUND(E909*N909,2)</f>
        <v>0</v>
      </c>
      <c r="P909" s="239">
        <v>0</v>
      </c>
      <c r="Q909" s="239">
        <f>ROUND(E909*P909,2)</f>
        <v>0</v>
      </c>
      <c r="R909" s="241"/>
      <c r="S909" s="241" t="s">
        <v>316</v>
      </c>
      <c r="T909" s="242" t="s">
        <v>281</v>
      </c>
      <c r="U909" s="222">
        <v>0</v>
      </c>
      <c r="V909" s="222">
        <f>ROUND(E909*U909,2)</f>
        <v>0</v>
      </c>
      <c r="W909" s="222"/>
      <c r="X909" s="222" t="s">
        <v>399</v>
      </c>
      <c r="Y909" s="222" t="s">
        <v>283</v>
      </c>
      <c r="Z909" s="212"/>
      <c r="AA909" s="212"/>
      <c r="AB909" s="212"/>
      <c r="AC909" s="212"/>
      <c r="AD909" s="212"/>
      <c r="AE909" s="212"/>
      <c r="AF909" s="212"/>
      <c r="AG909" s="212" t="s">
        <v>400</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49" t="s">
        <v>1536</v>
      </c>
      <c r="D910" s="226"/>
      <c r="E910" s="227"/>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49" t="s">
        <v>1537</v>
      </c>
      <c r="D911" s="226"/>
      <c r="E911" s="227"/>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288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49" t="s">
        <v>291</v>
      </c>
      <c r="D912" s="226"/>
      <c r="E912" s="227">
        <v>1</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36">
        <v>294</v>
      </c>
      <c r="B913" s="237" t="s">
        <v>1538</v>
      </c>
      <c r="C913" s="247" t="s">
        <v>1539</v>
      </c>
      <c r="D913" s="238" t="s">
        <v>0</v>
      </c>
      <c r="E913" s="239">
        <v>9874.7070000000003</v>
      </c>
      <c r="F913" s="240"/>
      <c r="G913" s="241">
        <f>ROUND(E913*F913,2)</f>
        <v>0</v>
      </c>
      <c r="H913" s="240"/>
      <c r="I913" s="241">
        <f>ROUND(E913*H913,2)</f>
        <v>0</v>
      </c>
      <c r="J913" s="240"/>
      <c r="K913" s="241">
        <f>ROUND(E913*J913,2)</f>
        <v>0</v>
      </c>
      <c r="L913" s="241">
        <v>21</v>
      </c>
      <c r="M913" s="241">
        <f>G913*(1+L913/100)</f>
        <v>0</v>
      </c>
      <c r="N913" s="239">
        <v>0</v>
      </c>
      <c r="O913" s="239">
        <f>ROUND(E913*N913,2)</f>
        <v>0</v>
      </c>
      <c r="P913" s="239">
        <v>0</v>
      </c>
      <c r="Q913" s="239">
        <f>ROUND(E913*P913,2)</f>
        <v>0</v>
      </c>
      <c r="R913" s="241" t="s">
        <v>1094</v>
      </c>
      <c r="S913" s="241" t="s">
        <v>280</v>
      </c>
      <c r="T913" s="242" t="s">
        <v>280</v>
      </c>
      <c r="U913" s="222">
        <v>0</v>
      </c>
      <c r="V913" s="222">
        <f>ROUND(E913*U913,2)</f>
        <v>0</v>
      </c>
      <c r="W913" s="222"/>
      <c r="X913" s="222" t="s">
        <v>399</v>
      </c>
      <c r="Y913" s="222" t="s">
        <v>283</v>
      </c>
      <c r="Z913" s="212"/>
      <c r="AA913" s="212"/>
      <c r="AB913" s="212"/>
      <c r="AC913" s="212"/>
      <c r="AD913" s="212"/>
      <c r="AE913" s="212"/>
      <c r="AF913" s="212"/>
      <c r="AG913" s="212" t="s">
        <v>1035</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64" t="s">
        <v>1075</v>
      </c>
      <c r="D914" s="256"/>
      <c r="E914" s="256"/>
      <c r="F914" s="256"/>
      <c r="G914" s="256"/>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447</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x14ac:dyDescent="0.2">
      <c r="A915" s="229" t="s">
        <v>275</v>
      </c>
      <c r="B915" s="230" t="s">
        <v>214</v>
      </c>
      <c r="C915" s="246" t="s">
        <v>215</v>
      </c>
      <c r="D915" s="231"/>
      <c r="E915" s="232"/>
      <c r="F915" s="233"/>
      <c r="G915" s="233">
        <f>SUMIF(AG916:AG919,"&lt;&gt;NOR",G916:G919)</f>
        <v>0</v>
      </c>
      <c r="H915" s="233"/>
      <c r="I915" s="233">
        <f>SUM(I916:I919)</f>
        <v>0</v>
      </c>
      <c r="J915" s="233"/>
      <c r="K915" s="233">
        <f>SUM(K916:K919)</f>
        <v>0</v>
      </c>
      <c r="L915" s="233"/>
      <c r="M915" s="233">
        <f>SUM(M916:M919)</f>
        <v>0</v>
      </c>
      <c r="N915" s="232"/>
      <c r="O915" s="232">
        <f>SUM(O916:O919)</f>
        <v>0</v>
      </c>
      <c r="P915" s="232"/>
      <c r="Q915" s="232">
        <f>SUM(Q916:Q919)</f>
        <v>0</v>
      </c>
      <c r="R915" s="233"/>
      <c r="S915" s="233"/>
      <c r="T915" s="234"/>
      <c r="U915" s="228"/>
      <c r="V915" s="228">
        <f>SUM(V916:V919)</f>
        <v>0.38</v>
      </c>
      <c r="W915" s="228"/>
      <c r="X915" s="228"/>
      <c r="Y915" s="228"/>
      <c r="AG915" t="s">
        <v>276</v>
      </c>
    </row>
    <row r="916" spans="1:60" ht="22.5" outlineLevel="1" x14ac:dyDescent="0.2">
      <c r="A916" s="236">
        <v>295</v>
      </c>
      <c r="B916" s="237" t="s">
        <v>1540</v>
      </c>
      <c r="C916" s="247" t="s">
        <v>1541</v>
      </c>
      <c r="D916" s="238" t="s">
        <v>563</v>
      </c>
      <c r="E916" s="239">
        <v>1.6</v>
      </c>
      <c r="F916" s="240"/>
      <c r="G916" s="241">
        <f>ROUND(E916*F916,2)</f>
        <v>0</v>
      </c>
      <c r="H916" s="240"/>
      <c r="I916" s="241">
        <f>ROUND(E916*H916,2)</f>
        <v>0</v>
      </c>
      <c r="J916" s="240"/>
      <c r="K916" s="241">
        <f>ROUND(E916*J916,2)</f>
        <v>0</v>
      </c>
      <c r="L916" s="241">
        <v>21</v>
      </c>
      <c r="M916" s="241">
        <f>G916*(1+L916/100)</f>
        <v>0</v>
      </c>
      <c r="N916" s="239">
        <v>3.6000000000000002E-4</v>
      </c>
      <c r="O916" s="239">
        <f>ROUND(E916*N916,2)</f>
        <v>0</v>
      </c>
      <c r="P916" s="239">
        <v>0</v>
      </c>
      <c r="Q916" s="239">
        <f>ROUND(E916*P916,2)</f>
        <v>0</v>
      </c>
      <c r="R916" s="241" t="s">
        <v>1542</v>
      </c>
      <c r="S916" s="241" t="s">
        <v>280</v>
      </c>
      <c r="T916" s="242" t="s">
        <v>280</v>
      </c>
      <c r="U916" s="222">
        <v>0.23599999999999999</v>
      </c>
      <c r="V916" s="222">
        <f>ROUND(E916*U916,2)</f>
        <v>0.38</v>
      </c>
      <c r="W916" s="222"/>
      <c r="X916" s="222" t="s">
        <v>399</v>
      </c>
      <c r="Y916" s="222" t="s">
        <v>283</v>
      </c>
      <c r="Z916" s="212"/>
      <c r="AA916" s="212"/>
      <c r="AB916" s="212"/>
      <c r="AC916" s="212"/>
      <c r="AD916" s="212"/>
      <c r="AE916" s="212"/>
      <c r="AF916" s="212"/>
      <c r="AG916" s="212" t="s">
        <v>400</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2" x14ac:dyDescent="0.2">
      <c r="A917" s="219"/>
      <c r="B917" s="220"/>
      <c r="C917" s="249" t="s">
        <v>1543</v>
      </c>
      <c r="D917" s="226"/>
      <c r="E917" s="227">
        <v>1.6</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288</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ht="22.5" outlineLevel="1" x14ac:dyDescent="0.2">
      <c r="A918" s="236">
        <v>296</v>
      </c>
      <c r="B918" s="237" t="s">
        <v>1544</v>
      </c>
      <c r="C918" s="247" t="s">
        <v>1545</v>
      </c>
      <c r="D918" s="238" t="s">
        <v>439</v>
      </c>
      <c r="E918" s="239">
        <v>0.17119999999999999</v>
      </c>
      <c r="F918" s="240"/>
      <c r="G918" s="241">
        <f>ROUND(E918*F918,2)</f>
        <v>0</v>
      </c>
      <c r="H918" s="240"/>
      <c r="I918" s="241">
        <f>ROUND(E918*H918,2)</f>
        <v>0</v>
      </c>
      <c r="J918" s="240"/>
      <c r="K918" s="241">
        <f>ROUND(E918*J918,2)</f>
        <v>0</v>
      </c>
      <c r="L918" s="241">
        <v>21</v>
      </c>
      <c r="M918" s="241">
        <f>G918*(1+L918/100)</f>
        <v>0</v>
      </c>
      <c r="N918" s="239">
        <v>1.9199999999999998E-2</v>
      </c>
      <c r="O918" s="239">
        <f>ROUND(E918*N918,2)</f>
        <v>0</v>
      </c>
      <c r="P918" s="239">
        <v>0</v>
      </c>
      <c r="Q918" s="239">
        <f>ROUND(E918*P918,2)</f>
        <v>0</v>
      </c>
      <c r="R918" s="241" t="s">
        <v>888</v>
      </c>
      <c r="S918" s="241" t="s">
        <v>280</v>
      </c>
      <c r="T918" s="242" t="s">
        <v>280</v>
      </c>
      <c r="U918" s="222">
        <v>0</v>
      </c>
      <c r="V918" s="222">
        <f>ROUND(E918*U918,2)</f>
        <v>0</v>
      </c>
      <c r="W918" s="222"/>
      <c r="X918" s="222" t="s">
        <v>830</v>
      </c>
      <c r="Y918" s="222" t="s">
        <v>283</v>
      </c>
      <c r="Z918" s="212"/>
      <c r="AA918" s="212"/>
      <c r="AB918" s="212"/>
      <c r="AC918" s="212"/>
      <c r="AD918" s="212"/>
      <c r="AE918" s="212"/>
      <c r="AF918" s="212"/>
      <c r="AG918" s="212" t="s">
        <v>831</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1546</v>
      </c>
      <c r="D919" s="226"/>
      <c r="E919" s="227">
        <v>0.17119999999999999</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x14ac:dyDescent="0.2">
      <c r="A920" s="229" t="s">
        <v>275</v>
      </c>
      <c r="B920" s="230" t="s">
        <v>216</v>
      </c>
      <c r="C920" s="246" t="s">
        <v>217</v>
      </c>
      <c r="D920" s="231"/>
      <c r="E920" s="232"/>
      <c r="F920" s="233"/>
      <c r="G920" s="233">
        <f>SUMIF(AG921:AG925,"&lt;&gt;NOR",G921:G925)</f>
        <v>0</v>
      </c>
      <c r="H920" s="233"/>
      <c r="I920" s="233">
        <f>SUM(I921:I925)</f>
        <v>0</v>
      </c>
      <c r="J920" s="233"/>
      <c r="K920" s="233">
        <f>SUM(K921:K925)</f>
        <v>0</v>
      </c>
      <c r="L920" s="233"/>
      <c r="M920" s="233">
        <f>SUM(M921:M925)</f>
        <v>0</v>
      </c>
      <c r="N920" s="232"/>
      <c r="O920" s="232">
        <f>SUM(O921:O925)</f>
        <v>1.19</v>
      </c>
      <c r="P920" s="232"/>
      <c r="Q920" s="232">
        <f>SUM(Q921:Q925)</f>
        <v>0</v>
      </c>
      <c r="R920" s="233"/>
      <c r="S920" s="233"/>
      <c r="T920" s="234"/>
      <c r="U920" s="228"/>
      <c r="V920" s="228">
        <f>SUM(V921:V925)</f>
        <v>111.68</v>
      </c>
      <c r="W920" s="228"/>
      <c r="X920" s="228"/>
      <c r="Y920" s="228"/>
      <c r="AG920" t="s">
        <v>276</v>
      </c>
    </row>
    <row r="921" spans="1:60" ht="22.5" outlineLevel="1" x14ac:dyDescent="0.2">
      <c r="A921" s="236">
        <v>297</v>
      </c>
      <c r="B921" s="237" t="s">
        <v>1547</v>
      </c>
      <c r="C921" s="247" t="s">
        <v>1548</v>
      </c>
      <c r="D921" s="238" t="s">
        <v>439</v>
      </c>
      <c r="E921" s="239">
        <v>126.3758</v>
      </c>
      <c r="F921" s="240"/>
      <c r="G921" s="241">
        <f>ROUND(E921*F921,2)</f>
        <v>0</v>
      </c>
      <c r="H921" s="240"/>
      <c r="I921" s="241">
        <f>ROUND(E921*H921,2)</f>
        <v>0</v>
      </c>
      <c r="J921" s="240"/>
      <c r="K921" s="241">
        <f>ROUND(E921*J921,2)</f>
        <v>0</v>
      </c>
      <c r="L921" s="241">
        <v>21</v>
      </c>
      <c r="M921" s="241">
        <f>G921*(1+L921/100)</f>
        <v>0</v>
      </c>
      <c r="N921" s="239">
        <v>9.4400000000000005E-3</v>
      </c>
      <c r="O921" s="239">
        <f>ROUND(E921*N921,2)</f>
        <v>1.19</v>
      </c>
      <c r="P921" s="239">
        <v>0</v>
      </c>
      <c r="Q921" s="239">
        <f>ROUND(E921*P921,2)</f>
        <v>0</v>
      </c>
      <c r="R921" s="241" t="s">
        <v>1549</v>
      </c>
      <c r="S921" s="241" t="s">
        <v>280</v>
      </c>
      <c r="T921" s="242" t="s">
        <v>280</v>
      </c>
      <c r="U921" s="222">
        <v>0.88373999999999997</v>
      </c>
      <c r="V921" s="222">
        <f>ROUND(E921*U921,2)</f>
        <v>111.68</v>
      </c>
      <c r="W921" s="222"/>
      <c r="X921" s="222" t="s">
        <v>733</v>
      </c>
      <c r="Y921" s="222" t="s">
        <v>283</v>
      </c>
      <c r="Z921" s="212"/>
      <c r="AA921" s="212"/>
      <c r="AB921" s="212"/>
      <c r="AC921" s="212"/>
      <c r="AD921" s="212"/>
      <c r="AE921" s="212"/>
      <c r="AF921" s="212"/>
      <c r="AG921" s="212" t="s">
        <v>734</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ht="22.5" outlineLevel="2" x14ac:dyDescent="0.2">
      <c r="A922" s="219"/>
      <c r="B922" s="220"/>
      <c r="C922" s="264" t="s">
        <v>1550</v>
      </c>
      <c r="D922" s="256"/>
      <c r="E922" s="256"/>
      <c r="F922" s="256"/>
      <c r="G922" s="256"/>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447</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43" t="str">
        <f>C922</f>
        <v>lepení a dodávka podlahoviny z PVC, bez podkladu. Svaření podlahoviny. Dodávka a lepení podlahových soklíků z měkčeného PVC. Pastování a vyleštění podlah.</v>
      </c>
      <c r="BB922" s="212"/>
      <c r="BC922" s="212"/>
      <c r="BD922" s="212"/>
      <c r="BE922" s="212"/>
      <c r="BF922" s="212"/>
      <c r="BG922" s="212"/>
      <c r="BH922" s="212"/>
    </row>
    <row r="923" spans="1:60" outlineLevel="2" x14ac:dyDescent="0.2">
      <c r="A923" s="219"/>
      <c r="B923" s="220"/>
      <c r="C923" s="249" t="s">
        <v>616</v>
      </c>
      <c r="D923" s="226"/>
      <c r="E923" s="227">
        <v>25.5532</v>
      </c>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288</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49" t="s">
        <v>617</v>
      </c>
      <c r="D924" s="226"/>
      <c r="E924" s="227">
        <v>24.494</v>
      </c>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288</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49" t="s">
        <v>618</v>
      </c>
      <c r="D925" s="226"/>
      <c r="E925" s="227">
        <v>76.328599999999994</v>
      </c>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288</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x14ac:dyDescent="0.2">
      <c r="A926" s="229" t="s">
        <v>275</v>
      </c>
      <c r="B926" s="230" t="s">
        <v>218</v>
      </c>
      <c r="C926" s="246" t="s">
        <v>219</v>
      </c>
      <c r="D926" s="231"/>
      <c r="E926" s="232"/>
      <c r="F926" s="233"/>
      <c r="G926" s="233">
        <f>SUMIF(AG927:AG939,"&lt;&gt;NOR",G927:G939)</f>
        <v>0</v>
      </c>
      <c r="H926" s="233"/>
      <c r="I926" s="233">
        <f>SUM(I927:I939)</f>
        <v>0</v>
      </c>
      <c r="J926" s="233"/>
      <c r="K926" s="233">
        <f>SUM(K927:K939)</f>
        <v>0</v>
      </c>
      <c r="L926" s="233"/>
      <c r="M926" s="233">
        <f>SUM(M927:M939)</f>
        <v>0</v>
      </c>
      <c r="N926" s="232"/>
      <c r="O926" s="232">
        <f>SUM(O927:O939)</f>
        <v>0.47</v>
      </c>
      <c r="P926" s="232"/>
      <c r="Q926" s="232">
        <f>SUM(Q927:Q939)</f>
        <v>0</v>
      </c>
      <c r="R926" s="233"/>
      <c r="S926" s="233"/>
      <c r="T926" s="234"/>
      <c r="U926" s="228"/>
      <c r="V926" s="228">
        <f>SUM(V927:V939)</f>
        <v>48.89</v>
      </c>
      <c r="W926" s="228"/>
      <c r="X926" s="228"/>
      <c r="Y926" s="228"/>
      <c r="AG926" t="s">
        <v>276</v>
      </c>
    </row>
    <row r="927" spans="1:60" outlineLevel="1" x14ac:dyDescent="0.2">
      <c r="A927" s="236">
        <v>298</v>
      </c>
      <c r="B927" s="237" t="s">
        <v>1551</v>
      </c>
      <c r="C927" s="247" t="s">
        <v>1552</v>
      </c>
      <c r="D927" s="238" t="s">
        <v>439</v>
      </c>
      <c r="E927" s="239">
        <v>7.6950000000000003</v>
      </c>
      <c r="F927" s="240"/>
      <c r="G927" s="241">
        <f>ROUND(E927*F927,2)</f>
        <v>0</v>
      </c>
      <c r="H927" s="240"/>
      <c r="I927" s="241">
        <f>ROUND(E927*H927,2)</f>
        <v>0</v>
      </c>
      <c r="J927" s="240"/>
      <c r="K927" s="241">
        <f>ROUND(E927*J927,2)</f>
        <v>0</v>
      </c>
      <c r="L927" s="241">
        <v>21</v>
      </c>
      <c r="M927" s="241">
        <f>G927*(1+L927/100)</f>
        <v>0</v>
      </c>
      <c r="N927" s="239">
        <v>1.728E-2</v>
      </c>
      <c r="O927" s="239">
        <f>ROUND(E927*N927,2)</f>
        <v>0.13</v>
      </c>
      <c r="P927" s="239">
        <v>0</v>
      </c>
      <c r="Q927" s="239">
        <f>ROUND(E927*P927,2)</f>
        <v>0</v>
      </c>
      <c r="R927" s="241" t="s">
        <v>1549</v>
      </c>
      <c r="S927" s="241" t="s">
        <v>280</v>
      </c>
      <c r="T927" s="242" t="s">
        <v>280</v>
      </c>
      <c r="U927" s="222">
        <v>1.1618599999999999</v>
      </c>
      <c r="V927" s="222">
        <f>ROUND(E927*U927,2)</f>
        <v>8.94</v>
      </c>
      <c r="W927" s="222"/>
      <c r="X927" s="222" t="s">
        <v>733</v>
      </c>
      <c r="Y927" s="222" t="s">
        <v>283</v>
      </c>
      <c r="Z927" s="212"/>
      <c r="AA927" s="212"/>
      <c r="AB927" s="212"/>
      <c r="AC927" s="212"/>
      <c r="AD927" s="212"/>
      <c r="AE927" s="212"/>
      <c r="AF927" s="212"/>
      <c r="AG927" s="212" t="s">
        <v>734</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2" x14ac:dyDescent="0.2">
      <c r="A928" s="219"/>
      <c r="B928" s="220"/>
      <c r="C928" s="264" t="s">
        <v>1553</v>
      </c>
      <c r="D928" s="256"/>
      <c r="E928" s="256"/>
      <c r="F928" s="256"/>
      <c r="G928" s="256"/>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447</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43" t="str">
        <f>C928</f>
        <v>z dlaždic keramických kladených do malty, včetně spárování a podílu práce v omezeném prostoru a na malých plochách.</v>
      </c>
      <c r="BB928" s="212"/>
      <c r="BC928" s="212"/>
      <c r="BD928" s="212"/>
      <c r="BE928" s="212"/>
      <c r="BF928" s="212"/>
      <c r="BG928" s="212"/>
      <c r="BH928" s="212"/>
    </row>
    <row r="929" spans="1:60" outlineLevel="2" x14ac:dyDescent="0.2">
      <c r="A929" s="219"/>
      <c r="B929" s="220"/>
      <c r="C929" s="249" t="s">
        <v>1554</v>
      </c>
      <c r="D929" s="226"/>
      <c r="E929" s="227">
        <v>7.6950000000000003</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288</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36">
        <v>299</v>
      </c>
      <c r="B930" s="237" t="s">
        <v>1555</v>
      </c>
      <c r="C930" s="247" t="s">
        <v>1556</v>
      </c>
      <c r="D930" s="238" t="s">
        <v>491</v>
      </c>
      <c r="E930" s="239">
        <v>235</v>
      </c>
      <c r="F930" s="240"/>
      <c r="G930" s="241">
        <f>ROUND(E930*F930,2)</f>
        <v>0</v>
      </c>
      <c r="H930" s="240"/>
      <c r="I930" s="241">
        <f>ROUND(E930*H930,2)</f>
        <v>0</v>
      </c>
      <c r="J930" s="240"/>
      <c r="K930" s="241">
        <f>ROUND(E930*J930,2)</f>
        <v>0</v>
      </c>
      <c r="L930" s="241">
        <v>21</v>
      </c>
      <c r="M930" s="241">
        <f>G930*(1+L930/100)</f>
        <v>0</v>
      </c>
      <c r="N930" s="239">
        <v>1.2800000000000001E-3</v>
      </c>
      <c r="O930" s="239">
        <f>ROUND(E930*N930,2)</f>
        <v>0.3</v>
      </c>
      <c r="P930" s="239">
        <v>0</v>
      </c>
      <c r="Q930" s="239">
        <f>ROUND(E930*P930,2)</f>
        <v>0</v>
      </c>
      <c r="R930" s="241" t="s">
        <v>1542</v>
      </c>
      <c r="S930" s="241" t="s">
        <v>280</v>
      </c>
      <c r="T930" s="242" t="s">
        <v>280</v>
      </c>
      <c r="U930" s="222">
        <v>0.17</v>
      </c>
      <c r="V930" s="222">
        <f>ROUND(E930*U930,2)</f>
        <v>39.950000000000003</v>
      </c>
      <c r="W930" s="222"/>
      <c r="X930" s="222" t="s">
        <v>399</v>
      </c>
      <c r="Y930" s="222" t="s">
        <v>283</v>
      </c>
      <c r="Z930" s="212"/>
      <c r="AA930" s="212"/>
      <c r="AB930" s="212"/>
      <c r="AC930" s="212"/>
      <c r="AD930" s="212"/>
      <c r="AE930" s="212"/>
      <c r="AF930" s="212"/>
      <c r="AG930" s="212" t="s">
        <v>400</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2" x14ac:dyDescent="0.2">
      <c r="A931" s="219"/>
      <c r="B931" s="220"/>
      <c r="C931" s="249" t="s">
        <v>1557</v>
      </c>
      <c r="D931" s="226"/>
      <c r="E931" s="227">
        <v>120</v>
      </c>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288</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49" t="s">
        <v>1558</v>
      </c>
      <c r="D932" s="226"/>
      <c r="E932" s="227">
        <v>115</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288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ht="22.5" outlineLevel="1" x14ac:dyDescent="0.2">
      <c r="A933" s="236">
        <v>300</v>
      </c>
      <c r="B933" s="237" t="s">
        <v>1559</v>
      </c>
      <c r="C933" s="247" t="s">
        <v>1560</v>
      </c>
      <c r="D933" s="238" t="s">
        <v>439</v>
      </c>
      <c r="E933" s="239">
        <v>68.231999999999999</v>
      </c>
      <c r="F933" s="240"/>
      <c r="G933" s="241">
        <f>ROUND(E933*F933,2)</f>
        <v>0</v>
      </c>
      <c r="H933" s="240"/>
      <c r="I933" s="241">
        <f>ROUND(E933*H933,2)</f>
        <v>0</v>
      </c>
      <c r="J933" s="240"/>
      <c r="K933" s="241">
        <f>ROUND(E933*J933,2)</f>
        <v>0</v>
      </c>
      <c r="L933" s="241">
        <v>21</v>
      </c>
      <c r="M933" s="241">
        <f>G933*(1+L933/100)</f>
        <v>0</v>
      </c>
      <c r="N933" s="239">
        <v>5.9999999999999995E-4</v>
      </c>
      <c r="O933" s="239">
        <f>ROUND(E933*N933,2)</f>
        <v>0.04</v>
      </c>
      <c r="P933" s="239">
        <v>0</v>
      </c>
      <c r="Q933" s="239">
        <f>ROUND(E933*P933,2)</f>
        <v>0</v>
      </c>
      <c r="R933" s="241" t="s">
        <v>1542</v>
      </c>
      <c r="S933" s="241" t="s">
        <v>280</v>
      </c>
      <c r="T933" s="242" t="s">
        <v>280</v>
      </c>
      <c r="U933" s="222">
        <v>0</v>
      </c>
      <c r="V933" s="222">
        <f>ROUND(E933*U933,2)</f>
        <v>0</v>
      </c>
      <c r="W933" s="222"/>
      <c r="X933" s="222" t="s">
        <v>399</v>
      </c>
      <c r="Y933" s="222" t="s">
        <v>283</v>
      </c>
      <c r="Z933" s="212"/>
      <c r="AA933" s="212"/>
      <c r="AB933" s="212"/>
      <c r="AC933" s="212"/>
      <c r="AD933" s="212"/>
      <c r="AE933" s="212"/>
      <c r="AF933" s="212"/>
      <c r="AG933" s="212" t="s">
        <v>400</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49" t="s">
        <v>1001</v>
      </c>
      <c r="D934" s="226"/>
      <c r="E934" s="227">
        <v>29.841999999999999</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288</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49" t="s">
        <v>1002</v>
      </c>
      <c r="D935" s="226"/>
      <c r="E935" s="227">
        <v>10.31</v>
      </c>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288</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49" t="s">
        <v>1003</v>
      </c>
      <c r="D936" s="226"/>
      <c r="E936" s="227">
        <v>10.31</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288</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49" t="s">
        <v>1004</v>
      </c>
      <c r="D937" s="226"/>
      <c r="E937" s="227">
        <v>9.4600000000000009</v>
      </c>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288</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49" t="s">
        <v>1005</v>
      </c>
      <c r="D938" s="226"/>
      <c r="E938" s="227">
        <v>8.31</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288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57">
        <v>301</v>
      </c>
      <c r="B939" s="258" t="s">
        <v>1561</v>
      </c>
      <c r="C939" s="265" t="s">
        <v>1562</v>
      </c>
      <c r="D939" s="259" t="s">
        <v>0</v>
      </c>
      <c r="E939" s="260">
        <v>227.3064</v>
      </c>
      <c r="F939" s="261"/>
      <c r="G939" s="262">
        <f>ROUND(E939*F939,2)</f>
        <v>0</v>
      </c>
      <c r="H939" s="261"/>
      <c r="I939" s="262">
        <f>ROUND(E939*H939,2)</f>
        <v>0</v>
      </c>
      <c r="J939" s="261"/>
      <c r="K939" s="262">
        <f>ROUND(E939*J939,2)</f>
        <v>0</v>
      </c>
      <c r="L939" s="262">
        <v>21</v>
      </c>
      <c r="M939" s="262">
        <f>G939*(1+L939/100)</f>
        <v>0</v>
      </c>
      <c r="N939" s="260">
        <v>0</v>
      </c>
      <c r="O939" s="260">
        <f>ROUND(E939*N939,2)</f>
        <v>0</v>
      </c>
      <c r="P939" s="260">
        <v>0</v>
      </c>
      <c r="Q939" s="260">
        <f>ROUND(E939*P939,2)</f>
        <v>0</v>
      </c>
      <c r="R939" s="262" t="s">
        <v>1542</v>
      </c>
      <c r="S939" s="262" t="s">
        <v>280</v>
      </c>
      <c r="T939" s="263" t="s">
        <v>280</v>
      </c>
      <c r="U939" s="222">
        <v>0</v>
      </c>
      <c r="V939" s="222">
        <f>ROUND(E939*U939,2)</f>
        <v>0</v>
      </c>
      <c r="W939" s="222"/>
      <c r="X939" s="222" t="s">
        <v>399</v>
      </c>
      <c r="Y939" s="222" t="s">
        <v>283</v>
      </c>
      <c r="Z939" s="212"/>
      <c r="AA939" s="212"/>
      <c r="AB939" s="212"/>
      <c r="AC939" s="212"/>
      <c r="AD939" s="212"/>
      <c r="AE939" s="212"/>
      <c r="AF939" s="212"/>
      <c r="AG939" s="212" t="s">
        <v>1035</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x14ac:dyDescent="0.2">
      <c r="A940" s="229" t="s">
        <v>275</v>
      </c>
      <c r="B940" s="230" t="s">
        <v>220</v>
      </c>
      <c r="C940" s="246" t="s">
        <v>221</v>
      </c>
      <c r="D940" s="231"/>
      <c r="E940" s="232"/>
      <c r="F940" s="233"/>
      <c r="G940" s="233">
        <f>SUMIF(AG941:AG957,"&lt;&gt;NOR",G941:G957)</f>
        <v>0</v>
      </c>
      <c r="H940" s="233"/>
      <c r="I940" s="233">
        <f>SUM(I941:I957)</f>
        <v>0</v>
      </c>
      <c r="J940" s="233"/>
      <c r="K940" s="233">
        <f>SUM(K941:K957)</f>
        <v>0</v>
      </c>
      <c r="L940" s="233"/>
      <c r="M940" s="233">
        <f>SUM(M941:M957)</f>
        <v>0</v>
      </c>
      <c r="N940" s="232"/>
      <c r="O940" s="232">
        <f>SUM(O941:O957)</f>
        <v>0.1</v>
      </c>
      <c r="P940" s="232"/>
      <c r="Q940" s="232">
        <f>SUM(Q941:Q957)</f>
        <v>0</v>
      </c>
      <c r="R940" s="233"/>
      <c r="S940" s="233"/>
      <c r="T940" s="234"/>
      <c r="U940" s="228"/>
      <c r="V940" s="228">
        <f>SUM(V941:V957)</f>
        <v>80.59</v>
      </c>
      <c r="W940" s="228"/>
      <c r="X940" s="228"/>
      <c r="Y940" s="228"/>
      <c r="AG940" t="s">
        <v>276</v>
      </c>
    </row>
    <row r="941" spans="1:60" outlineLevel="1" x14ac:dyDescent="0.2">
      <c r="A941" s="236">
        <v>302</v>
      </c>
      <c r="B941" s="237" t="s">
        <v>1563</v>
      </c>
      <c r="C941" s="247" t="s">
        <v>1564</v>
      </c>
      <c r="D941" s="238" t="s">
        <v>1389</v>
      </c>
      <c r="E941" s="239">
        <v>106</v>
      </c>
      <c r="F941" s="240"/>
      <c r="G941" s="241">
        <f>ROUND(E941*F941,2)</f>
        <v>0</v>
      </c>
      <c r="H941" s="240"/>
      <c r="I941" s="241">
        <f>ROUND(E941*H941,2)</f>
        <v>0</v>
      </c>
      <c r="J941" s="240"/>
      <c r="K941" s="241">
        <f>ROUND(E941*J941,2)</f>
        <v>0</v>
      </c>
      <c r="L941" s="241">
        <v>21</v>
      </c>
      <c r="M941" s="241">
        <f>G941*(1+L941/100)</f>
        <v>0</v>
      </c>
      <c r="N941" s="239">
        <v>0</v>
      </c>
      <c r="O941" s="239">
        <f>ROUND(E941*N941,2)</f>
        <v>0</v>
      </c>
      <c r="P941" s="239">
        <v>0</v>
      </c>
      <c r="Q941" s="239">
        <f>ROUND(E941*P941,2)</f>
        <v>0</v>
      </c>
      <c r="R941" s="241"/>
      <c r="S941" s="241" t="s">
        <v>316</v>
      </c>
      <c r="T941" s="242" t="s">
        <v>281</v>
      </c>
      <c r="U941" s="222">
        <v>0</v>
      </c>
      <c r="V941" s="222">
        <f>ROUND(E941*U941,2)</f>
        <v>0</v>
      </c>
      <c r="W941" s="222"/>
      <c r="X941" s="222" t="s">
        <v>399</v>
      </c>
      <c r="Y941" s="222" t="s">
        <v>283</v>
      </c>
      <c r="Z941" s="212"/>
      <c r="AA941" s="212"/>
      <c r="AB941" s="212"/>
      <c r="AC941" s="212"/>
      <c r="AD941" s="212"/>
      <c r="AE941" s="212"/>
      <c r="AF941" s="212"/>
      <c r="AG941" s="212" t="s">
        <v>400</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2" x14ac:dyDescent="0.2">
      <c r="A942" s="219"/>
      <c r="B942" s="220"/>
      <c r="C942" s="249" t="s">
        <v>1565</v>
      </c>
      <c r="D942" s="226"/>
      <c r="E942" s="227">
        <v>106</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288</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36">
        <v>303</v>
      </c>
      <c r="B943" s="237" t="s">
        <v>1566</v>
      </c>
      <c r="C943" s="247" t="s">
        <v>1567</v>
      </c>
      <c r="D943" s="238" t="s">
        <v>439</v>
      </c>
      <c r="E943" s="239">
        <v>145.68</v>
      </c>
      <c r="F943" s="240"/>
      <c r="G943" s="241">
        <f>ROUND(E943*F943,2)</f>
        <v>0</v>
      </c>
      <c r="H943" s="240"/>
      <c r="I943" s="241">
        <f>ROUND(E943*H943,2)</f>
        <v>0</v>
      </c>
      <c r="J943" s="240"/>
      <c r="K943" s="241">
        <f>ROUND(E943*J943,2)</f>
        <v>0</v>
      </c>
      <c r="L943" s="241">
        <v>21</v>
      </c>
      <c r="M943" s="241">
        <f>G943*(1+L943/100)</f>
        <v>0</v>
      </c>
      <c r="N943" s="239">
        <v>1.0000000000000001E-5</v>
      </c>
      <c r="O943" s="239">
        <f>ROUND(E943*N943,2)</f>
        <v>0</v>
      </c>
      <c r="P943" s="239">
        <v>0</v>
      </c>
      <c r="Q943" s="239">
        <f>ROUND(E943*P943,2)</f>
        <v>0</v>
      </c>
      <c r="R943" s="241" t="s">
        <v>1568</v>
      </c>
      <c r="S943" s="241" t="s">
        <v>280</v>
      </c>
      <c r="T943" s="242" t="s">
        <v>280</v>
      </c>
      <c r="U943" s="222">
        <v>7.1999999999999995E-2</v>
      </c>
      <c r="V943" s="222">
        <f>ROUND(E943*U943,2)</f>
        <v>10.49</v>
      </c>
      <c r="W943" s="222"/>
      <c r="X943" s="222" t="s">
        <v>399</v>
      </c>
      <c r="Y943" s="222" t="s">
        <v>283</v>
      </c>
      <c r="Z943" s="212"/>
      <c r="AA943" s="212"/>
      <c r="AB943" s="212"/>
      <c r="AC943" s="212"/>
      <c r="AD943" s="212"/>
      <c r="AE943" s="212"/>
      <c r="AF943" s="212"/>
      <c r="AG943" s="212" t="s">
        <v>400</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49" t="s">
        <v>1569</v>
      </c>
      <c r="D944" s="226"/>
      <c r="E944" s="227">
        <v>39.68</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288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49" t="s">
        <v>1570</v>
      </c>
      <c r="D945" s="226"/>
      <c r="E945" s="227">
        <v>106</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288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36">
        <v>304</v>
      </c>
      <c r="B946" s="237" t="s">
        <v>1571</v>
      </c>
      <c r="C946" s="247" t="s">
        <v>1572</v>
      </c>
      <c r="D946" s="238" t="s">
        <v>439</v>
      </c>
      <c r="E946" s="239">
        <v>239.9812</v>
      </c>
      <c r="F946" s="240"/>
      <c r="G946" s="241">
        <f>ROUND(E946*F946,2)</f>
        <v>0</v>
      </c>
      <c r="H946" s="240"/>
      <c r="I946" s="241">
        <f>ROUND(E946*H946,2)</f>
        <v>0</v>
      </c>
      <c r="J946" s="240"/>
      <c r="K946" s="241">
        <f>ROUND(E946*J946,2)</f>
        <v>0</v>
      </c>
      <c r="L946" s="241">
        <v>21</v>
      </c>
      <c r="M946" s="241">
        <f>G946*(1+L946/100)</f>
        <v>0</v>
      </c>
      <c r="N946" s="239">
        <v>4.2000000000000002E-4</v>
      </c>
      <c r="O946" s="239">
        <f>ROUND(E946*N946,2)</f>
        <v>0.1</v>
      </c>
      <c r="P946" s="239">
        <v>0</v>
      </c>
      <c r="Q946" s="239">
        <f>ROUND(E946*P946,2)</f>
        <v>0</v>
      </c>
      <c r="R946" s="241" t="s">
        <v>1568</v>
      </c>
      <c r="S946" s="241" t="s">
        <v>280</v>
      </c>
      <c r="T946" s="242" t="s">
        <v>280</v>
      </c>
      <c r="U946" s="222">
        <v>0.28699999999999998</v>
      </c>
      <c r="V946" s="222">
        <f>ROUND(E946*U946,2)</f>
        <v>68.87</v>
      </c>
      <c r="W946" s="222"/>
      <c r="X946" s="222" t="s">
        <v>399</v>
      </c>
      <c r="Y946" s="222" t="s">
        <v>283</v>
      </c>
      <c r="Z946" s="212"/>
      <c r="AA946" s="212"/>
      <c r="AB946" s="212"/>
      <c r="AC946" s="212"/>
      <c r="AD946" s="212"/>
      <c r="AE946" s="212"/>
      <c r="AF946" s="212"/>
      <c r="AG946" s="212" t="s">
        <v>400</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48" t="s">
        <v>1573</v>
      </c>
      <c r="D947" s="244"/>
      <c r="E947" s="244"/>
      <c r="F947" s="244"/>
      <c r="G947" s="244"/>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286</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49" t="s">
        <v>1574</v>
      </c>
      <c r="D948" s="226"/>
      <c r="E948" s="227">
        <v>39.68</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288</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9" t="s">
        <v>1575</v>
      </c>
      <c r="D949" s="226"/>
      <c r="E949" s="227">
        <v>106</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288</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49" t="s">
        <v>1576</v>
      </c>
      <c r="D950" s="226"/>
      <c r="E950" s="227">
        <v>8.1623999999999999</v>
      </c>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288</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49" t="s">
        <v>1577</v>
      </c>
      <c r="D951" s="226"/>
      <c r="E951" s="227">
        <v>22.561599999999999</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288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49" t="s">
        <v>1578</v>
      </c>
      <c r="D952" s="226"/>
      <c r="E952" s="227">
        <v>30.019200000000001</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288</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49" t="s">
        <v>1579</v>
      </c>
      <c r="D953" s="226"/>
      <c r="E953" s="227">
        <v>14.976000000000001</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49" t="s">
        <v>1580</v>
      </c>
      <c r="D954" s="226"/>
      <c r="E954" s="227">
        <v>15.263999999999999</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288</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49" t="s">
        <v>1581</v>
      </c>
      <c r="D955" s="226"/>
      <c r="E955" s="227">
        <v>3.3180000000000001</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288</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ht="22.5" outlineLevel="1" x14ac:dyDescent="0.2">
      <c r="A956" s="236">
        <v>305</v>
      </c>
      <c r="B956" s="237" t="s">
        <v>1582</v>
      </c>
      <c r="C956" s="247" t="s">
        <v>1583</v>
      </c>
      <c r="D956" s="238" t="s">
        <v>439</v>
      </c>
      <c r="E956" s="239">
        <v>8.1999999999999993</v>
      </c>
      <c r="F956" s="240"/>
      <c r="G956" s="241">
        <f>ROUND(E956*F956,2)</f>
        <v>0</v>
      </c>
      <c r="H956" s="240"/>
      <c r="I956" s="241">
        <f>ROUND(E956*H956,2)</f>
        <v>0</v>
      </c>
      <c r="J956" s="240"/>
      <c r="K956" s="241">
        <f>ROUND(E956*J956,2)</f>
        <v>0</v>
      </c>
      <c r="L956" s="241">
        <v>21</v>
      </c>
      <c r="M956" s="241">
        <f>G956*(1+L956/100)</f>
        <v>0</v>
      </c>
      <c r="N956" s="239">
        <v>1.6000000000000001E-4</v>
      </c>
      <c r="O956" s="239">
        <f>ROUND(E956*N956,2)</f>
        <v>0</v>
      </c>
      <c r="P956" s="239">
        <v>0</v>
      </c>
      <c r="Q956" s="239">
        <f>ROUND(E956*P956,2)</f>
        <v>0</v>
      </c>
      <c r="R956" s="241" t="s">
        <v>1568</v>
      </c>
      <c r="S956" s="241" t="s">
        <v>280</v>
      </c>
      <c r="T956" s="242" t="s">
        <v>280</v>
      </c>
      <c r="U956" s="222">
        <v>0.15</v>
      </c>
      <c r="V956" s="222">
        <f>ROUND(E956*U956,2)</f>
        <v>1.23</v>
      </c>
      <c r="W956" s="222"/>
      <c r="X956" s="222" t="s">
        <v>399</v>
      </c>
      <c r="Y956" s="222" t="s">
        <v>283</v>
      </c>
      <c r="Z956" s="212"/>
      <c r="AA956" s="212"/>
      <c r="AB956" s="212"/>
      <c r="AC956" s="212"/>
      <c r="AD956" s="212"/>
      <c r="AE956" s="212"/>
      <c r="AF956" s="212"/>
      <c r="AG956" s="212" t="s">
        <v>400</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48" t="s">
        <v>1584</v>
      </c>
      <c r="D957" s="244"/>
      <c r="E957" s="244"/>
      <c r="F957" s="244"/>
      <c r="G957" s="244"/>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286</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x14ac:dyDescent="0.2">
      <c r="A958" s="229" t="s">
        <v>275</v>
      </c>
      <c r="B958" s="230" t="s">
        <v>222</v>
      </c>
      <c r="C958" s="246" t="s">
        <v>223</v>
      </c>
      <c r="D958" s="231"/>
      <c r="E958" s="232"/>
      <c r="F958" s="233"/>
      <c r="G958" s="233">
        <f>SUMIF(AG959:AG962,"&lt;&gt;NOR",G959:G962)</f>
        <v>0</v>
      </c>
      <c r="H958" s="233"/>
      <c r="I958" s="233">
        <f>SUM(I959:I962)</f>
        <v>0</v>
      </c>
      <c r="J958" s="233"/>
      <c r="K958" s="233">
        <f>SUM(K959:K962)</f>
        <v>0</v>
      </c>
      <c r="L958" s="233"/>
      <c r="M958" s="233">
        <f>SUM(M959:M962)</f>
        <v>0</v>
      </c>
      <c r="N958" s="232"/>
      <c r="O958" s="232">
        <f>SUM(O959:O962)</f>
        <v>1</v>
      </c>
      <c r="P958" s="232"/>
      <c r="Q958" s="232">
        <f>SUM(Q959:Q962)</f>
        <v>0</v>
      </c>
      <c r="R958" s="233"/>
      <c r="S958" s="233"/>
      <c r="T958" s="234"/>
      <c r="U958" s="228"/>
      <c r="V958" s="228">
        <f>SUM(V959:V962)</f>
        <v>446.89</v>
      </c>
      <c r="W958" s="228"/>
      <c r="X958" s="228"/>
      <c r="Y958" s="228"/>
      <c r="AG958" t="s">
        <v>276</v>
      </c>
    </row>
    <row r="959" spans="1:60" outlineLevel="1" x14ac:dyDescent="0.2">
      <c r="A959" s="236">
        <v>306</v>
      </c>
      <c r="B959" s="237" t="s">
        <v>1585</v>
      </c>
      <c r="C959" s="247" t="s">
        <v>1586</v>
      </c>
      <c r="D959" s="238" t="s">
        <v>439</v>
      </c>
      <c r="E959" s="239">
        <v>2218.3655600000002</v>
      </c>
      <c r="F959" s="240"/>
      <c r="G959" s="241">
        <f>ROUND(E959*F959,2)</f>
        <v>0</v>
      </c>
      <c r="H959" s="240"/>
      <c r="I959" s="241">
        <f>ROUND(E959*H959,2)</f>
        <v>0</v>
      </c>
      <c r="J959" s="240"/>
      <c r="K959" s="241">
        <f>ROUND(E959*J959,2)</f>
        <v>0</v>
      </c>
      <c r="L959" s="241">
        <v>21</v>
      </c>
      <c r="M959" s="241">
        <f>G959*(1+L959/100)</f>
        <v>0</v>
      </c>
      <c r="N959" s="239">
        <v>1.7000000000000001E-4</v>
      </c>
      <c r="O959" s="239">
        <f>ROUND(E959*N959,2)</f>
        <v>0.38</v>
      </c>
      <c r="P959" s="239">
        <v>0</v>
      </c>
      <c r="Q959" s="239">
        <f>ROUND(E959*P959,2)</f>
        <v>0</v>
      </c>
      <c r="R959" s="241" t="s">
        <v>1587</v>
      </c>
      <c r="S959" s="241" t="s">
        <v>280</v>
      </c>
      <c r="T959" s="242" t="s">
        <v>280</v>
      </c>
      <c r="U959" s="222">
        <v>3.2480000000000002E-2</v>
      </c>
      <c r="V959" s="222">
        <f>ROUND(E959*U959,2)</f>
        <v>72.05</v>
      </c>
      <c r="W959" s="222"/>
      <c r="X959" s="222" t="s">
        <v>399</v>
      </c>
      <c r="Y959" s="222" t="s">
        <v>283</v>
      </c>
      <c r="Z959" s="212"/>
      <c r="AA959" s="212"/>
      <c r="AB959" s="212"/>
      <c r="AC959" s="212"/>
      <c r="AD959" s="212"/>
      <c r="AE959" s="212"/>
      <c r="AF959" s="212"/>
      <c r="AG959" s="212" t="s">
        <v>400</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49" t="s">
        <v>1588</v>
      </c>
      <c r="D960" s="226"/>
      <c r="E960" s="227">
        <v>938.47015999999996</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288</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1589</v>
      </c>
      <c r="D961" s="226"/>
      <c r="E961" s="227">
        <v>1279.8954000000001</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
      <c r="A962" s="257">
        <v>307</v>
      </c>
      <c r="B962" s="258" t="s">
        <v>1590</v>
      </c>
      <c r="C962" s="265" t="s">
        <v>1591</v>
      </c>
      <c r="D962" s="259" t="s">
        <v>439</v>
      </c>
      <c r="E962" s="260">
        <v>2218.3655600000002</v>
      </c>
      <c r="F962" s="261"/>
      <c r="G962" s="262">
        <f>ROUND(E962*F962,2)</f>
        <v>0</v>
      </c>
      <c r="H962" s="261"/>
      <c r="I962" s="262">
        <f>ROUND(E962*H962,2)</f>
        <v>0</v>
      </c>
      <c r="J962" s="261"/>
      <c r="K962" s="262">
        <f>ROUND(E962*J962,2)</f>
        <v>0</v>
      </c>
      <c r="L962" s="262">
        <v>21</v>
      </c>
      <c r="M962" s="262">
        <f>G962*(1+L962/100)</f>
        <v>0</v>
      </c>
      <c r="N962" s="260">
        <v>2.7999999999999998E-4</v>
      </c>
      <c r="O962" s="260">
        <f>ROUND(E962*N962,2)</f>
        <v>0.62</v>
      </c>
      <c r="P962" s="260">
        <v>0</v>
      </c>
      <c r="Q962" s="260">
        <f>ROUND(E962*P962,2)</f>
        <v>0</v>
      </c>
      <c r="R962" s="262" t="s">
        <v>1587</v>
      </c>
      <c r="S962" s="262" t="s">
        <v>280</v>
      </c>
      <c r="T962" s="263" t="s">
        <v>280</v>
      </c>
      <c r="U962" s="222">
        <v>0.16897000000000001</v>
      </c>
      <c r="V962" s="222">
        <f>ROUND(E962*U962,2)</f>
        <v>374.84</v>
      </c>
      <c r="W962" s="222"/>
      <c r="X962" s="222" t="s">
        <v>399</v>
      </c>
      <c r="Y962" s="222" t="s">
        <v>283</v>
      </c>
      <c r="Z962" s="212"/>
      <c r="AA962" s="212"/>
      <c r="AB962" s="212"/>
      <c r="AC962" s="212"/>
      <c r="AD962" s="212"/>
      <c r="AE962" s="212"/>
      <c r="AF962" s="212"/>
      <c r="AG962" s="212" t="s">
        <v>400</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x14ac:dyDescent="0.2">
      <c r="A963" s="229" t="s">
        <v>275</v>
      </c>
      <c r="B963" s="230" t="s">
        <v>224</v>
      </c>
      <c r="C963" s="246" t="s">
        <v>225</v>
      </c>
      <c r="D963" s="231"/>
      <c r="E963" s="232"/>
      <c r="F963" s="233"/>
      <c r="G963" s="233">
        <f>SUMIF(AG964:AG987,"&lt;&gt;NOR",G964:G987)</f>
        <v>0</v>
      </c>
      <c r="H963" s="233"/>
      <c r="I963" s="233">
        <f>SUM(I964:I987)</f>
        <v>0</v>
      </c>
      <c r="J963" s="233"/>
      <c r="K963" s="233">
        <f>SUM(K964:K987)</f>
        <v>0</v>
      </c>
      <c r="L963" s="233"/>
      <c r="M963" s="233">
        <f>SUM(M964:M987)</f>
        <v>0</v>
      </c>
      <c r="N963" s="232"/>
      <c r="O963" s="232">
        <f>SUM(O964:O987)</f>
        <v>0.01</v>
      </c>
      <c r="P963" s="232"/>
      <c r="Q963" s="232">
        <f>SUM(Q964:Q987)</f>
        <v>0</v>
      </c>
      <c r="R963" s="233"/>
      <c r="S963" s="233"/>
      <c r="T963" s="234"/>
      <c r="U963" s="228"/>
      <c r="V963" s="228">
        <f>SUM(V964:V987)</f>
        <v>2.12</v>
      </c>
      <c r="W963" s="228"/>
      <c r="X963" s="228"/>
      <c r="Y963" s="228"/>
      <c r="AG963" t="s">
        <v>276</v>
      </c>
    </row>
    <row r="964" spans="1:60" outlineLevel="1" x14ac:dyDescent="0.2">
      <c r="A964" s="236">
        <v>308</v>
      </c>
      <c r="B964" s="237" t="s">
        <v>1592</v>
      </c>
      <c r="C964" s="247" t="s">
        <v>1593</v>
      </c>
      <c r="D964" s="238" t="s">
        <v>1104</v>
      </c>
      <c r="E964" s="239">
        <v>1</v>
      </c>
      <c r="F964" s="240"/>
      <c r="G964" s="241">
        <f>ROUND(E964*F964,2)</f>
        <v>0</v>
      </c>
      <c r="H964" s="240"/>
      <c r="I964" s="241">
        <f>ROUND(E964*H964,2)</f>
        <v>0</v>
      </c>
      <c r="J964" s="240"/>
      <c r="K964" s="241">
        <f>ROUND(E964*J964,2)</f>
        <v>0</v>
      </c>
      <c r="L964" s="241">
        <v>21</v>
      </c>
      <c r="M964" s="241">
        <f>G964*(1+L964/100)</f>
        <v>0</v>
      </c>
      <c r="N964" s="239">
        <v>0</v>
      </c>
      <c r="O964" s="239">
        <f>ROUND(E964*N964,2)</f>
        <v>0</v>
      </c>
      <c r="P964" s="239">
        <v>0</v>
      </c>
      <c r="Q964" s="239">
        <f>ROUND(E964*P964,2)</f>
        <v>0</v>
      </c>
      <c r="R964" s="241"/>
      <c r="S964" s="241" t="s">
        <v>316</v>
      </c>
      <c r="T964" s="242" t="s">
        <v>281</v>
      </c>
      <c r="U964" s="222">
        <v>0</v>
      </c>
      <c r="V964" s="222">
        <f>ROUND(E964*U964,2)</f>
        <v>0</v>
      </c>
      <c r="W964" s="222"/>
      <c r="X964" s="222" t="s">
        <v>399</v>
      </c>
      <c r="Y964" s="222" t="s">
        <v>283</v>
      </c>
      <c r="Z964" s="212"/>
      <c r="AA964" s="212"/>
      <c r="AB964" s="212"/>
      <c r="AC964" s="212"/>
      <c r="AD964" s="212"/>
      <c r="AE964" s="212"/>
      <c r="AF964" s="212"/>
      <c r="AG964" s="212" t="s">
        <v>400</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2" x14ac:dyDescent="0.2">
      <c r="A965" s="219"/>
      <c r="B965" s="220"/>
      <c r="C965" s="248" t="s">
        <v>1594</v>
      </c>
      <c r="D965" s="244"/>
      <c r="E965" s="244"/>
      <c r="F965" s="244"/>
      <c r="G965" s="244"/>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286</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9" t="s">
        <v>1595</v>
      </c>
      <c r="D966" s="226"/>
      <c r="E966" s="227"/>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288</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49" t="s">
        <v>1596</v>
      </c>
      <c r="D967" s="226"/>
      <c r="E967" s="227"/>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288</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49" t="s">
        <v>1597</v>
      </c>
      <c r="D968" s="226"/>
      <c r="E968" s="227"/>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288</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49" t="s">
        <v>1598</v>
      </c>
      <c r="D969" s="226"/>
      <c r="E969" s="227"/>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288</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49" t="s">
        <v>1599</v>
      </c>
      <c r="D970" s="226"/>
      <c r="E970" s="227"/>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288</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49" t="s">
        <v>1600</v>
      </c>
      <c r="D971" s="226"/>
      <c r="E971" s="227"/>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288</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49" t="s">
        <v>1601</v>
      </c>
      <c r="D972" s="226"/>
      <c r="E972" s="227"/>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288</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49" t="s">
        <v>1602</v>
      </c>
      <c r="D973" s="226"/>
      <c r="E973" s="227"/>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288</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49" t="s">
        <v>1603</v>
      </c>
      <c r="D974" s="226"/>
      <c r="E974" s="227"/>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288</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9" t="s">
        <v>1604</v>
      </c>
      <c r="D975" s="226"/>
      <c r="E975" s="227"/>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1605</v>
      </c>
      <c r="D976" s="226"/>
      <c r="E976" s="227"/>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1606</v>
      </c>
      <c r="D977" s="226"/>
      <c r="E977" s="227"/>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291</v>
      </c>
      <c r="D978" s="226"/>
      <c r="E978" s="227">
        <v>1</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
      <c r="A979" s="236">
        <v>309</v>
      </c>
      <c r="B979" s="237" t="s">
        <v>1607</v>
      </c>
      <c r="C979" s="247" t="s">
        <v>1608</v>
      </c>
      <c r="D979" s="238" t="s">
        <v>439</v>
      </c>
      <c r="E979" s="239">
        <v>23.3</v>
      </c>
      <c r="F979" s="240"/>
      <c r="G979" s="241">
        <f>ROUND(E979*F979,2)</f>
        <v>0</v>
      </c>
      <c r="H979" s="240"/>
      <c r="I979" s="241">
        <f>ROUND(E979*H979,2)</f>
        <v>0</v>
      </c>
      <c r="J979" s="240"/>
      <c r="K979" s="241">
        <f>ROUND(E979*J979,2)</f>
        <v>0</v>
      </c>
      <c r="L979" s="241">
        <v>21</v>
      </c>
      <c r="M979" s="241">
        <f>G979*(1+L979/100)</f>
        <v>0</v>
      </c>
      <c r="N979" s="239">
        <v>2.9999999999999997E-4</v>
      </c>
      <c r="O979" s="239">
        <f>ROUND(E979*N979,2)</f>
        <v>0.01</v>
      </c>
      <c r="P979" s="239">
        <v>0</v>
      </c>
      <c r="Q979" s="239">
        <f>ROUND(E979*P979,2)</f>
        <v>0</v>
      </c>
      <c r="R979" s="241" t="s">
        <v>1609</v>
      </c>
      <c r="S979" s="241" t="s">
        <v>280</v>
      </c>
      <c r="T979" s="242" t="s">
        <v>280</v>
      </c>
      <c r="U979" s="222">
        <v>9.0999999999999998E-2</v>
      </c>
      <c r="V979" s="222">
        <f>ROUND(E979*U979,2)</f>
        <v>2.12</v>
      </c>
      <c r="W979" s="222"/>
      <c r="X979" s="222" t="s">
        <v>399</v>
      </c>
      <c r="Y979" s="222" t="s">
        <v>283</v>
      </c>
      <c r="Z979" s="212"/>
      <c r="AA979" s="212"/>
      <c r="AB979" s="212"/>
      <c r="AC979" s="212"/>
      <c r="AD979" s="212"/>
      <c r="AE979" s="212"/>
      <c r="AF979" s="212"/>
      <c r="AG979" s="212" t="s">
        <v>400</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2" x14ac:dyDescent="0.2">
      <c r="A980" s="219"/>
      <c r="B980" s="220"/>
      <c r="C980" s="249" t="s">
        <v>1610</v>
      </c>
      <c r="D980" s="226"/>
      <c r="E980" s="227">
        <v>23.3</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288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36">
        <v>310</v>
      </c>
      <c r="B981" s="237" t="s">
        <v>1611</v>
      </c>
      <c r="C981" s="247" t="s">
        <v>1612</v>
      </c>
      <c r="D981" s="238" t="s">
        <v>885</v>
      </c>
      <c r="E981" s="239">
        <v>5</v>
      </c>
      <c r="F981" s="240"/>
      <c r="G981" s="241">
        <f>ROUND(E981*F981,2)</f>
        <v>0</v>
      </c>
      <c r="H981" s="240"/>
      <c r="I981" s="241">
        <f>ROUND(E981*H981,2)</f>
        <v>0</v>
      </c>
      <c r="J981" s="240"/>
      <c r="K981" s="241">
        <f>ROUND(E981*J981,2)</f>
        <v>0</v>
      </c>
      <c r="L981" s="241">
        <v>21</v>
      </c>
      <c r="M981" s="241">
        <f>G981*(1+L981/100)</f>
        <v>0</v>
      </c>
      <c r="N981" s="239">
        <v>0</v>
      </c>
      <c r="O981" s="239">
        <f>ROUND(E981*N981,2)</f>
        <v>0</v>
      </c>
      <c r="P981" s="239">
        <v>0</v>
      </c>
      <c r="Q981" s="239">
        <f>ROUND(E981*P981,2)</f>
        <v>0</v>
      </c>
      <c r="R981" s="241"/>
      <c r="S981" s="241" t="s">
        <v>316</v>
      </c>
      <c r="T981" s="242" t="s">
        <v>281</v>
      </c>
      <c r="U981" s="222">
        <v>0</v>
      </c>
      <c r="V981" s="222">
        <f>ROUND(E981*U981,2)</f>
        <v>0</v>
      </c>
      <c r="W981" s="222"/>
      <c r="X981" s="222" t="s">
        <v>399</v>
      </c>
      <c r="Y981" s="222" t="s">
        <v>283</v>
      </c>
      <c r="Z981" s="212"/>
      <c r="AA981" s="212"/>
      <c r="AB981" s="212"/>
      <c r="AC981" s="212"/>
      <c r="AD981" s="212"/>
      <c r="AE981" s="212"/>
      <c r="AF981" s="212"/>
      <c r="AG981" s="212" t="s">
        <v>400</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ht="33.75" outlineLevel="2" x14ac:dyDescent="0.2">
      <c r="A982" s="219"/>
      <c r="B982" s="220"/>
      <c r="C982" s="248" t="s">
        <v>1613</v>
      </c>
      <c r="D982" s="244"/>
      <c r="E982" s="244"/>
      <c r="F982" s="244"/>
      <c r="G982" s="244"/>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286</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43" t="str">
        <f>C982</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982" s="212"/>
      <c r="BC982" s="212"/>
      <c r="BD982" s="212"/>
      <c r="BE982" s="212"/>
      <c r="BF982" s="212"/>
      <c r="BG982" s="212"/>
      <c r="BH982" s="212"/>
    </row>
    <row r="983" spans="1:60" outlineLevel="2" x14ac:dyDescent="0.2">
      <c r="A983" s="219"/>
      <c r="B983" s="220"/>
      <c r="C983" s="249" t="s">
        <v>1614</v>
      </c>
      <c r="D983" s="226"/>
      <c r="E983" s="227"/>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288</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49" t="s">
        <v>1615</v>
      </c>
      <c r="D984" s="226"/>
      <c r="E984" s="227"/>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288</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1616</v>
      </c>
      <c r="D985" s="226"/>
      <c r="E985" s="227">
        <v>5</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288</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36">
        <v>311</v>
      </c>
      <c r="B986" s="237" t="s">
        <v>1617</v>
      </c>
      <c r="C986" s="247" t="s">
        <v>1618</v>
      </c>
      <c r="D986" s="238" t="s">
        <v>0</v>
      </c>
      <c r="E986" s="239">
        <v>2300.9340999999999</v>
      </c>
      <c r="F986" s="240"/>
      <c r="G986" s="241">
        <f>ROUND(E986*F986,2)</f>
        <v>0</v>
      </c>
      <c r="H986" s="240"/>
      <c r="I986" s="241">
        <f>ROUND(E986*H986,2)</f>
        <v>0</v>
      </c>
      <c r="J986" s="240"/>
      <c r="K986" s="241">
        <f>ROUND(E986*J986,2)</f>
        <v>0</v>
      </c>
      <c r="L986" s="241">
        <v>21</v>
      </c>
      <c r="M986" s="241">
        <f>G986*(1+L986/100)</f>
        <v>0</v>
      </c>
      <c r="N986" s="239">
        <v>0</v>
      </c>
      <c r="O986" s="239">
        <f>ROUND(E986*N986,2)</f>
        <v>0</v>
      </c>
      <c r="P986" s="239">
        <v>0</v>
      </c>
      <c r="Q986" s="239">
        <f>ROUND(E986*P986,2)</f>
        <v>0</v>
      </c>
      <c r="R986" s="241" t="s">
        <v>1609</v>
      </c>
      <c r="S986" s="241" t="s">
        <v>280</v>
      </c>
      <c r="T986" s="242" t="s">
        <v>280</v>
      </c>
      <c r="U986" s="222">
        <v>0</v>
      </c>
      <c r="V986" s="222">
        <f>ROUND(E986*U986,2)</f>
        <v>0</v>
      </c>
      <c r="W986" s="222"/>
      <c r="X986" s="222" t="s">
        <v>399</v>
      </c>
      <c r="Y986" s="222" t="s">
        <v>283</v>
      </c>
      <c r="Z986" s="212"/>
      <c r="AA986" s="212"/>
      <c r="AB986" s="212"/>
      <c r="AC986" s="212"/>
      <c r="AD986" s="212"/>
      <c r="AE986" s="212"/>
      <c r="AF986" s="212"/>
      <c r="AG986" s="212" t="s">
        <v>1035</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64" t="s">
        <v>1075</v>
      </c>
      <c r="D987" s="256"/>
      <c r="E987" s="256"/>
      <c r="F987" s="256"/>
      <c r="G987" s="256"/>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447</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x14ac:dyDescent="0.2">
      <c r="A988" s="229" t="s">
        <v>275</v>
      </c>
      <c r="B988" s="230" t="s">
        <v>226</v>
      </c>
      <c r="C988" s="246" t="s">
        <v>227</v>
      </c>
      <c r="D988" s="231"/>
      <c r="E988" s="232"/>
      <c r="F988" s="233"/>
      <c r="G988" s="233">
        <f>SUMIF(AG989:AG989,"&lt;&gt;NOR",G989:G989)</f>
        <v>0</v>
      </c>
      <c r="H988" s="233"/>
      <c r="I988" s="233">
        <f>SUM(I989:I989)</f>
        <v>0</v>
      </c>
      <c r="J988" s="233"/>
      <c r="K988" s="233">
        <f>SUM(K989:K989)</f>
        <v>0</v>
      </c>
      <c r="L988" s="233"/>
      <c r="M988" s="233">
        <f>SUM(M989:M989)</f>
        <v>0</v>
      </c>
      <c r="N988" s="232"/>
      <c r="O988" s="232">
        <f>SUM(O989:O989)</f>
        <v>0</v>
      </c>
      <c r="P988" s="232"/>
      <c r="Q988" s="232">
        <f>SUM(Q989:Q989)</f>
        <v>20.43</v>
      </c>
      <c r="R988" s="233"/>
      <c r="S988" s="233"/>
      <c r="T988" s="234"/>
      <c r="U988" s="228"/>
      <c r="V988" s="228">
        <f>SUM(V989:V989)</f>
        <v>350.17</v>
      </c>
      <c r="W988" s="228"/>
      <c r="X988" s="228"/>
      <c r="Y988" s="228"/>
      <c r="AG988" t="s">
        <v>276</v>
      </c>
    </row>
    <row r="989" spans="1:60" outlineLevel="1" x14ac:dyDescent="0.2">
      <c r="A989" s="257">
        <v>312</v>
      </c>
      <c r="B989" s="258" t="s">
        <v>1619</v>
      </c>
      <c r="C989" s="265" t="s">
        <v>1620</v>
      </c>
      <c r="D989" s="259" t="s">
        <v>439</v>
      </c>
      <c r="E989" s="260">
        <v>1459.05</v>
      </c>
      <c r="F989" s="261"/>
      <c r="G989" s="262">
        <f>ROUND(E989*F989,2)</f>
        <v>0</v>
      </c>
      <c r="H989" s="261"/>
      <c r="I989" s="262">
        <f>ROUND(E989*H989,2)</f>
        <v>0</v>
      </c>
      <c r="J989" s="261"/>
      <c r="K989" s="262">
        <f>ROUND(E989*J989,2)</f>
        <v>0</v>
      </c>
      <c r="L989" s="262">
        <v>21</v>
      </c>
      <c r="M989" s="262">
        <f>G989*(1+L989/100)</f>
        <v>0</v>
      </c>
      <c r="N989" s="260">
        <v>0</v>
      </c>
      <c r="O989" s="260">
        <f>ROUND(E989*N989,2)</f>
        <v>0</v>
      </c>
      <c r="P989" s="260">
        <v>1.4E-2</v>
      </c>
      <c r="Q989" s="260">
        <f>ROUND(E989*P989,2)</f>
        <v>20.43</v>
      </c>
      <c r="R989" s="262" t="s">
        <v>1621</v>
      </c>
      <c r="S989" s="262" t="s">
        <v>280</v>
      </c>
      <c r="T989" s="263" t="s">
        <v>280</v>
      </c>
      <c r="U989" s="222">
        <v>0.24</v>
      </c>
      <c r="V989" s="222">
        <f>ROUND(E989*U989,2)</f>
        <v>350.17</v>
      </c>
      <c r="W989" s="222"/>
      <c r="X989" s="222" t="s">
        <v>399</v>
      </c>
      <c r="Y989" s="222" t="s">
        <v>283</v>
      </c>
      <c r="Z989" s="212"/>
      <c r="AA989" s="212"/>
      <c r="AB989" s="212"/>
      <c r="AC989" s="212"/>
      <c r="AD989" s="212"/>
      <c r="AE989" s="212"/>
      <c r="AF989" s="212"/>
      <c r="AG989" s="212" t="s">
        <v>400</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x14ac:dyDescent="0.2">
      <c r="A990" s="229" t="s">
        <v>275</v>
      </c>
      <c r="B990" s="230" t="s">
        <v>210</v>
      </c>
      <c r="C990" s="246" t="s">
        <v>211</v>
      </c>
      <c r="D990" s="231"/>
      <c r="E990" s="232"/>
      <c r="F990" s="233"/>
      <c r="G990" s="233">
        <f>SUMIF(AG991:AG1185,"&lt;&gt;NOR",G991:G1185)</f>
        <v>0</v>
      </c>
      <c r="H990" s="233"/>
      <c r="I990" s="233">
        <f>SUM(I991:I1185)</f>
        <v>0</v>
      </c>
      <c r="J990" s="233"/>
      <c r="K990" s="233">
        <f>SUM(K991:K1185)</f>
        <v>0</v>
      </c>
      <c r="L990" s="233"/>
      <c r="M990" s="233">
        <f>SUM(M991:M1185)</f>
        <v>0</v>
      </c>
      <c r="N990" s="232"/>
      <c r="O990" s="232">
        <f>SUM(O991:O1185)</f>
        <v>0.04</v>
      </c>
      <c r="P990" s="232"/>
      <c r="Q990" s="232">
        <f>SUM(Q991:Q1185)</f>
        <v>0</v>
      </c>
      <c r="R990" s="233"/>
      <c r="S990" s="233"/>
      <c r="T990" s="234"/>
      <c r="U990" s="228"/>
      <c r="V990" s="228">
        <f>SUM(V991:V1185)</f>
        <v>744.66000000000008</v>
      </c>
      <c r="W990" s="228"/>
      <c r="X990" s="228"/>
      <c r="Y990" s="228"/>
      <c r="AG990" t="s">
        <v>276</v>
      </c>
    </row>
    <row r="991" spans="1:60" outlineLevel="1" x14ac:dyDescent="0.2">
      <c r="A991" s="236">
        <v>313</v>
      </c>
      <c r="B991" s="237" t="s">
        <v>1622</v>
      </c>
      <c r="C991" s="247" t="s">
        <v>1623</v>
      </c>
      <c r="D991" s="238" t="s">
        <v>491</v>
      </c>
      <c r="E991" s="239">
        <v>4</v>
      </c>
      <c r="F991" s="240"/>
      <c r="G991" s="241">
        <f>ROUND(E991*F991,2)</f>
        <v>0</v>
      </c>
      <c r="H991" s="240"/>
      <c r="I991" s="241">
        <f>ROUND(E991*H991,2)</f>
        <v>0</v>
      </c>
      <c r="J991" s="240"/>
      <c r="K991" s="241">
        <f>ROUND(E991*J991,2)</f>
        <v>0</v>
      </c>
      <c r="L991" s="241">
        <v>21</v>
      </c>
      <c r="M991" s="241">
        <f>G991*(1+L991/100)</f>
        <v>0</v>
      </c>
      <c r="N991" s="239">
        <v>0</v>
      </c>
      <c r="O991" s="239">
        <f>ROUND(E991*N991,2)</f>
        <v>0</v>
      </c>
      <c r="P991" s="239">
        <v>0</v>
      </c>
      <c r="Q991" s="239">
        <f>ROUND(E991*P991,2)</f>
        <v>0</v>
      </c>
      <c r="R991" s="241"/>
      <c r="S991" s="241" t="s">
        <v>316</v>
      </c>
      <c r="T991" s="242" t="s">
        <v>280</v>
      </c>
      <c r="U991" s="222">
        <v>1.5</v>
      </c>
      <c r="V991" s="222">
        <f>ROUND(E991*U991,2)</f>
        <v>6</v>
      </c>
      <c r="W991" s="222"/>
      <c r="X991" s="222" t="s">
        <v>399</v>
      </c>
      <c r="Y991" s="222" t="s">
        <v>283</v>
      </c>
      <c r="Z991" s="212"/>
      <c r="AA991" s="212"/>
      <c r="AB991" s="212"/>
      <c r="AC991" s="212"/>
      <c r="AD991" s="212"/>
      <c r="AE991" s="212"/>
      <c r="AF991" s="212"/>
      <c r="AG991" s="212" t="s">
        <v>400</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49" t="s">
        <v>1624</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1625</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288</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1626</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49" t="s">
        <v>1627</v>
      </c>
      <c r="D995" s="226"/>
      <c r="E995" s="227"/>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288</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49" t="s">
        <v>1628</v>
      </c>
      <c r="D996" s="226"/>
      <c r="E996" s="227"/>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288</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49" t="s">
        <v>1629</v>
      </c>
      <c r="D997" s="226"/>
      <c r="E997" s="227"/>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288</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49" t="s">
        <v>1630</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288</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9" t="s">
        <v>1631</v>
      </c>
      <c r="D999" s="226"/>
      <c r="E999" s="227"/>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288</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49" t="s">
        <v>1632</v>
      </c>
      <c r="D1000" s="226"/>
      <c r="E1000" s="227"/>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288</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49" t="s">
        <v>1633</v>
      </c>
      <c r="D1001" s="226"/>
      <c r="E1001" s="227">
        <v>4</v>
      </c>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288</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ht="22.5" outlineLevel="1" x14ac:dyDescent="0.2">
      <c r="A1002" s="236">
        <v>314</v>
      </c>
      <c r="B1002" s="237" t="s">
        <v>1634</v>
      </c>
      <c r="C1002" s="247" t="s">
        <v>1635</v>
      </c>
      <c r="D1002" s="238" t="s">
        <v>563</v>
      </c>
      <c r="E1002" s="239">
        <v>1454.5</v>
      </c>
      <c r="F1002" s="240"/>
      <c r="G1002" s="241">
        <f>ROUND(E1002*F1002,2)</f>
        <v>0</v>
      </c>
      <c r="H1002" s="240"/>
      <c r="I1002" s="241">
        <f>ROUND(E1002*H1002,2)</f>
        <v>0</v>
      </c>
      <c r="J1002" s="240"/>
      <c r="K1002" s="241">
        <f>ROUND(E1002*J1002,2)</f>
        <v>0</v>
      </c>
      <c r="L1002" s="241">
        <v>21</v>
      </c>
      <c r="M1002" s="241">
        <f>G1002*(1+L1002/100)</f>
        <v>0</v>
      </c>
      <c r="N1002" s="239">
        <v>2.0000000000000002E-5</v>
      </c>
      <c r="O1002" s="239">
        <f>ROUND(E1002*N1002,2)</f>
        <v>0.03</v>
      </c>
      <c r="P1002" s="239">
        <v>0</v>
      </c>
      <c r="Q1002" s="239">
        <f>ROUND(E1002*P1002,2)</f>
        <v>0</v>
      </c>
      <c r="R1002" s="241" t="s">
        <v>1087</v>
      </c>
      <c r="S1002" s="241" t="s">
        <v>280</v>
      </c>
      <c r="T1002" s="242" t="s">
        <v>280</v>
      </c>
      <c r="U1002" s="222">
        <v>0.49</v>
      </c>
      <c r="V1002" s="222">
        <f>ROUND(E1002*U1002,2)</f>
        <v>712.71</v>
      </c>
      <c r="W1002" s="222"/>
      <c r="X1002" s="222" t="s">
        <v>399</v>
      </c>
      <c r="Y1002" s="222" t="s">
        <v>283</v>
      </c>
      <c r="Z1002" s="212"/>
      <c r="AA1002" s="212"/>
      <c r="AB1002" s="212"/>
      <c r="AC1002" s="212"/>
      <c r="AD1002" s="212"/>
      <c r="AE1002" s="212"/>
      <c r="AF1002" s="212"/>
      <c r="AG1002" s="212" t="s">
        <v>400</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2" x14ac:dyDescent="0.2">
      <c r="A1003" s="219"/>
      <c r="B1003" s="220"/>
      <c r="C1003" s="248" t="s">
        <v>1636</v>
      </c>
      <c r="D1003" s="244"/>
      <c r="E1003" s="244"/>
      <c r="F1003" s="244"/>
      <c r="G1003" s="244"/>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286</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49" t="s">
        <v>1637</v>
      </c>
      <c r="D1004" s="226"/>
      <c r="E1004" s="227">
        <v>395.52</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288</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49" t="s">
        <v>1638</v>
      </c>
      <c r="D1005" s="226"/>
      <c r="E1005" s="227">
        <v>105.6</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288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49" t="s">
        <v>1639</v>
      </c>
      <c r="D1006" s="226"/>
      <c r="E1006" s="227">
        <v>10.9</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49" t="s">
        <v>1640</v>
      </c>
      <c r="D1007" s="226"/>
      <c r="E1007" s="227">
        <v>21.32</v>
      </c>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1641</v>
      </c>
      <c r="D1008" s="226"/>
      <c r="E1008" s="227">
        <v>20.92</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1642</v>
      </c>
      <c r="D1009" s="226"/>
      <c r="E1009" s="227">
        <v>26.4</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49" t="s">
        <v>1643</v>
      </c>
      <c r="D1010" s="226"/>
      <c r="E1010" s="227">
        <v>27.68</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288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49" t="s">
        <v>1644</v>
      </c>
      <c r="D1011" s="226"/>
      <c r="E1011" s="227">
        <v>17.72</v>
      </c>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288</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49" t="s">
        <v>1645</v>
      </c>
      <c r="D1012" s="226"/>
      <c r="E1012" s="227">
        <v>148.68</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288</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49" t="s">
        <v>1646</v>
      </c>
      <c r="D1013" s="226"/>
      <c r="E1013" s="227">
        <v>127.8</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288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49" t="s">
        <v>1647</v>
      </c>
      <c r="D1014" s="226"/>
      <c r="E1014" s="227">
        <v>11.96</v>
      </c>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288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49" t="s">
        <v>1648</v>
      </c>
      <c r="D1015" s="226"/>
      <c r="E1015" s="227">
        <v>61.2</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288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49" t="s">
        <v>1649</v>
      </c>
      <c r="D1016" s="226"/>
      <c r="E1016" s="227">
        <v>6.92</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1650</v>
      </c>
      <c r="D1017" s="226"/>
      <c r="E1017" s="227">
        <v>11.34</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288</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1651</v>
      </c>
      <c r="D1018" s="226"/>
      <c r="E1018" s="227">
        <v>112.2</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1652</v>
      </c>
      <c r="D1019" s="226"/>
      <c r="E1019" s="227">
        <v>29.64</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1653</v>
      </c>
      <c r="D1020" s="226"/>
      <c r="E1020" s="227">
        <v>8.9</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1654</v>
      </c>
      <c r="D1021" s="226"/>
      <c r="E1021" s="227">
        <v>34.08</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1655</v>
      </c>
      <c r="D1022" s="226"/>
      <c r="E1022" s="227">
        <v>25.86</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1656</v>
      </c>
      <c r="D1023" s="226"/>
      <c r="E1023" s="227">
        <v>24.42</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1657</v>
      </c>
      <c r="D1024" s="226"/>
      <c r="E1024" s="227">
        <v>6.72</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1658</v>
      </c>
      <c r="D1025" s="226"/>
      <c r="E1025" s="227">
        <v>10.199999999999999</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49" t="s">
        <v>1659</v>
      </c>
      <c r="D1026" s="226"/>
      <c r="E1026" s="227">
        <v>15.84</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288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49" t="s">
        <v>1660</v>
      </c>
      <c r="D1027" s="226"/>
      <c r="E1027" s="227">
        <v>18</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49" t="s">
        <v>1661</v>
      </c>
      <c r="D1028" s="226"/>
      <c r="E1028" s="227">
        <v>13.6</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1662</v>
      </c>
      <c r="D1029" s="226"/>
      <c r="E1029" s="227">
        <v>9.84</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1663</v>
      </c>
      <c r="D1030" s="226"/>
      <c r="E1030" s="227">
        <v>11.84</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1664</v>
      </c>
      <c r="D1031" s="226"/>
      <c r="E1031" s="227">
        <v>3.64</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1665</v>
      </c>
      <c r="D1032" s="226"/>
      <c r="E1032" s="227">
        <v>4.6399999999999997</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1666</v>
      </c>
      <c r="D1033" s="226"/>
      <c r="E1033" s="227">
        <v>44</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1667</v>
      </c>
      <c r="D1034" s="226"/>
      <c r="E1034" s="227">
        <v>4.38</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1668</v>
      </c>
      <c r="D1035" s="226"/>
      <c r="E1035" s="227">
        <v>6.78</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1669</v>
      </c>
      <c r="D1036" s="226"/>
      <c r="E1036" s="227">
        <v>4.5599999999999996</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1670</v>
      </c>
      <c r="D1037" s="226"/>
      <c r="E1037" s="227">
        <v>10.38</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1671</v>
      </c>
      <c r="D1038" s="226"/>
      <c r="E1038" s="227">
        <v>5.0199999999999996</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1672</v>
      </c>
      <c r="D1039" s="226"/>
      <c r="E1039" s="227">
        <v>8.6999999999999993</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1673</v>
      </c>
      <c r="D1040" s="226"/>
      <c r="E1040" s="227">
        <v>4</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1674</v>
      </c>
      <c r="D1041" s="226"/>
      <c r="E1041" s="227">
        <v>43.3</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36">
        <v>315</v>
      </c>
      <c r="B1042" s="237" t="s">
        <v>1675</v>
      </c>
      <c r="C1042" s="247" t="s">
        <v>1676</v>
      </c>
      <c r="D1042" s="238" t="s">
        <v>563</v>
      </c>
      <c r="E1042" s="239">
        <v>5.94</v>
      </c>
      <c r="F1042" s="240"/>
      <c r="G1042" s="241">
        <f>ROUND(E1042*F1042,2)</f>
        <v>0</v>
      </c>
      <c r="H1042" s="240"/>
      <c r="I1042" s="241">
        <f>ROUND(E1042*H1042,2)</f>
        <v>0</v>
      </c>
      <c r="J1042" s="240"/>
      <c r="K1042" s="241">
        <f>ROUND(E1042*J1042,2)</f>
        <v>0</v>
      </c>
      <c r="L1042" s="241">
        <v>21</v>
      </c>
      <c r="M1042" s="241">
        <f>G1042*(1+L1042/100)</f>
        <v>0</v>
      </c>
      <c r="N1042" s="239">
        <v>2.0000000000000002E-5</v>
      </c>
      <c r="O1042" s="239">
        <f>ROUND(E1042*N1042,2)</f>
        <v>0</v>
      </c>
      <c r="P1042" s="239">
        <v>0</v>
      </c>
      <c r="Q1042" s="239">
        <f>ROUND(E1042*P1042,2)</f>
        <v>0</v>
      </c>
      <c r="R1042" s="241" t="s">
        <v>1087</v>
      </c>
      <c r="S1042" s="241" t="s">
        <v>280</v>
      </c>
      <c r="T1042" s="242" t="s">
        <v>280</v>
      </c>
      <c r="U1042" s="222">
        <v>0.75700000000000001</v>
      </c>
      <c r="V1042" s="222">
        <f>ROUND(E1042*U1042,2)</f>
        <v>4.5</v>
      </c>
      <c r="W1042" s="222"/>
      <c r="X1042" s="222" t="s">
        <v>399</v>
      </c>
      <c r="Y1042" s="222" t="s">
        <v>283</v>
      </c>
      <c r="Z1042" s="212"/>
      <c r="AA1042" s="212"/>
      <c r="AB1042" s="212"/>
      <c r="AC1042" s="212"/>
      <c r="AD1042" s="212"/>
      <c r="AE1042" s="212"/>
      <c r="AF1042" s="212"/>
      <c r="AG1042" s="212" t="s">
        <v>400</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2" x14ac:dyDescent="0.2">
      <c r="A1043" s="219"/>
      <c r="B1043" s="220"/>
      <c r="C1043" s="248" t="s">
        <v>1677</v>
      </c>
      <c r="D1043" s="244"/>
      <c r="E1043" s="244"/>
      <c r="F1043" s="244"/>
      <c r="G1043" s="244"/>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286</v>
      </c>
      <c r="AH1043" s="212"/>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2" x14ac:dyDescent="0.2">
      <c r="A1044" s="219"/>
      <c r="B1044" s="220"/>
      <c r="C1044" s="249" t="s">
        <v>1678</v>
      </c>
      <c r="D1044" s="226"/>
      <c r="E1044" s="227">
        <v>5.94</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36">
        <v>316</v>
      </c>
      <c r="B1045" s="237" t="s">
        <v>1679</v>
      </c>
      <c r="C1045" s="247" t="s">
        <v>1680</v>
      </c>
      <c r="D1045" s="238" t="s">
        <v>563</v>
      </c>
      <c r="E1045" s="239">
        <v>40.32</v>
      </c>
      <c r="F1045" s="240"/>
      <c r="G1045" s="241">
        <f>ROUND(E1045*F1045,2)</f>
        <v>0</v>
      </c>
      <c r="H1045" s="240"/>
      <c r="I1045" s="241">
        <f>ROUND(E1045*H1045,2)</f>
        <v>0</v>
      </c>
      <c r="J1045" s="240"/>
      <c r="K1045" s="241">
        <f>ROUND(E1045*J1045,2)</f>
        <v>0</v>
      </c>
      <c r="L1045" s="241">
        <v>21</v>
      </c>
      <c r="M1045" s="241">
        <f>G1045*(1+L1045/100)</f>
        <v>0</v>
      </c>
      <c r="N1045" s="239">
        <v>2.9999999999999997E-4</v>
      </c>
      <c r="O1045" s="239">
        <f>ROUND(E1045*N1045,2)</f>
        <v>0.01</v>
      </c>
      <c r="P1045" s="239">
        <v>0</v>
      </c>
      <c r="Q1045" s="239">
        <f>ROUND(E1045*P1045,2)</f>
        <v>0</v>
      </c>
      <c r="R1045" s="241" t="s">
        <v>1087</v>
      </c>
      <c r="S1045" s="241" t="s">
        <v>280</v>
      </c>
      <c r="T1045" s="242" t="s">
        <v>280</v>
      </c>
      <c r="U1045" s="222">
        <v>0.53200000000000003</v>
      </c>
      <c r="V1045" s="222">
        <f>ROUND(E1045*U1045,2)</f>
        <v>21.45</v>
      </c>
      <c r="W1045" s="222"/>
      <c r="X1045" s="222" t="s">
        <v>399</v>
      </c>
      <c r="Y1045" s="222" t="s">
        <v>283</v>
      </c>
      <c r="Z1045" s="212"/>
      <c r="AA1045" s="212"/>
      <c r="AB1045" s="212"/>
      <c r="AC1045" s="212"/>
      <c r="AD1045" s="212"/>
      <c r="AE1045" s="212"/>
      <c r="AF1045" s="212"/>
      <c r="AG1045" s="212" t="s">
        <v>400</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48" t="s">
        <v>1681</v>
      </c>
      <c r="D1046" s="244"/>
      <c r="E1046" s="244"/>
      <c r="F1046" s="244"/>
      <c r="G1046" s="244"/>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286</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
      <c r="A1047" s="219"/>
      <c r="B1047" s="220"/>
      <c r="C1047" s="249" t="s">
        <v>1682</v>
      </c>
      <c r="D1047" s="226"/>
      <c r="E1047" s="227">
        <v>19.82</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1683</v>
      </c>
      <c r="D1048" s="226"/>
      <c r="E1048" s="227">
        <v>20.5</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36">
        <v>317</v>
      </c>
      <c r="B1049" s="237" t="s">
        <v>1684</v>
      </c>
      <c r="C1049" s="247" t="s">
        <v>1685</v>
      </c>
      <c r="D1049" s="238" t="s">
        <v>1104</v>
      </c>
      <c r="E1049" s="239">
        <v>0</v>
      </c>
      <c r="F1049" s="240"/>
      <c r="G1049" s="241">
        <f>ROUND(E1049*F1049,2)</f>
        <v>0</v>
      </c>
      <c r="H1049" s="240"/>
      <c r="I1049" s="241">
        <f>ROUND(E1049*H1049,2)</f>
        <v>0</v>
      </c>
      <c r="J1049" s="240"/>
      <c r="K1049" s="241">
        <f>ROUND(E1049*J1049,2)</f>
        <v>0</v>
      </c>
      <c r="L1049" s="241">
        <v>21</v>
      </c>
      <c r="M1049" s="241">
        <f>G1049*(1+L1049/100)</f>
        <v>0</v>
      </c>
      <c r="N1049" s="239">
        <v>0</v>
      </c>
      <c r="O1049" s="239">
        <f>ROUND(E1049*N1049,2)</f>
        <v>0</v>
      </c>
      <c r="P1049" s="239">
        <v>0</v>
      </c>
      <c r="Q1049" s="239">
        <f>ROUND(E1049*P1049,2)</f>
        <v>0</v>
      </c>
      <c r="R1049" s="241"/>
      <c r="S1049" s="241" t="s">
        <v>316</v>
      </c>
      <c r="T1049" s="242" t="s">
        <v>281</v>
      </c>
      <c r="U1049" s="222">
        <v>0</v>
      </c>
      <c r="V1049" s="222">
        <f>ROUND(E1049*U1049,2)</f>
        <v>0</v>
      </c>
      <c r="W1049" s="222"/>
      <c r="X1049" s="222" t="s">
        <v>399</v>
      </c>
      <c r="Y1049" s="222" t="s">
        <v>283</v>
      </c>
      <c r="Z1049" s="212"/>
      <c r="AA1049" s="212"/>
      <c r="AB1049" s="212"/>
      <c r="AC1049" s="212"/>
      <c r="AD1049" s="212"/>
      <c r="AE1049" s="212"/>
      <c r="AF1049" s="212"/>
      <c r="AG1049" s="212" t="s">
        <v>400</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48" t="s">
        <v>1686</v>
      </c>
      <c r="D1050" s="244"/>
      <c r="E1050" s="244"/>
      <c r="F1050" s="244"/>
      <c r="G1050" s="244"/>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286</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67" t="s">
        <v>1687</v>
      </c>
      <c r="D1051" s="223"/>
      <c r="E1051" s="224"/>
      <c r="F1051" s="225"/>
      <c r="G1051" s="225"/>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286</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0" t="s">
        <v>1688</v>
      </c>
      <c r="D1052" s="245"/>
      <c r="E1052" s="245"/>
      <c r="F1052" s="245"/>
      <c r="G1052" s="245"/>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286</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67" t="s">
        <v>1687</v>
      </c>
      <c r="D1053" s="223"/>
      <c r="E1053" s="224"/>
      <c r="F1053" s="225"/>
      <c r="G1053" s="225"/>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286</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50" t="s">
        <v>1689</v>
      </c>
      <c r="D1054" s="245"/>
      <c r="E1054" s="245"/>
      <c r="F1054" s="245"/>
      <c r="G1054" s="245"/>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286</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67" t="s">
        <v>1687</v>
      </c>
      <c r="D1055" s="223"/>
      <c r="E1055" s="224"/>
      <c r="F1055" s="225"/>
      <c r="G1055" s="225"/>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286</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50" t="s">
        <v>1690</v>
      </c>
      <c r="D1056" s="245"/>
      <c r="E1056" s="245"/>
      <c r="F1056" s="245"/>
      <c r="G1056" s="245"/>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286</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67" t="s">
        <v>1687</v>
      </c>
      <c r="D1057" s="223"/>
      <c r="E1057" s="224"/>
      <c r="F1057" s="225"/>
      <c r="G1057" s="225"/>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286</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50" t="s">
        <v>1691</v>
      </c>
      <c r="D1058" s="245"/>
      <c r="E1058" s="245"/>
      <c r="F1058" s="245"/>
      <c r="G1058" s="245"/>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286</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7" t="s">
        <v>1687</v>
      </c>
      <c r="D1059" s="223"/>
      <c r="E1059" s="224"/>
      <c r="F1059" s="225"/>
      <c r="G1059" s="225"/>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286</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0" t="s">
        <v>1692</v>
      </c>
      <c r="D1060" s="245"/>
      <c r="E1060" s="245"/>
      <c r="F1060" s="245"/>
      <c r="G1060" s="245"/>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286</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67" t="s">
        <v>1687</v>
      </c>
      <c r="D1061" s="223"/>
      <c r="E1061" s="224"/>
      <c r="F1061" s="225"/>
      <c r="G1061" s="225"/>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286</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0" t="s">
        <v>1693</v>
      </c>
      <c r="D1062" s="245"/>
      <c r="E1062" s="245"/>
      <c r="F1062" s="245"/>
      <c r="G1062" s="245"/>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286</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67" t="s">
        <v>1687</v>
      </c>
      <c r="D1063" s="223"/>
      <c r="E1063" s="224"/>
      <c r="F1063" s="225"/>
      <c r="G1063" s="225"/>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286</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50" t="s">
        <v>1694</v>
      </c>
      <c r="D1064" s="245"/>
      <c r="E1064" s="245"/>
      <c r="F1064" s="245"/>
      <c r="G1064" s="245"/>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67" t="s">
        <v>1687</v>
      </c>
      <c r="D1065" s="223"/>
      <c r="E1065" s="224"/>
      <c r="F1065" s="225"/>
      <c r="G1065" s="225"/>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286</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0" t="s">
        <v>1695</v>
      </c>
      <c r="D1066" s="245"/>
      <c r="E1066" s="245"/>
      <c r="F1066" s="245"/>
      <c r="G1066" s="245"/>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286</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67" t="s">
        <v>1687</v>
      </c>
      <c r="D1067" s="223"/>
      <c r="E1067" s="224"/>
      <c r="F1067" s="225"/>
      <c r="G1067" s="225"/>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286</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0" t="s">
        <v>1696</v>
      </c>
      <c r="D1068" s="245"/>
      <c r="E1068" s="245"/>
      <c r="F1068" s="245"/>
      <c r="G1068" s="245"/>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286</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67" t="s">
        <v>1687</v>
      </c>
      <c r="D1069" s="223"/>
      <c r="E1069" s="224"/>
      <c r="F1069" s="225"/>
      <c r="G1069" s="225"/>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286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50" t="s">
        <v>1697</v>
      </c>
      <c r="D1070" s="245"/>
      <c r="E1070" s="245"/>
      <c r="F1070" s="245"/>
      <c r="G1070" s="245"/>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286</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67" t="s">
        <v>1687</v>
      </c>
      <c r="D1071" s="223"/>
      <c r="E1071" s="224"/>
      <c r="F1071" s="225"/>
      <c r="G1071" s="225"/>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286</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0" t="s">
        <v>1698</v>
      </c>
      <c r="D1072" s="245"/>
      <c r="E1072" s="245"/>
      <c r="F1072" s="245"/>
      <c r="G1072" s="245"/>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286</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67" t="s">
        <v>1687</v>
      </c>
      <c r="D1073" s="223"/>
      <c r="E1073" s="224"/>
      <c r="F1073" s="225"/>
      <c r="G1073" s="225"/>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286</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50" t="s">
        <v>1699</v>
      </c>
      <c r="D1074" s="245"/>
      <c r="E1074" s="245"/>
      <c r="F1074" s="245"/>
      <c r="G1074" s="245"/>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286</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7" t="s">
        <v>1687</v>
      </c>
      <c r="D1075" s="223"/>
      <c r="E1075" s="224"/>
      <c r="F1075" s="225"/>
      <c r="G1075" s="22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286</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0" t="s">
        <v>1700</v>
      </c>
      <c r="D1076" s="245"/>
      <c r="E1076" s="245"/>
      <c r="F1076" s="245"/>
      <c r="G1076" s="24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286</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1687</v>
      </c>
      <c r="D1077" s="223"/>
      <c r="E1077" s="224"/>
      <c r="F1077" s="225"/>
      <c r="G1077" s="22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286</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0" t="s">
        <v>1701</v>
      </c>
      <c r="D1078" s="245"/>
      <c r="E1078" s="245"/>
      <c r="F1078" s="245"/>
      <c r="G1078" s="24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286</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57">
        <v>318</v>
      </c>
      <c r="B1079" s="258" t="s">
        <v>1702</v>
      </c>
      <c r="C1079" s="265" t="s">
        <v>1703</v>
      </c>
      <c r="D1079" s="259" t="s">
        <v>885</v>
      </c>
      <c r="E1079" s="260">
        <v>48</v>
      </c>
      <c r="F1079" s="261"/>
      <c r="G1079" s="262">
        <f>ROUND(E1079*F1079,2)</f>
        <v>0</v>
      </c>
      <c r="H1079" s="261"/>
      <c r="I1079" s="262">
        <f>ROUND(E1079*H1079,2)</f>
        <v>0</v>
      </c>
      <c r="J1079" s="261"/>
      <c r="K1079" s="262">
        <f>ROUND(E1079*J1079,2)</f>
        <v>0</v>
      </c>
      <c r="L1079" s="262">
        <v>21</v>
      </c>
      <c r="M1079" s="262">
        <f>G1079*(1+L1079/100)</f>
        <v>0</v>
      </c>
      <c r="N1079" s="260">
        <v>0</v>
      </c>
      <c r="O1079" s="260">
        <f>ROUND(E1079*N1079,2)</f>
        <v>0</v>
      </c>
      <c r="P1079" s="260">
        <v>0</v>
      </c>
      <c r="Q1079" s="260">
        <f>ROUND(E1079*P1079,2)</f>
        <v>0</v>
      </c>
      <c r="R1079" s="262"/>
      <c r="S1079" s="262" t="s">
        <v>316</v>
      </c>
      <c r="T1079" s="263" t="s">
        <v>281</v>
      </c>
      <c r="U1079" s="222">
        <v>0</v>
      </c>
      <c r="V1079" s="222">
        <f>ROUND(E1079*U1079,2)</f>
        <v>0</v>
      </c>
      <c r="W1079" s="222"/>
      <c r="X1079" s="222" t="s">
        <v>399</v>
      </c>
      <c r="Y1079" s="222" t="s">
        <v>283</v>
      </c>
      <c r="Z1079" s="212"/>
      <c r="AA1079" s="212"/>
      <c r="AB1079" s="212"/>
      <c r="AC1079" s="212"/>
      <c r="AD1079" s="212"/>
      <c r="AE1079" s="212"/>
      <c r="AF1079" s="212"/>
      <c r="AG1079" s="212" t="s">
        <v>400</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57">
        <v>319</v>
      </c>
      <c r="B1080" s="258" t="s">
        <v>1704</v>
      </c>
      <c r="C1080" s="265" t="s">
        <v>1705</v>
      </c>
      <c r="D1080" s="259" t="s">
        <v>885</v>
      </c>
      <c r="E1080" s="260">
        <v>11</v>
      </c>
      <c r="F1080" s="261"/>
      <c r="G1080" s="262">
        <f>ROUND(E1080*F1080,2)</f>
        <v>0</v>
      </c>
      <c r="H1080" s="261"/>
      <c r="I1080" s="262">
        <f>ROUND(E1080*H1080,2)</f>
        <v>0</v>
      </c>
      <c r="J1080" s="261"/>
      <c r="K1080" s="262">
        <f>ROUND(E1080*J1080,2)</f>
        <v>0</v>
      </c>
      <c r="L1080" s="262">
        <v>21</v>
      </c>
      <c r="M1080" s="262">
        <f>G1080*(1+L1080/100)</f>
        <v>0</v>
      </c>
      <c r="N1080" s="260">
        <v>0</v>
      </c>
      <c r="O1080" s="260">
        <f>ROUND(E1080*N1080,2)</f>
        <v>0</v>
      </c>
      <c r="P1080" s="260">
        <v>0</v>
      </c>
      <c r="Q1080" s="260">
        <f>ROUND(E1080*P1080,2)</f>
        <v>0</v>
      </c>
      <c r="R1080" s="262"/>
      <c r="S1080" s="262" t="s">
        <v>316</v>
      </c>
      <c r="T1080" s="263" t="s">
        <v>281</v>
      </c>
      <c r="U1080" s="222">
        <v>0</v>
      </c>
      <c r="V1080" s="222">
        <f>ROUND(E1080*U1080,2)</f>
        <v>0</v>
      </c>
      <c r="W1080" s="222"/>
      <c r="X1080" s="222" t="s">
        <v>399</v>
      </c>
      <c r="Y1080" s="222" t="s">
        <v>283</v>
      </c>
      <c r="Z1080" s="212"/>
      <c r="AA1080" s="212"/>
      <c r="AB1080" s="212"/>
      <c r="AC1080" s="212"/>
      <c r="AD1080" s="212"/>
      <c r="AE1080" s="212"/>
      <c r="AF1080" s="212"/>
      <c r="AG1080" s="212" t="s">
        <v>400</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57">
        <v>320</v>
      </c>
      <c r="B1081" s="258" t="s">
        <v>1706</v>
      </c>
      <c r="C1081" s="265" t="s">
        <v>1707</v>
      </c>
      <c r="D1081" s="259" t="s">
        <v>885</v>
      </c>
      <c r="E1081" s="260">
        <v>1</v>
      </c>
      <c r="F1081" s="261"/>
      <c r="G1081" s="262">
        <f>ROUND(E1081*F1081,2)</f>
        <v>0</v>
      </c>
      <c r="H1081" s="261"/>
      <c r="I1081" s="262">
        <f>ROUND(E1081*H1081,2)</f>
        <v>0</v>
      </c>
      <c r="J1081" s="261"/>
      <c r="K1081" s="262">
        <f>ROUND(E1081*J1081,2)</f>
        <v>0</v>
      </c>
      <c r="L1081" s="262">
        <v>21</v>
      </c>
      <c r="M1081" s="262">
        <f>G1081*(1+L1081/100)</f>
        <v>0</v>
      </c>
      <c r="N1081" s="260">
        <v>0</v>
      </c>
      <c r="O1081" s="260">
        <f>ROUND(E1081*N1081,2)</f>
        <v>0</v>
      </c>
      <c r="P1081" s="260">
        <v>0</v>
      </c>
      <c r="Q1081" s="260">
        <f>ROUND(E1081*P1081,2)</f>
        <v>0</v>
      </c>
      <c r="R1081" s="262"/>
      <c r="S1081" s="262" t="s">
        <v>316</v>
      </c>
      <c r="T1081" s="263" t="s">
        <v>281</v>
      </c>
      <c r="U1081" s="222">
        <v>0</v>
      </c>
      <c r="V1081" s="222">
        <f>ROUND(E1081*U1081,2)</f>
        <v>0</v>
      </c>
      <c r="W1081" s="222"/>
      <c r="X1081" s="222" t="s">
        <v>399</v>
      </c>
      <c r="Y1081" s="222" t="s">
        <v>283</v>
      </c>
      <c r="Z1081" s="212"/>
      <c r="AA1081" s="212"/>
      <c r="AB1081" s="212"/>
      <c r="AC1081" s="212"/>
      <c r="AD1081" s="212"/>
      <c r="AE1081" s="212"/>
      <c r="AF1081" s="212"/>
      <c r="AG1081" s="212" t="s">
        <v>400</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
      <c r="A1082" s="257">
        <v>321</v>
      </c>
      <c r="B1082" s="258" t="s">
        <v>1708</v>
      </c>
      <c r="C1082" s="265" t="s">
        <v>1709</v>
      </c>
      <c r="D1082" s="259" t="s">
        <v>885</v>
      </c>
      <c r="E1082" s="260">
        <v>2</v>
      </c>
      <c r="F1082" s="261"/>
      <c r="G1082" s="262">
        <f>ROUND(E1082*F1082,2)</f>
        <v>0</v>
      </c>
      <c r="H1082" s="261"/>
      <c r="I1082" s="262">
        <f>ROUND(E1082*H1082,2)</f>
        <v>0</v>
      </c>
      <c r="J1082" s="261"/>
      <c r="K1082" s="262">
        <f>ROUND(E1082*J1082,2)</f>
        <v>0</v>
      </c>
      <c r="L1082" s="262">
        <v>21</v>
      </c>
      <c r="M1082" s="262">
        <f>G1082*(1+L1082/100)</f>
        <v>0</v>
      </c>
      <c r="N1082" s="260">
        <v>0</v>
      </c>
      <c r="O1082" s="260">
        <f>ROUND(E1082*N1082,2)</f>
        <v>0</v>
      </c>
      <c r="P1082" s="260">
        <v>0</v>
      </c>
      <c r="Q1082" s="260">
        <f>ROUND(E1082*P1082,2)</f>
        <v>0</v>
      </c>
      <c r="R1082" s="262"/>
      <c r="S1082" s="262" t="s">
        <v>316</v>
      </c>
      <c r="T1082" s="263" t="s">
        <v>281</v>
      </c>
      <c r="U1082" s="222">
        <v>0</v>
      </c>
      <c r="V1082" s="222">
        <f>ROUND(E1082*U1082,2)</f>
        <v>0</v>
      </c>
      <c r="W1082" s="222"/>
      <c r="X1082" s="222" t="s">
        <v>399</v>
      </c>
      <c r="Y1082" s="222" t="s">
        <v>283</v>
      </c>
      <c r="Z1082" s="212"/>
      <c r="AA1082" s="212"/>
      <c r="AB1082" s="212"/>
      <c r="AC1082" s="212"/>
      <c r="AD1082" s="212"/>
      <c r="AE1082" s="212"/>
      <c r="AF1082" s="212"/>
      <c r="AG1082" s="212" t="s">
        <v>400</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1" x14ac:dyDescent="0.2">
      <c r="A1083" s="257">
        <v>322</v>
      </c>
      <c r="B1083" s="258" t="s">
        <v>1710</v>
      </c>
      <c r="C1083" s="265" t="s">
        <v>1711</v>
      </c>
      <c r="D1083" s="259" t="s">
        <v>885</v>
      </c>
      <c r="E1083" s="260">
        <v>5</v>
      </c>
      <c r="F1083" s="261"/>
      <c r="G1083" s="262">
        <f>ROUND(E1083*F1083,2)</f>
        <v>0</v>
      </c>
      <c r="H1083" s="261"/>
      <c r="I1083" s="262">
        <f>ROUND(E1083*H1083,2)</f>
        <v>0</v>
      </c>
      <c r="J1083" s="261"/>
      <c r="K1083" s="262">
        <f>ROUND(E1083*J1083,2)</f>
        <v>0</v>
      </c>
      <c r="L1083" s="262">
        <v>21</v>
      </c>
      <c r="M1083" s="262">
        <f>G1083*(1+L1083/100)</f>
        <v>0</v>
      </c>
      <c r="N1083" s="260">
        <v>0</v>
      </c>
      <c r="O1083" s="260">
        <f>ROUND(E1083*N1083,2)</f>
        <v>0</v>
      </c>
      <c r="P1083" s="260">
        <v>0</v>
      </c>
      <c r="Q1083" s="260">
        <f>ROUND(E1083*P1083,2)</f>
        <v>0</v>
      </c>
      <c r="R1083" s="262"/>
      <c r="S1083" s="262" t="s">
        <v>316</v>
      </c>
      <c r="T1083" s="263" t="s">
        <v>281</v>
      </c>
      <c r="U1083" s="222">
        <v>0</v>
      </c>
      <c r="V1083" s="222">
        <f>ROUND(E1083*U1083,2)</f>
        <v>0</v>
      </c>
      <c r="W1083" s="222"/>
      <c r="X1083" s="222" t="s">
        <v>399</v>
      </c>
      <c r="Y1083" s="222" t="s">
        <v>283</v>
      </c>
      <c r="Z1083" s="212"/>
      <c r="AA1083" s="212"/>
      <c r="AB1083" s="212"/>
      <c r="AC1083" s="212"/>
      <c r="AD1083" s="212"/>
      <c r="AE1083" s="212"/>
      <c r="AF1083" s="212"/>
      <c r="AG1083" s="212" t="s">
        <v>400</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57">
        <v>323</v>
      </c>
      <c r="B1084" s="258" t="s">
        <v>1712</v>
      </c>
      <c r="C1084" s="265" t="s">
        <v>1713</v>
      </c>
      <c r="D1084" s="259" t="s">
        <v>885</v>
      </c>
      <c r="E1084" s="260">
        <v>3</v>
      </c>
      <c r="F1084" s="261"/>
      <c r="G1084" s="262">
        <f>ROUND(E1084*F1084,2)</f>
        <v>0</v>
      </c>
      <c r="H1084" s="261"/>
      <c r="I1084" s="262">
        <f>ROUND(E1084*H1084,2)</f>
        <v>0</v>
      </c>
      <c r="J1084" s="261"/>
      <c r="K1084" s="262">
        <f>ROUND(E1084*J1084,2)</f>
        <v>0</v>
      </c>
      <c r="L1084" s="262">
        <v>21</v>
      </c>
      <c r="M1084" s="262">
        <f>G1084*(1+L1084/100)</f>
        <v>0</v>
      </c>
      <c r="N1084" s="260">
        <v>0</v>
      </c>
      <c r="O1084" s="260">
        <f>ROUND(E1084*N1084,2)</f>
        <v>0</v>
      </c>
      <c r="P1084" s="260">
        <v>0</v>
      </c>
      <c r="Q1084" s="260">
        <f>ROUND(E1084*P1084,2)</f>
        <v>0</v>
      </c>
      <c r="R1084" s="262"/>
      <c r="S1084" s="262" t="s">
        <v>316</v>
      </c>
      <c r="T1084" s="263" t="s">
        <v>281</v>
      </c>
      <c r="U1084" s="222">
        <v>0</v>
      </c>
      <c r="V1084" s="222">
        <f>ROUND(E1084*U1084,2)</f>
        <v>0</v>
      </c>
      <c r="W1084" s="222"/>
      <c r="X1084" s="222" t="s">
        <v>399</v>
      </c>
      <c r="Y1084" s="222" t="s">
        <v>283</v>
      </c>
      <c r="Z1084" s="212"/>
      <c r="AA1084" s="212"/>
      <c r="AB1084" s="212"/>
      <c r="AC1084" s="212"/>
      <c r="AD1084" s="212"/>
      <c r="AE1084" s="212"/>
      <c r="AF1084" s="212"/>
      <c r="AG1084" s="212" t="s">
        <v>400</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57">
        <v>324</v>
      </c>
      <c r="B1085" s="258" t="s">
        <v>1714</v>
      </c>
      <c r="C1085" s="265" t="s">
        <v>1715</v>
      </c>
      <c r="D1085" s="259" t="s">
        <v>885</v>
      </c>
      <c r="E1085" s="260">
        <v>4</v>
      </c>
      <c r="F1085" s="261"/>
      <c r="G1085" s="262">
        <f>ROUND(E1085*F1085,2)</f>
        <v>0</v>
      </c>
      <c r="H1085" s="261"/>
      <c r="I1085" s="262">
        <f>ROUND(E1085*H1085,2)</f>
        <v>0</v>
      </c>
      <c r="J1085" s="261"/>
      <c r="K1085" s="262">
        <f>ROUND(E1085*J1085,2)</f>
        <v>0</v>
      </c>
      <c r="L1085" s="262">
        <v>21</v>
      </c>
      <c r="M1085" s="262">
        <f>G1085*(1+L1085/100)</f>
        <v>0</v>
      </c>
      <c r="N1085" s="260">
        <v>0</v>
      </c>
      <c r="O1085" s="260">
        <f>ROUND(E1085*N1085,2)</f>
        <v>0</v>
      </c>
      <c r="P1085" s="260">
        <v>0</v>
      </c>
      <c r="Q1085" s="260">
        <f>ROUND(E1085*P1085,2)</f>
        <v>0</v>
      </c>
      <c r="R1085" s="262"/>
      <c r="S1085" s="262" t="s">
        <v>316</v>
      </c>
      <c r="T1085" s="263" t="s">
        <v>281</v>
      </c>
      <c r="U1085" s="222">
        <v>0</v>
      </c>
      <c r="V1085" s="222">
        <f>ROUND(E1085*U1085,2)</f>
        <v>0</v>
      </c>
      <c r="W1085" s="222"/>
      <c r="X1085" s="222" t="s">
        <v>399</v>
      </c>
      <c r="Y1085" s="222" t="s">
        <v>283</v>
      </c>
      <c r="Z1085" s="212"/>
      <c r="AA1085" s="212"/>
      <c r="AB1085" s="212"/>
      <c r="AC1085" s="212"/>
      <c r="AD1085" s="212"/>
      <c r="AE1085" s="212"/>
      <c r="AF1085" s="212"/>
      <c r="AG1085" s="212" t="s">
        <v>400</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57">
        <v>325</v>
      </c>
      <c r="B1086" s="258" t="s">
        <v>1716</v>
      </c>
      <c r="C1086" s="265" t="s">
        <v>1717</v>
      </c>
      <c r="D1086" s="259" t="s">
        <v>885</v>
      </c>
      <c r="E1086" s="260">
        <v>2</v>
      </c>
      <c r="F1086" s="261"/>
      <c r="G1086" s="262">
        <f>ROUND(E1086*F1086,2)</f>
        <v>0</v>
      </c>
      <c r="H1086" s="261"/>
      <c r="I1086" s="262">
        <f>ROUND(E1086*H1086,2)</f>
        <v>0</v>
      </c>
      <c r="J1086" s="261"/>
      <c r="K1086" s="262">
        <f>ROUND(E1086*J1086,2)</f>
        <v>0</v>
      </c>
      <c r="L1086" s="262">
        <v>21</v>
      </c>
      <c r="M1086" s="262">
        <f>G1086*(1+L1086/100)</f>
        <v>0</v>
      </c>
      <c r="N1086" s="260">
        <v>0</v>
      </c>
      <c r="O1086" s="260">
        <f>ROUND(E1086*N1086,2)</f>
        <v>0</v>
      </c>
      <c r="P1086" s="260">
        <v>0</v>
      </c>
      <c r="Q1086" s="260">
        <f>ROUND(E1086*P1086,2)</f>
        <v>0</v>
      </c>
      <c r="R1086" s="262"/>
      <c r="S1086" s="262" t="s">
        <v>316</v>
      </c>
      <c r="T1086" s="263" t="s">
        <v>281</v>
      </c>
      <c r="U1086" s="222">
        <v>0</v>
      </c>
      <c r="V1086" s="222">
        <f>ROUND(E1086*U1086,2)</f>
        <v>0</v>
      </c>
      <c r="W1086" s="222"/>
      <c r="X1086" s="222" t="s">
        <v>399</v>
      </c>
      <c r="Y1086" s="222" t="s">
        <v>283</v>
      </c>
      <c r="Z1086" s="212"/>
      <c r="AA1086" s="212"/>
      <c r="AB1086" s="212"/>
      <c r="AC1086" s="212"/>
      <c r="AD1086" s="212"/>
      <c r="AE1086" s="212"/>
      <c r="AF1086" s="212"/>
      <c r="AG1086" s="212" t="s">
        <v>400</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57">
        <v>326</v>
      </c>
      <c r="B1087" s="258" t="s">
        <v>1718</v>
      </c>
      <c r="C1087" s="265" t="s">
        <v>1719</v>
      </c>
      <c r="D1087" s="259" t="s">
        <v>885</v>
      </c>
      <c r="E1087" s="260">
        <v>21</v>
      </c>
      <c r="F1087" s="261"/>
      <c r="G1087" s="262">
        <f>ROUND(E1087*F1087,2)</f>
        <v>0</v>
      </c>
      <c r="H1087" s="261"/>
      <c r="I1087" s="262">
        <f>ROUND(E1087*H1087,2)</f>
        <v>0</v>
      </c>
      <c r="J1087" s="261"/>
      <c r="K1087" s="262">
        <f>ROUND(E1087*J1087,2)</f>
        <v>0</v>
      </c>
      <c r="L1087" s="262">
        <v>21</v>
      </c>
      <c r="M1087" s="262">
        <f>G1087*(1+L1087/100)</f>
        <v>0</v>
      </c>
      <c r="N1087" s="260">
        <v>0</v>
      </c>
      <c r="O1087" s="260">
        <f>ROUND(E1087*N1087,2)</f>
        <v>0</v>
      </c>
      <c r="P1087" s="260">
        <v>0</v>
      </c>
      <c r="Q1087" s="260">
        <f>ROUND(E1087*P1087,2)</f>
        <v>0</v>
      </c>
      <c r="R1087" s="262"/>
      <c r="S1087" s="262" t="s">
        <v>316</v>
      </c>
      <c r="T1087" s="263" t="s">
        <v>281</v>
      </c>
      <c r="U1087" s="222">
        <v>0</v>
      </c>
      <c r="V1087" s="222">
        <f>ROUND(E1087*U1087,2)</f>
        <v>0</v>
      </c>
      <c r="W1087" s="222"/>
      <c r="X1087" s="222" t="s">
        <v>399</v>
      </c>
      <c r="Y1087" s="222" t="s">
        <v>283</v>
      </c>
      <c r="Z1087" s="212"/>
      <c r="AA1087" s="212"/>
      <c r="AB1087" s="212"/>
      <c r="AC1087" s="212"/>
      <c r="AD1087" s="212"/>
      <c r="AE1087" s="212"/>
      <c r="AF1087" s="212"/>
      <c r="AG1087" s="212" t="s">
        <v>400</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57">
        <v>327</v>
      </c>
      <c r="B1088" s="258" t="s">
        <v>1720</v>
      </c>
      <c r="C1088" s="265" t="s">
        <v>1721</v>
      </c>
      <c r="D1088" s="259" t="s">
        <v>885</v>
      </c>
      <c r="E1088" s="260">
        <v>18</v>
      </c>
      <c r="F1088" s="261"/>
      <c r="G1088" s="262">
        <f>ROUND(E1088*F1088,2)</f>
        <v>0</v>
      </c>
      <c r="H1088" s="261"/>
      <c r="I1088" s="262">
        <f>ROUND(E1088*H1088,2)</f>
        <v>0</v>
      </c>
      <c r="J1088" s="261"/>
      <c r="K1088" s="262">
        <f>ROUND(E1088*J1088,2)</f>
        <v>0</v>
      </c>
      <c r="L1088" s="262">
        <v>21</v>
      </c>
      <c r="M1088" s="262">
        <f>G1088*(1+L1088/100)</f>
        <v>0</v>
      </c>
      <c r="N1088" s="260">
        <v>0</v>
      </c>
      <c r="O1088" s="260">
        <f>ROUND(E1088*N1088,2)</f>
        <v>0</v>
      </c>
      <c r="P1088" s="260">
        <v>0</v>
      </c>
      <c r="Q1088" s="260">
        <f>ROUND(E1088*P1088,2)</f>
        <v>0</v>
      </c>
      <c r="R1088" s="262"/>
      <c r="S1088" s="262" t="s">
        <v>316</v>
      </c>
      <c r="T1088" s="263" t="s">
        <v>281</v>
      </c>
      <c r="U1088" s="222">
        <v>0</v>
      </c>
      <c r="V1088" s="222">
        <f>ROUND(E1088*U1088,2)</f>
        <v>0</v>
      </c>
      <c r="W1088" s="222"/>
      <c r="X1088" s="222" t="s">
        <v>399</v>
      </c>
      <c r="Y1088" s="222" t="s">
        <v>283</v>
      </c>
      <c r="Z1088" s="212"/>
      <c r="AA1088" s="212"/>
      <c r="AB1088" s="212"/>
      <c r="AC1088" s="212"/>
      <c r="AD1088" s="212"/>
      <c r="AE1088" s="212"/>
      <c r="AF1088" s="212"/>
      <c r="AG1088" s="212" t="s">
        <v>400</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57">
        <v>328</v>
      </c>
      <c r="B1089" s="258" t="s">
        <v>1722</v>
      </c>
      <c r="C1089" s="265" t="s">
        <v>1723</v>
      </c>
      <c r="D1089" s="259" t="s">
        <v>885</v>
      </c>
      <c r="E1089" s="260">
        <v>2</v>
      </c>
      <c r="F1089" s="261"/>
      <c r="G1089" s="262">
        <f>ROUND(E1089*F1089,2)</f>
        <v>0</v>
      </c>
      <c r="H1089" s="261"/>
      <c r="I1089" s="262">
        <f>ROUND(E1089*H1089,2)</f>
        <v>0</v>
      </c>
      <c r="J1089" s="261"/>
      <c r="K1089" s="262">
        <f>ROUND(E1089*J1089,2)</f>
        <v>0</v>
      </c>
      <c r="L1089" s="262">
        <v>21</v>
      </c>
      <c r="M1089" s="262">
        <f>G1089*(1+L1089/100)</f>
        <v>0</v>
      </c>
      <c r="N1089" s="260">
        <v>0</v>
      </c>
      <c r="O1089" s="260">
        <f>ROUND(E1089*N1089,2)</f>
        <v>0</v>
      </c>
      <c r="P1089" s="260">
        <v>0</v>
      </c>
      <c r="Q1089" s="260">
        <f>ROUND(E1089*P1089,2)</f>
        <v>0</v>
      </c>
      <c r="R1089" s="262"/>
      <c r="S1089" s="262" t="s">
        <v>316</v>
      </c>
      <c r="T1089" s="263" t="s">
        <v>281</v>
      </c>
      <c r="U1089" s="222">
        <v>0</v>
      </c>
      <c r="V1089" s="222">
        <f>ROUND(E1089*U1089,2)</f>
        <v>0</v>
      </c>
      <c r="W1089" s="222"/>
      <c r="X1089" s="222" t="s">
        <v>399</v>
      </c>
      <c r="Y1089" s="222" t="s">
        <v>283</v>
      </c>
      <c r="Z1089" s="212"/>
      <c r="AA1089" s="212"/>
      <c r="AB1089" s="212"/>
      <c r="AC1089" s="212"/>
      <c r="AD1089" s="212"/>
      <c r="AE1089" s="212"/>
      <c r="AF1089" s="212"/>
      <c r="AG1089" s="212" t="s">
        <v>400</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57">
        <v>329</v>
      </c>
      <c r="B1090" s="258" t="s">
        <v>1724</v>
      </c>
      <c r="C1090" s="265" t="s">
        <v>1725</v>
      </c>
      <c r="D1090" s="259" t="s">
        <v>885</v>
      </c>
      <c r="E1090" s="260">
        <v>17</v>
      </c>
      <c r="F1090" s="261"/>
      <c r="G1090" s="262">
        <f>ROUND(E1090*F1090,2)</f>
        <v>0</v>
      </c>
      <c r="H1090" s="261"/>
      <c r="I1090" s="262">
        <f>ROUND(E1090*H1090,2)</f>
        <v>0</v>
      </c>
      <c r="J1090" s="261"/>
      <c r="K1090" s="262">
        <f>ROUND(E1090*J1090,2)</f>
        <v>0</v>
      </c>
      <c r="L1090" s="262">
        <v>21</v>
      </c>
      <c r="M1090" s="262">
        <f>G1090*(1+L1090/100)</f>
        <v>0</v>
      </c>
      <c r="N1090" s="260">
        <v>0</v>
      </c>
      <c r="O1090" s="260">
        <f>ROUND(E1090*N1090,2)</f>
        <v>0</v>
      </c>
      <c r="P1090" s="260">
        <v>0</v>
      </c>
      <c r="Q1090" s="260">
        <f>ROUND(E1090*P1090,2)</f>
        <v>0</v>
      </c>
      <c r="R1090" s="262"/>
      <c r="S1090" s="262" t="s">
        <v>316</v>
      </c>
      <c r="T1090" s="263" t="s">
        <v>281</v>
      </c>
      <c r="U1090" s="222">
        <v>0</v>
      </c>
      <c r="V1090" s="222">
        <f>ROUND(E1090*U1090,2)</f>
        <v>0</v>
      </c>
      <c r="W1090" s="222"/>
      <c r="X1090" s="222" t="s">
        <v>399</v>
      </c>
      <c r="Y1090" s="222" t="s">
        <v>283</v>
      </c>
      <c r="Z1090" s="212"/>
      <c r="AA1090" s="212"/>
      <c r="AB1090" s="212"/>
      <c r="AC1090" s="212"/>
      <c r="AD1090" s="212"/>
      <c r="AE1090" s="212"/>
      <c r="AF1090" s="212"/>
      <c r="AG1090" s="212" t="s">
        <v>400</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57">
        <v>330</v>
      </c>
      <c r="B1091" s="258" t="s">
        <v>1726</v>
      </c>
      <c r="C1091" s="265" t="s">
        <v>1727</v>
      </c>
      <c r="D1091" s="259" t="s">
        <v>885</v>
      </c>
      <c r="E1091" s="260">
        <v>2</v>
      </c>
      <c r="F1091" s="261"/>
      <c r="G1091" s="262">
        <f>ROUND(E1091*F1091,2)</f>
        <v>0</v>
      </c>
      <c r="H1091" s="261"/>
      <c r="I1091" s="262">
        <f>ROUND(E1091*H1091,2)</f>
        <v>0</v>
      </c>
      <c r="J1091" s="261"/>
      <c r="K1091" s="262">
        <f>ROUND(E1091*J1091,2)</f>
        <v>0</v>
      </c>
      <c r="L1091" s="262">
        <v>21</v>
      </c>
      <c r="M1091" s="262">
        <f>G1091*(1+L1091/100)</f>
        <v>0</v>
      </c>
      <c r="N1091" s="260">
        <v>0</v>
      </c>
      <c r="O1091" s="260">
        <f>ROUND(E1091*N1091,2)</f>
        <v>0</v>
      </c>
      <c r="P1091" s="260">
        <v>0</v>
      </c>
      <c r="Q1091" s="260">
        <f>ROUND(E1091*P1091,2)</f>
        <v>0</v>
      </c>
      <c r="R1091" s="262"/>
      <c r="S1091" s="262" t="s">
        <v>316</v>
      </c>
      <c r="T1091" s="263" t="s">
        <v>281</v>
      </c>
      <c r="U1091" s="222">
        <v>0</v>
      </c>
      <c r="V1091" s="222">
        <f>ROUND(E1091*U1091,2)</f>
        <v>0</v>
      </c>
      <c r="W1091" s="222"/>
      <c r="X1091" s="222" t="s">
        <v>399</v>
      </c>
      <c r="Y1091" s="222" t="s">
        <v>283</v>
      </c>
      <c r="Z1091" s="212"/>
      <c r="AA1091" s="212"/>
      <c r="AB1091" s="212"/>
      <c r="AC1091" s="212"/>
      <c r="AD1091" s="212"/>
      <c r="AE1091" s="212"/>
      <c r="AF1091" s="212"/>
      <c r="AG1091" s="212" t="s">
        <v>400</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57">
        <v>331</v>
      </c>
      <c r="B1092" s="258" t="s">
        <v>1728</v>
      </c>
      <c r="C1092" s="265" t="s">
        <v>1729</v>
      </c>
      <c r="D1092" s="259" t="s">
        <v>885</v>
      </c>
      <c r="E1092" s="260">
        <v>3</v>
      </c>
      <c r="F1092" s="261"/>
      <c r="G1092" s="262">
        <f>ROUND(E1092*F1092,2)</f>
        <v>0</v>
      </c>
      <c r="H1092" s="261"/>
      <c r="I1092" s="262">
        <f>ROUND(E1092*H1092,2)</f>
        <v>0</v>
      </c>
      <c r="J1092" s="261"/>
      <c r="K1092" s="262">
        <f>ROUND(E1092*J1092,2)</f>
        <v>0</v>
      </c>
      <c r="L1092" s="262">
        <v>21</v>
      </c>
      <c r="M1092" s="262">
        <f>G1092*(1+L1092/100)</f>
        <v>0</v>
      </c>
      <c r="N1092" s="260">
        <v>0</v>
      </c>
      <c r="O1092" s="260">
        <f>ROUND(E1092*N1092,2)</f>
        <v>0</v>
      </c>
      <c r="P1092" s="260">
        <v>0</v>
      </c>
      <c r="Q1092" s="260">
        <f>ROUND(E1092*P1092,2)</f>
        <v>0</v>
      </c>
      <c r="R1092" s="262"/>
      <c r="S1092" s="262" t="s">
        <v>316</v>
      </c>
      <c r="T1092" s="263" t="s">
        <v>281</v>
      </c>
      <c r="U1092" s="222">
        <v>0</v>
      </c>
      <c r="V1092" s="222">
        <f>ROUND(E1092*U1092,2)</f>
        <v>0</v>
      </c>
      <c r="W1092" s="222"/>
      <c r="X1092" s="222" t="s">
        <v>399</v>
      </c>
      <c r="Y1092" s="222" t="s">
        <v>283</v>
      </c>
      <c r="Z1092" s="212"/>
      <c r="AA1092" s="212"/>
      <c r="AB1092" s="212"/>
      <c r="AC1092" s="212"/>
      <c r="AD1092" s="212"/>
      <c r="AE1092" s="212"/>
      <c r="AF1092" s="212"/>
      <c r="AG1092" s="212" t="s">
        <v>400</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57">
        <v>332</v>
      </c>
      <c r="B1093" s="258" t="s">
        <v>1730</v>
      </c>
      <c r="C1093" s="265" t="s">
        <v>1731</v>
      </c>
      <c r="D1093" s="259" t="s">
        <v>885</v>
      </c>
      <c r="E1093" s="260">
        <v>11</v>
      </c>
      <c r="F1093" s="261"/>
      <c r="G1093" s="262">
        <f>ROUND(E1093*F1093,2)</f>
        <v>0</v>
      </c>
      <c r="H1093" s="261"/>
      <c r="I1093" s="262">
        <f>ROUND(E1093*H1093,2)</f>
        <v>0</v>
      </c>
      <c r="J1093" s="261"/>
      <c r="K1093" s="262">
        <f>ROUND(E1093*J1093,2)</f>
        <v>0</v>
      </c>
      <c r="L1093" s="262">
        <v>21</v>
      </c>
      <c r="M1093" s="262">
        <f>G1093*(1+L1093/100)</f>
        <v>0</v>
      </c>
      <c r="N1093" s="260">
        <v>0</v>
      </c>
      <c r="O1093" s="260">
        <f>ROUND(E1093*N1093,2)</f>
        <v>0</v>
      </c>
      <c r="P1093" s="260">
        <v>0</v>
      </c>
      <c r="Q1093" s="260">
        <f>ROUND(E1093*P1093,2)</f>
        <v>0</v>
      </c>
      <c r="R1093" s="262"/>
      <c r="S1093" s="262" t="s">
        <v>316</v>
      </c>
      <c r="T1093" s="263" t="s">
        <v>281</v>
      </c>
      <c r="U1093" s="222">
        <v>0</v>
      </c>
      <c r="V1093" s="222">
        <f>ROUND(E1093*U1093,2)</f>
        <v>0</v>
      </c>
      <c r="W1093" s="222"/>
      <c r="X1093" s="222" t="s">
        <v>399</v>
      </c>
      <c r="Y1093" s="222" t="s">
        <v>283</v>
      </c>
      <c r="Z1093" s="212"/>
      <c r="AA1093" s="212"/>
      <c r="AB1093" s="212"/>
      <c r="AC1093" s="212"/>
      <c r="AD1093" s="212"/>
      <c r="AE1093" s="212"/>
      <c r="AF1093" s="212"/>
      <c r="AG1093" s="212" t="s">
        <v>400</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57">
        <v>333</v>
      </c>
      <c r="B1094" s="258" t="s">
        <v>1732</v>
      </c>
      <c r="C1094" s="265" t="s">
        <v>1733</v>
      </c>
      <c r="D1094" s="259" t="s">
        <v>885</v>
      </c>
      <c r="E1094" s="260">
        <v>6</v>
      </c>
      <c r="F1094" s="261"/>
      <c r="G1094" s="262">
        <f>ROUND(E1094*F1094,2)</f>
        <v>0</v>
      </c>
      <c r="H1094" s="261"/>
      <c r="I1094" s="262">
        <f>ROUND(E1094*H1094,2)</f>
        <v>0</v>
      </c>
      <c r="J1094" s="261"/>
      <c r="K1094" s="262">
        <f>ROUND(E1094*J1094,2)</f>
        <v>0</v>
      </c>
      <c r="L1094" s="262">
        <v>21</v>
      </c>
      <c r="M1094" s="262">
        <f>G1094*(1+L1094/100)</f>
        <v>0</v>
      </c>
      <c r="N1094" s="260">
        <v>0</v>
      </c>
      <c r="O1094" s="260">
        <f>ROUND(E1094*N1094,2)</f>
        <v>0</v>
      </c>
      <c r="P1094" s="260">
        <v>0</v>
      </c>
      <c r="Q1094" s="260">
        <f>ROUND(E1094*P1094,2)</f>
        <v>0</v>
      </c>
      <c r="R1094" s="262"/>
      <c r="S1094" s="262" t="s">
        <v>316</v>
      </c>
      <c r="T1094" s="263" t="s">
        <v>281</v>
      </c>
      <c r="U1094" s="222">
        <v>0</v>
      </c>
      <c r="V1094" s="222">
        <f>ROUND(E1094*U1094,2)</f>
        <v>0</v>
      </c>
      <c r="W1094" s="222"/>
      <c r="X1094" s="222" t="s">
        <v>399</v>
      </c>
      <c r="Y1094" s="222" t="s">
        <v>283</v>
      </c>
      <c r="Z1094" s="212"/>
      <c r="AA1094" s="212"/>
      <c r="AB1094" s="212"/>
      <c r="AC1094" s="212"/>
      <c r="AD1094" s="212"/>
      <c r="AE1094" s="212"/>
      <c r="AF1094" s="212"/>
      <c r="AG1094" s="212" t="s">
        <v>400</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57">
        <v>334</v>
      </c>
      <c r="B1095" s="258" t="s">
        <v>1734</v>
      </c>
      <c r="C1095" s="265" t="s">
        <v>1735</v>
      </c>
      <c r="D1095" s="259" t="s">
        <v>885</v>
      </c>
      <c r="E1095" s="260">
        <v>1</v>
      </c>
      <c r="F1095" s="261"/>
      <c r="G1095" s="262">
        <f>ROUND(E1095*F1095,2)</f>
        <v>0</v>
      </c>
      <c r="H1095" s="261"/>
      <c r="I1095" s="262">
        <f>ROUND(E1095*H1095,2)</f>
        <v>0</v>
      </c>
      <c r="J1095" s="261"/>
      <c r="K1095" s="262">
        <f>ROUND(E1095*J1095,2)</f>
        <v>0</v>
      </c>
      <c r="L1095" s="262">
        <v>21</v>
      </c>
      <c r="M1095" s="262">
        <f>G1095*(1+L1095/100)</f>
        <v>0</v>
      </c>
      <c r="N1095" s="260">
        <v>0</v>
      </c>
      <c r="O1095" s="260">
        <f>ROUND(E1095*N1095,2)</f>
        <v>0</v>
      </c>
      <c r="P1095" s="260">
        <v>0</v>
      </c>
      <c r="Q1095" s="260">
        <f>ROUND(E1095*P1095,2)</f>
        <v>0</v>
      </c>
      <c r="R1095" s="262"/>
      <c r="S1095" s="262" t="s">
        <v>316</v>
      </c>
      <c r="T1095" s="263" t="s">
        <v>281</v>
      </c>
      <c r="U1095" s="222">
        <v>0</v>
      </c>
      <c r="V1095" s="222">
        <f>ROUND(E1095*U1095,2)</f>
        <v>0</v>
      </c>
      <c r="W1095" s="222"/>
      <c r="X1095" s="222" t="s">
        <v>399</v>
      </c>
      <c r="Y1095" s="222" t="s">
        <v>283</v>
      </c>
      <c r="Z1095" s="212"/>
      <c r="AA1095" s="212"/>
      <c r="AB1095" s="212"/>
      <c r="AC1095" s="212"/>
      <c r="AD1095" s="212"/>
      <c r="AE1095" s="212"/>
      <c r="AF1095" s="212"/>
      <c r="AG1095" s="212" t="s">
        <v>400</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57">
        <v>335</v>
      </c>
      <c r="B1096" s="258" t="s">
        <v>1736</v>
      </c>
      <c r="C1096" s="265" t="s">
        <v>1737</v>
      </c>
      <c r="D1096" s="259" t="s">
        <v>885</v>
      </c>
      <c r="E1096" s="260">
        <v>4</v>
      </c>
      <c r="F1096" s="261"/>
      <c r="G1096" s="262">
        <f>ROUND(E1096*F1096,2)</f>
        <v>0</v>
      </c>
      <c r="H1096" s="261"/>
      <c r="I1096" s="262">
        <f>ROUND(E1096*H1096,2)</f>
        <v>0</v>
      </c>
      <c r="J1096" s="261"/>
      <c r="K1096" s="262">
        <f>ROUND(E1096*J1096,2)</f>
        <v>0</v>
      </c>
      <c r="L1096" s="262">
        <v>21</v>
      </c>
      <c r="M1096" s="262">
        <f>G1096*(1+L1096/100)</f>
        <v>0</v>
      </c>
      <c r="N1096" s="260">
        <v>0</v>
      </c>
      <c r="O1096" s="260">
        <f>ROUND(E1096*N1096,2)</f>
        <v>0</v>
      </c>
      <c r="P1096" s="260">
        <v>0</v>
      </c>
      <c r="Q1096" s="260">
        <f>ROUND(E1096*P1096,2)</f>
        <v>0</v>
      </c>
      <c r="R1096" s="262"/>
      <c r="S1096" s="262" t="s">
        <v>316</v>
      </c>
      <c r="T1096" s="263" t="s">
        <v>281</v>
      </c>
      <c r="U1096" s="222">
        <v>0</v>
      </c>
      <c r="V1096" s="222">
        <f>ROUND(E1096*U1096,2)</f>
        <v>0</v>
      </c>
      <c r="W1096" s="222"/>
      <c r="X1096" s="222" t="s">
        <v>399</v>
      </c>
      <c r="Y1096" s="222" t="s">
        <v>283</v>
      </c>
      <c r="Z1096" s="212"/>
      <c r="AA1096" s="212"/>
      <c r="AB1096" s="212"/>
      <c r="AC1096" s="212"/>
      <c r="AD1096" s="212"/>
      <c r="AE1096" s="212"/>
      <c r="AF1096" s="212"/>
      <c r="AG1096" s="212" t="s">
        <v>400</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57">
        <v>336</v>
      </c>
      <c r="B1097" s="258" t="s">
        <v>1738</v>
      </c>
      <c r="C1097" s="265" t="s">
        <v>1739</v>
      </c>
      <c r="D1097" s="259" t="s">
        <v>885</v>
      </c>
      <c r="E1097" s="260">
        <v>3</v>
      </c>
      <c r="F1097" s="261"/>
      <c r="G1097" s="262">
        <f>ROUND(E1097*F1097,2)</f>
        <v>0</v>
      </c>
      <c r="H1097" s="261"/>
      <c r="I1097" s="262">
        <f>ROUND(E1097*H1097,2)</f>
        <v>0</v>
      </c>
      <c r="J1097" s="261"/>
      <c r="K1097" s="262">
        <f>ROUND(E1097*J1097,2)</f>
        <v>0</v>
      </c>
      <c r="L1097" s="262">
        <v>21</v>
      </c>
      <c r="M1097" s="262">
        <f>G1097*(1+L1097/100)</f>
        <v>0</v>
      </c>
      <c r="N1097" s="260">
        <v>0</v>
      </c>
      <c r="O1097" s="260">
        <f>ROUND(E1097*N1097,2)</f>
        <v>0</v>
      </c>
      <c r="P1097" s="260">
        <v>0</v>
      </c>
      <c r="Q1097" s="260">
        <f>ROUND(E1097*P1097,2)</f>
        <v>0</v>
      </c>
      <c r="R1097" s="262"/>
      <c r="S1097" s="262" t="s">
        <v>316</v>
      </c>
      <c r="T1097" s="263" t="s">
        <v>281</v>
      </c>
      <c r="U1097" s="222">
        <v>0</v>
      </c>
      <c r="V1097" s="222">
        <f>ROUND(E1097*U1097,2)</f>
        <v>0</v>
      </c>
      <c r="W1097" s="222"/>
      <c r="X1097" s="222" t="s">
        <v>399</v>
      </c>
      <c r="Y1097" s="222" t="s">
        <v>283</v>
      </c>
      <c r="Z1097" s="212"/>
      <c r="AA1097" s="212"/>
      <c r="AB1097" s="212"/>
      <c r="AC1097" s="212"/>
      <c r="AD1097" s="212"/>
      <c r="AE1097" s="212"/>
      <c r="AF1097" s="212"/>
      <c r="AG1097" s="212" t="s">
        <v>400</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57">
        <v>337</v>
      </c>
      <c r="B1098" s="258" t="s">
        <v>1740</v>
      </c>
      <c r="C1098" s="265" t="s">
        <v>1741</v>
      </c>
      <c r="D1098" s="259" t="s">
        <v>885</v>
      </c>
      <c r="E1098" s="260">
        <v>3</v>
      </c>
      <c r="F1098" s="261"/>
      <c r="G1098" s="262">
        <f>ROUND(E1098*F1098,2)</f>
        <v>0</v>
      </c>
      <c r="H1098" s="261"/>
      <c r="I1098" s="262">
        <f>ROUND(E1098*H1098,2)</f>
        <v>0</v>
      </c>
      <c r="J1098" s="261"/>
      <c r="K1098" s="262">
        <f>ROUND(E1098*J1098,2)</f>
        <v>0</v>
      </c>
      <c r="L1098" s="262">
        <v>21</v>
      </c>
      <c r="M1098" s="262">
        <f>G1098*(1+L1098/100)</f>
        <v>0</v>
      </c>
      <c r="N1098" s="260">
        <v>0</v>
      </c>
      <c r="O1098" s="260">
        <f>ROUND(E1098*N1098,2)</f>
        <v>0</v>
      </c>
      <c r="P1098" s="260">
        <v>0</v>
      </c>
      <c r="Q1098" s="260">
        <f>ROUND(E1098*P1098,2)</f>
        <v>0</v>
      </c>
      <c r="R1098" s="262"/>
      <c r="S1098" s="262" t="s">
        <v>316</v>
      </c>
      <c r="T1098" s="263" t="s">
        <v>281</v>
      </c>
      <c r="U1098" s="222">
        <v>0</v>
      </c>
      <c r="V1098" s="222">
        <f>ROUND(E1098*U1098,2)</f>
        <v>0</v>
      </c>
      <c r="W1098" s="222"/>
      <c r="X1098" s="222" t="s">
        <v>399</v>
      </c>
      <c r="Y1098" s="222" t="s">
        <v>283</v>
      </c>
      <c r="Z1098" s="212"/>
      <c r="AA1098" s="212"/>
      <c r="AB1098" s="212"/>
      <c r="AC1098" s="212"/>
      <c r="AD1098" s="212"/>
      <c r="AE1098" s="212"/>
      <c r="AF1098" s="212"/>
      <c r="AG1098" s="212" t="s">
        <v>400</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57">
        <v>338</v>
      </c>
      <c r="B1099" s="258" t="s">
        <v>1742</v>
      </c>
      <c r="C1099" s="265" t="s">
        <v>1743</v>
      </c>
      <c r="D1099" s="259" t="s">
        <v>885</v>
      </c>
      <c r="E1099" s="260">
        <v>2</v>
      </c>
      <c r="F1099" s="261"/>
      <c r="G1099" s="262">
        <f>ROUND(E1099*F1099,2)</f>
        <v>0</v>
      </c>
      <c r="H1099" s="261"/>
      <c r="I1099" s="262">
        <f>ROUND(E1099*H1099,2)</f>
        <v>0</v>
      </c>
      <c r="J1099" s="261"/>
      <c r="K1099" s="262">
        <f>ROUND(E1099*J1099,2)</f>
        <v>0</v>
      </c>
      <c r="L1099" s="262">
        <v>21</v>
      </c>
      <c r="M1099" s="262">
        <f>G1099*(1+L1099/100)</f>
        <v>0</v>
      </c>
      <c r="N1099" s="260">
        <v>0</v>
      </c>
      <c r="O1099" s="260">
        <f>ROUND(E1099*N1099,2)</f>
        <v>0</v>
      </c>
      <c r="P1099" s="260">
        <v>0</v>
      </c>
      <c r="Q1099" s="260">
        <f>ROUND(E1099*P1099,2)</f>
        <v>0</v>
      </c>
      <c r="R1099" s="262"/>
      <c r="S1099" s="262" t="s">
        <v>316</v>
      </c>
      <c r="T1099" s="263" t="s">
        <v>281</v>
      </c>
      <c r="U1099" s="222">
        <v>0</v>
      </c>
      <c r="V1099" s="222">
        <f>ROUND(E1099*U1099,2)</f>
        <v>0</v>
      </c>
      <c r="W1099" s="222"/>
      <c r="X1099" s="222" t="s">
        <v>399</v>
      </c>
      <c r="Y1099" s="222" t="s">
        <v>283</v>
      </c>
      <c r="Z1099" s="212"/>
      <c r="AA1099" s="212"/>
      <c r="AB1099" s="212"/>
      <c r="AC1099" s="212"/>
      <c r="AD1099" s="212"/>
      <c r="AE1099" s="212"/>
      <c r="AF1099" s="212"/>
      <c r="AG1099" s="212" t="s">
        <v>400</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57">
        <v>339</v>
      </c>
      <c r="B1100" s="258" t="s">
        <v>1744</v>
      </c>
      <c r="C1100" s="265" t="s">
        <v>1745</v>
      </c>
      <c r="D1100" s="259" t="s">
        <v>885</v>
      </c>
      <c r="E1100" s="260">
        <v>3</v>
      </c>
      <c r="F1100" s="261"/>
      <c r="G1100" s="262">
        <f>ROUND(E1100*F1100,2)</f>
        <v>0</v>
      </c>
      <c r="H1100" s="261"/>
      <c r="I1100" s="262">
        <f>ROUND(E1100*H1100,2)</f>
        <v>0</v>
      </c>
      <c r="J1100" s="261"/>
      <c r="K1100" s="262">
        <f>ROUND(E1100*J1100,2)</f>
        <v>0</v>
      </c>
      <c r="L1100" s="262">
        <v>21</v>
      </c>
      <c r="M1100" s="262">
        <f>G1100*(1+L1100/100)</f>
        <v>0</v>
      </c>
      <c r="N1100" s="260">
        <v>0</v>
      </c>
      <c r="O1100" s="260">
        <f>ROUND(E1100*N1100,2)</f>
        <v>0</v>
      </c>
      <c r="P1100" s="260">
        <v>0</v>
      </c>
      <c r="Q1100" s="260">
        <f>ROUND(E1100*P1100,2)</f>
        <v>0</v>
      </c>
      <c r="R1100" s="262"/>
      <c r="S1100" s="262" t="s">
        <v>316</v>
      </c>
      <c r="T1100" s="263" t="s">
        <v>281</v>
      </c>
      <c r="U1100" s="222">
        <v>0</v>
      </c>
      <c r="V1100" s="222">
        <f>ROUND(E1100*U1100,2)</f>
        <v>0</v>
      </c>
      <c r="W1100" s="222"/>
      <c r="X1100" s="222" t="s">
        <v>399</v>
      </c>
      <c r="Y1100" s="222" t="s">
        <v>283</v>
      </c>
      <c r="Z1100" s="212"/>
      <c r="AA1100" s="212"/>
      <c r="AB1100" s="212"/>
      <c r="AC1100" s="212"/>
      <c r="AD1100" s="212"/>
      <c r="AE1100" s="212"/>
      <c r="AF1100" s="212"/>
      <c r="AG1100" s="212" t="s">
        <v>400</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57">
        <v>340</v>
      </c>
      <c r="B1101" s="258" t="s">
        <v>1746</v>
      </c>
      <c r="C1101" s="265" t="s">
        <v>1747</v>
      </c>
      <c r="D1101" s="259" t="s">
        <v>885</v>
      </c>
      <c r="E1101" s="260">
        <v>2</v>
      </c>
      <c r="F1101" s="261"/>
      <c r="G1101" s="262">
        <f>ROUND(E1101*F1101,2)</f>
        <v>0</v>
      </c>
      <c r="H1101" s="261"/>
      <c r="I1101" s="262">
        <f>ROUND(E1101*H1101,2)</f>
        <v>0</v>
      </c>
      <c r="J1101" s="261"/>
      <c r="K1101" s="262">
        <f>ROUND(E1101*J1101,2)</f>
        <v>0</v>
      </c>
      <c r="L1101" s="262">
        <v>21</v>
      </c>
      <c r="M1101" s="262">
        <f>G1101*(1+L1101/100)</f>
        <v>0</v>
      </c>
      <c r="N1101" s="260">
        <v>0</v>
      </c>
      <c r="O1101" s="260">
        <f>ROUND(E1101*N1101,2)</f>
        <v>0</v>
      </c>
      <c r="P1101" s="260">
        <v>0</v>
      </c>
      <c r="Q1101" s="260">
        <f>ROUND(E1101*P1101,2)</f>
        <v>0</v>
      </c>
      <c r="R1101" s="262"/>
      <c r="S1101" s="262" t="s">
        <v>316</v>
      </c>
      <c r="T1101" s="263" t="s">
        <v>281</v>
      </c>
      <c r="U1101" s="222">
        <v>0</v>
      </c>
      <c r="V1101" s="222">
        <f>ROUND(E1101*U1101,2)</f>
        <v>0</v>
      </c>
      <c r="W1101" s="222"/>
      <c r="X1101" s="222" t="s">
        <v>399</v>
      </c>
      <c r="Y1101" s="222" t="s">
        <v>283</v>
      </c>
      <c r="Z1101" s="212"/>
      <c r="AA1101" s="212"/>
      <c r="AB1101" s="212"/>
      <c r="AC1101" s="212"/>
      <c r="AD1101" s="212"/>
      <c r="AE1101" s="212"/>
      <c r="AF1101" s="212"/>
      <c r="AG1101" s="212" t="s">
        <v>400</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57">
        <v>341</v>
      </c>
      <c r="B1102" s="258" t="s">
        <v>1748</v>
      </c>
      <c r="C1102" s="265" t="s">
        <v>1749</v>
      </c>
      <c r="D1102" s="259" t="s">
        <v>885</v>
      </c>
      <c r="E1102" s="260">
        <v>3</v>
      </c>
      <c r="F1102" s="261"/>
      <c r="G1102" s="262">
        <f>ROUND(E1102*F1102,2)</f>
        <v>0</v>
      </c>
      <c r="H1102" s="261"/>
      <c r="I1102" s="262">
        <f>ROUND(E1102*H1102,2)</f>
        <v>0</v>
      </c>
      <c r="J1102" s="261"/>
      <c r="K1102" s="262">
        <f>ROUND(E1102*J1102,2)</f>
        <v>0</v>
      </c>
      <c r="L1102" s="262">
        <v>21</v>
      </c>
      <c r="M1102" s="262">
        <f>G1102*(1+L1102/100)</f>
        <v>0</v>
      </c>
      <c r="N1102" s="260">
        <v>0</v>
      </c>
      <c r="O1102" s="260">
        <f>ROUND(E1102*N1102,2)</f>
        <v>0</v>
      </c>
      <c r="P1102" s="260">
        <v>0</v>
      </c>
      <c r="Q1102" s="260">
        <f>ROUND(E1102*P1102,2)</f>
        <v>0</v>
      </c>
      <c r="R1102" s="262"/>
      <c r="S1102" s="262" t="s">
        <v>316</v>
      </c>
      <c r="T1102" s="263" t="s">
        <v>281</v>
      </c>
      <c r="U1102" s="222">
        <v>0</v>
      </c>
      <c r="V1102" s="222">
        <f>ROUND(E1102*U1102,2)</f>
        <v>0</v>
      </c>
      <c r="W1102" s="222"/>
      <c r="X1102" s="222" t="s">
        <v>399</v>
      </c>
      <c r="Y1102" s="222" t="s">
        <v>283</v>
      </c>
      <c r="Z1102" s="212"/>
      <c r="AA1102" s="212"/>
      <c r="AB1102" s="212"/>
      <c r="AC1102" s="212"/>
      <c r="AD1102" s="212"/>
      <c r="AE1102" s="212"/>
      <c r="AF1102" s="212"/>
      <c r="AG1102" s="212" t="s">
        <v>400</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342</v>
      </c>
      <c r="B1103" s="258" t="s">
        <v>1750</v>
      </c>
      <c r="C1103" s="265" t="s">
        <v>1751</v>
      </c>
      <c r="D1103" s="259" t="s">
        <v>885</v>
      </c>
      <c r="E1103" s="260">
        <v>2</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316</v>
      </c>
      <c r="T1103" s="263" t="s">
        <v>281</v>
      </c>
      <c r="U1103" s="222">
        <v>0</v>
      </c>
      <c r="V1103" s="222">
        <f>ROUND(E1103*U1103,2)</f>
        <v>0</v>
      </c>
      <c r="W1103" s="222"/>
      <c r="X1103" s="222" t="s">
        <v>399</v>
      </c>
      <c r="Y1103" s="222" t="s">
        <v>283</v>
      </c>
      <c r="Z1103" s="212"/>
      <c r="AA1103" s="212"/>
      <c r="AB1103" s="212"/>
      <c r="AC1103" s="212"/>
      <c r="AD1103" s="212"/>
      <c r="AE1103" s="212"/>
      <c r="AF1103" s="212"/>
      <c r="AG1103" s="212" t="s">
        <v>400</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343</v>
      </c>
      <c r="B1104" s="258" t="s">
        <v>1752</v>
      </c>
      <c r="C1104" s="265" t="s">
        <v>1753</v>
      </c>
      <c r="D1104" s="259" t="s">
        <v>885</v>
      </c>
      <c r="E1104" s="260">
        <v>2</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316</v>
      </c>
      <c r="T1104" s="263" t="s">
        <v>281</v>
      </c>
      <c r="U1104" s="222">
        <v>0</v>
      </c>
      <c r="V1104" s="222">
        <f>ROUND(E1104*U1104,2)</f>
        <v>0</v>
      </c>
      <c r="W1104" s="222"/>
      <c r="X1104" s="222" t="s">
        <v>399</v>
      </c>
      <c r="Y1104" s="222" t="s">
        <v>283</v>
      </c>
      <c r="Z1104" s="212"/>
      <c r="AA1104" s="212"/>
      <c r="AB1104" s="212"/>
      <c r="AC1104" s="212"/>
      <c r="AD1104" s="212"/>
      <c r="AE1104" s="212"/>
      <c r="AF1104" s="212"/>
      <c r="AG1104" s="212" t="s">
        <v>400</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57">
        <v>344</v>
      </c>
      <c r="B1105" s="258" t="s">
        <v>1754</v>
      </c>
      <c r="C1105" s="265" t="s">
        <v>1755</v>
      </c>
      <c r="D1105" s="259" t="s">
        <v>885</v>
      </c>
      <c r="E1105" s="260">
        <v>2</v>
      </c>
      <c r="F1105" s="261"/>
      <c r="G1105" s="262">
        <f>ROUND(E1105*F1105,2)</f>
        <v>0</v>
      </c>
      <c r="H1105" s="261"/>
      <c r="I1105" s="262">
        <f>ROUND(E1105*H1105,2)</f>
        <v>0</v>
      </c>
      <c r="J1105" s="261"/>
      <c r="K1105" s="262">
        <f>ROUND(E1105*J1105,2)</f>
        <v>0</v>
      </c>
      <c r="L1105" s="262">
        <v>21</v>
      </c>
      <c r="M1105" s="262">
        <f>G1105*(1+L1105/100)</f>
        <v>0</v>
      </c>
      <c r="N1105" s="260">
        <v>0</v>
      </c>
      <c r="O1105" s="260">
        <f>ROUND(E1105*N1105,2)</f>
        <v>0</v>
      </c>
      <c r="P1105" s="260">
        <v>0</v>
      </c>
      <c r="Q1105" s="260">
        <f>ROUND(E1105*P1105,2)</f>
        <v>0</v>
      </c>
      <c r="R1105" s="262"/>
      <c r="S1105" s="262" t="s">
        <v>316</v>
      </c>
      <c r="T1105" s="263" t="s">
        <v>281</v>
      </c>
      <c r="U1105" s="222">
        <v>0</v>
      </c>
      <c r="V1105" s="222">
        <f>ROUND(E1105*U1105,2)</f>
        <v>0</v>
      </c>
      <c r="W1105" s="222"/>
      <c r="X1105" s="222" t="s">
        <v>399</v>
      </c>
      <c r="Y1105" s="222" t="s">
        <v>283</v>
      </c>
      <c r="Z1105" s="212"/>
      <c r="AA1105" s="212"/>
      <c r="AB1105" s="212"/>
      <c r="AC1105" s="212"/>
      <c r="AD1105" s="212"/>
      <c r="AE1105" s="212"/>
      <c r="AF1105" s="212"/>
      <c r="AG1105" s="212" t="s">
        <v>400</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57">
        <v>345</v>
      </c>
      <c r="B1106" s="258" t="s">
        <v>1756</v>
      </c>
      <c r="C1106" s="265" t="s">
        <v>1757</v>
      </c>
      <c r="D1106" s="259" t="s">
        <v>885</v>
      </c>
      <c r="E1106" s="260">
        <v>1</v>
      </c>
      <c r="F1106" s="261"/>
      <c r="G1106" s="262">
        <f>ROUND(E1106*F1106,2)</f>
        <v>0</v>
      </c>
      <c r="H1106" s="261"/>
      <c r="I1106" s="262">
        <f>ROUND(E1106*H1106,2)</f>
        <v>0</v>
      </c>
      <c r="J1106" s="261"/>
      <c r="K1106" s="262">
        <f>ROUND(E1106*J1106,2)</f>
        <v>0</v>
      </c>
      <c r="L1106" s="262">
        <v>21</v>
      </c>
      <c r="M1106" s="262">
        <f>G1106*(1+L1106/100)</f>
        <v>0</v>
      </c>
      <c r="N1106" s="260">
        <v>0</v>
      </c>
      <c r="O1106" s="260">
        <f>ROUND(E1106*N1106,2)</f>
        <v>0</v>
      </c>
      <c r="P1106" s="260">
        <v>0</v>
      </c>
      <c r="Q1106" s="260">
        <f>ROUND(E1106*P1106,2)</f>
        <v>0</v>
      </c>
      <c r="R1106" s="262"/>
      <c r="S1106" s="262" t="s">
        <v>316</v>
      </c>
      <c r="T1106" s="263" t="s">
        <v>281</v>
      </c>
      <c r="U1106" s="222">
        <v>0</v>
      </c>
      <c r="V1106" s="222">
        <f>ROUND(E1106*U1106,2)</f>
        <v>0</v>
      </c>
      <c r="W1106" s="222"/>
      <c r="X1106" s="222" t="s">
        <v>399</v>
      </c>
      <c r="Y1106" s="222" t="s">
        <v>283</v>
      </c>
      <c r="Z1106" s="212"/>
      <c r="AA1106" s="212"/>
      <c r="AB1106" s="212"/>
      <c r="AC1106" s="212"/>
      <c r="AD1106" s="212"/>
      <c r="AE1106" s="212"/>
      <c r="AF1106" s="212"/>
      <c r="AG1106" s="212" t="s">
        <v>400</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57">
        <v>346</v>
      </c>
      <c r="B1107" s="258" t="s">
        <v>1758</v>
      </c>
      <c r="C1107" s="265" t="s">
        <v>1759</v>
      </c>
      <c r="D1107" s="259" t="s">
        <v>885</v>
      </c>
      <c r="E1107" s="260">
        <v>1</v>
      </c>
      <c r="F1107" s="261"/>
      <c r="G1107" s="262">
        <f>ROUND(E1107*F1107,2)</f>
        <v>0</v>
      </c>
      <c r="H1107" s="261"/>
      <c r="I1107" s="262">
        <f>ROUND(E1107*H1107,2)</f>
        <v>0</v>
      </c>
      <c r="J1107" s="261"/>
      <c r="K1107" s="262">
        <f>ROUND(E1107*J1107,2)</f>
        <v>0</v>
      </c>
      <c r="L1107" s="262">
        <v>21</v>
      </c>
      <c r="M1107" s="262">
        <f>G1107*(1+L1107/100)</f>
        <v>0</v>
      </c>
      <c r="N1107" s="260">
        <v>0</v>
      </c>
      <c r="O1107" s="260">
        <f>ROUND(E1107*N1107,2)</f>
        <v>0</v>
      </c>
      <c r="P1107" s="260">
        <v>0</v>
      </c>
      <c r="Q1107" s="260">
        <f>ROUND(E1107*P1107,2)</f>
        <v>0</v>
      </c>
      <c r="R1107" s="262"/>
      <c r="S1107" s="262" t="s">
        <v>316</v>
      </c>
      <c r="T1107" s="263" t="s">
        <v>281</v>
      </c>
      <c r="U1107" s="222">
        <v>0</v>
      </c>
      <c r="V1107" s="222">
        <f>ROUND(E1107*U1107,2)</f>
        <v>0</v>
      </c>
      <c r="W1107" s="222"/>
      <c r="X1107" s="222" t="s">
        <v>399</v>
      </c>
      <c r="Y1107" s="222" t="s">
        <v>283</v>
      </c>
      <c r="Z1107" s="212"/>
      <c r="AA1107" s="212"/>
      <c r="AB1107" s="212"/>
      <c r="AC1107" s="212"/>
      <c r="AD1107" s="212"/>
      <c r="AE1107" s="212"/>
      <c r="AF1107" s="212"/>
      <c r="AG1107" s="212" t="s">
        <v>400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57">
        <v>347</v>
      </c>
      <c r="B1108" s="258" t="s">
        <v>1760</v>
      </c>
      <c r="C1108" s="265" t="s">
        <v>1761</v>
      </c>
      <c r="D1108" s="259" t="s">
        <v>885</v>
      </c>
      <c r="E1108" s="260">
        <v>8</v>
      </c>
      <c r="F1108" s="261"/>
      <c r="G1108" s="262">
        <f>ROUND(E1108*F1108,2)</f>
        <v>0</v>
      </c>
      <c r="H1108" s="261"/>
      <c r="I1108" s="262">
        <f>ROUND(E1108*H1108,2)</f>
        <v>0</v>
      </c>
      <c r="J1108" s="261"/>
      <c r="K1108" s="262">
        <f>ROUND(E1108*J1108,2)</f>
        <v>0</v>
      </c>
      <c r="L1108" s="262">
        <v>21</v>
      </c>
      <c r="M1108" s="262">
        <f>G1108*(1+L1108/100)</f>
        <v>0</v>
      </c>
      <c r="N1108" s="260">
        <v>0</v>
      </c>
      <c r="O1108" s="260">
        <f>ROUND(E1108*N1108,2)</f>
        <v>0</v>
      </c>
      <c r="P1108" s="260">
        <v>0</v>
      </c>
      <c r="Q1108" s="260">
        <f>ROUND(E1108*P1108,2)</f>
        <v>0</v>
      </c>
      <c r="R1108" s="262"/>
      <c r="S1108" s="262" t="s">
        <v>316</v>
      </c>
      <c r="T1108" s="263" t="s">
        <v>281</v>
      </c>
      <c r="U1108" s="222">
        <v>0</v>
      </c>
      <c r="V1108" s="222">
        <f>ROUND(E1108*U1108,2)</f>
        <v>0</v>
      </c>
      <c r="W1108" s="222"/>
      <c r="X1108" s="222" t="s">
        <v>399</v>
      </c>
      <c r="Y1108" s="222" t="s">
        <v>283</v>
      </c>
      <c r="Z1108" s="212"/>
      <c r="AA1108" s="212"/>
      <c r="AB1108" s="212"/>
      <c r="AC1108" s="212"/>
      <c r="AD1108" s="212"/>
      <c r="AE1108" s="212"/>
      <c r="AF1108" s="212"/>
      <c r="AG1108" s="212" t="s">
        <v>400</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348</v>
      </c>
      <c r="B1109" s="258" t="s">
        <v>1762</v>
      </c>
      <c r="C1109" s="265" t="s">
        <v>1763</v>
      </c>
      <c r="D1109" s="259" t="s">
        <v>885</v>
      </c>
      <c r="E1109" s="260">
        <v>1</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316</v>
      </c>
      <c r="T1109" s="263" t="s">
        <v>281</v>
      </c>
      <c r="U1109" s="222">
        <v>0</v>
      </c>
      <c r="V1109" s="222">
        <f>ROUND(E1109*U1109,2)</f>
        <v>0</v>
      </c>
      <c r="W1109" s="222"/>
      <c r="X1109" s="222" t="s">
        <v>399</v>
      </c>
      <c r="Y1109" s="222" t="s">
        <v>283</v>
      </c>
      <c r="Z1109" s="212"/>
      <c r="AA1109" s="212"/>
      <c r="AB1109" s="212"/>
      <c r="AC1109" s="212"/>
      <c r="AD1109" s="212"/>
      <c r="AE1109" s="212"/>
      <c r="AF1109" s="212"/>
      <c r="AG1109" s="212" t="s">
        <v>400</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349</v>
      </c>
      <c r="B1110" s="258" t="s">
        <v>1764</v>
      </c>
      <c r="C1110" s="265" t="s">
        <v>1765</v>
      </c>
      <c r="D1110" s="259" t="s">
        <v>885</v>
      </c>
      <c r="E1110" s="260">
        <v>3</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316</v>
      </c>
      <c r="T1110" s="263" t="s">
        <v>281</v>
      </c>
      <c r="U1110" s="222">
        <v>0</v>
      </c>
      <c r="V1110" s="222">
        <f>ROUND(E1110*U1110,2)</f>
        <v>0</v>
      </c>
      <c r="W1110" s="222"/>
      <c r="X1110" s="222" t="s">
        <v>399</v>
      </c>
      <c r="Y1110" s="222" t="s">
        <v>283</v>
      </c>
      <c r="Z1110" s="212"/>
      <c r="AA1110" s="212"/>
      <c r="AB1110" s="212"/>
      <c r="AC1110" s="212"/>
      <c r="AD1110" s="212"/>
      <c r="AE1110" s="212"/>
      <c r="AF1110" s="212"/>
      <c r="AG1110" s="212" t="s">
        <v>400</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350</v>
      </c>
      <c r="B1111" s="258" t="s">
        <v>1766</v>
      </c>
      <c r="C1111" s="265" t="s">
        <v>1767</v>
      </c>
      <c r="D1111" s="259" t="s">
        <v>885</v>
      </c>
      <c r="E1111" s="260">
        <v>1</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316</v>
      </c>
      <c r="T1111" s="263" t="s">
        <v>281</v>
      </c>
      <c r="U1111" s="222">
        <v>0</v>
      </c>
      <c r="V1111" s="222">
        <f>ROUND(E1111*U1111,2)</f>
        <v>0</v>
      </c>
      <c r="W1111" s="222"/>
      <c r="X1111" s="222" t="s">
        <v>399</v>
      </c>
      <c r="Y1111" s="222" t="s">
        <v>283</v>
      </c>
      <c r="Z1111" s="212"/>
      <c r="AA1111" s="212"/>
      <c r="AB1111" s="212"/>
      <c r="AC1111" s="212"/>
      <c r="AD1111" s="212"/>
      <c r="AE1111" s="212"/>
      <c r="AF1111" s="212"/>
      <c r="AG1111" s="212" t="s">
        <v>400</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351</v>
      </c>
      <c r="B1112" s="258" t="s">
        <v>1768</v>
      </c>
      <c r="C1112" s="265" t="s">
        <v>1769</v>
      </c>
      <c r="D1112" s="259" t="s">
        <v>885</v>
      </c>
      <c r="E1112" s="260">
        <v>3</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316</v>
      </c>
      <c r="T1112" s="263" t="s">
        <v>281</v>
      </c>
      <c r="U1112" s="222">
        <v>0</v>
      </c>
      <c r="V1112" s="222">
        <f>ROUND(E1112*U1112,2)</f>
        <v>0</v>
      </c>
      <c r="W1112" s="222"/>
      <c r="X1112" s="222" t="s">
        <v>399</v>
      </c>
      <c r="Y1112" s="222" t="s">
        <v>283</v>
      </c>
      <c r="Z1112" s="212"/>
      <c r="AA1112" s="212"/>
      <c r="AB1112" s="212"/>
      <c r="AC1112" s="212"/>
      <c r="AD1112" s="212"/>
      <c r="AE1112" s="212"/>
      <c r="AF1112" s="212"/>
      <c r="AG1112" s="212" t="s">
        <v>400</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57">
        <v>352</v>
      </c>
      <c r="B1113" s="258" t="s">
        <v>1770</v>
      </c>
      <c r="C1113" s="265" t="s">
        <v>1771</v>
      </c>
      <c r="D1113" s="259" t="s">
        <v>885</v>
      </c>
      <c r="E1113" s="260">
        <v>1</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0</v>
      </c>
      <c r="Q1113" s="260">
        <f>ROUND(E1113*P1113,2)</f>
        <v>0</v>
      </c>
      <c r="R1113" s="262"/>
      <c r="S1113" s="262" t="s">
        <v>316</v>
      </c>
      <c r="T1113" s="263" t="s">
        <v>281</v>
      </c>
      <c r="U1113" s="222">
        <v>0</v>
      </c>
      <c r="V1113" s="222">
        <f>ROUND(E1113*U1113,2)</f>
        <v>0</v>
      </c>
      <c r="W1113" s="222"/>
      <c r="X1113" s="222" t="s">
        <v>399</v>
      </c>
      <c r="Y1113" s="222" t="s">
        <v>283</v>
      </c>
      <c r="Z1113" s="212"/>
      <c r="AA1113" s="212"/>
      <c r="AB1113" s="212"/>
      <c r="AC1113" s="212"/>
      <c r="AD1113" s="212"/>
      <c r="AE1113" s="212"/>
      <c r="AF1113" s="212"/>
      <c r="AG1113" s="212" t="s">
        <v>400</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36">
        <v>353</v>
      </c>
      <c r="B1114" s="237" t="s">
        <v>1772</v>
      </c>
      <c r="C1114" s="247" t="s">
        <v>1773</v>
      </c>
      <c r="D1114" s="238" t="s">
        <v>885</v>
      </c>
      <c r="E1114" s="239">
        <v>3</v>
      </c>
      <c r="F1114" s="240"/>
      <c r="G1114" s="241">
        <f>ROUND(E1114*F1114,2)</f>
        <v>0</v>
      </c>
      <c r="H1114" s="240"/>
      <c r="I1114" s="241">
        <f>ROUND(E1114*H1114,2)</f>
        <v>0</v>
      </c>
      <c r="J1114" s="240"/>
      <c r="K1114" s="241">
        <f>ROUND(E1114*J1114,2)</f>
        <v>0</v>
      </c>
      <c r="L1114" s="241">
        <v>21</v>
      </c>
      <c r="M1114" s="241">
        <f>G1114*(1+L1114/100)</f>
        <v>0</v>
      </c>
      <c r="N1114" s="239">
        <v>0</v>
      </c>
      <c r="O1114" s="239">
        <f>ROUND(E1114*N1114,2)</f>
        <v>0</v>
      </c>
      <c r="P1114" s="239">
        <v>0</v>
      </c>
      <c r="Q1114" s="239">
        <f>ROUND(E1114*P1114,2)</f>
        <v>0</v>
      </c>
      <c r="R1114" s="241"/>
      <c r="S1114" s="241" t="s">
        <v>316</v>
      </c>
      <c r="T1114" s="242" t="s">
        <v>281</v>
      </c>
      <c r="U1114" s="222">
        <v>0</v>
      </c>
      <c r="V1114" s="222">
        <f>ROUND(E1114*U1114,2)</f>
        <v>0</v>
      </c>
      <c r="W1114" s="222"/>
      <c r="X1114" s="222" t="s">
        <v>399</v>
      </c>
      <c r="Y1114" s="222" t="s">
        <v>283</v>
      </c>
      <c r="Z1114" s="212"/>
      <c r="AA1114" s="212"/>
      <c r="AB1114" s="212"/>
      <c r="AC1114" s="212"/>
      <c r="AD1114" s="212"/>
      <c r="AE1114" s="212"/>
      <c r="AF1114" s="212"/>
      <c r="AG1114" s="212" t="s">
        <v>400</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49" t="s">
        <v>1774</v>
      </c>
      <c r="D1115" s="226"/>
      <c r="E1115" s="227"/>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288</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49" t="s">
        <v>1775</v>
      </c>
      <c r="D1116" s="226"/>
      <c r="E1116" s="227"/>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288</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49" t="s">
        <v>1776</v>
      </c>
      <c r="D1117" s="226"/>
      <c r="E1117" s="227">
        <v>3</v>
      </c>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288</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354</v>
      </c>
      <c r="B1118" s="258" t="s">
        <v>1777</v>
      </c>
      <c r="C1118" s="265" t="s">
        <v>1778</v>
      </c>
      <c r="D1118" s="259" t="s">
        <v>885</v>
      </c>
      <c r="E1118" s="260">
        <v>1</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316</v>
      </c>
      <c r="T1118" s="263" t="s">
        <v>281</v>
      </c>
      <c r="U1118" s="222">
        <v>0</v>
      </c>
      <c r="V1118" s="222">
        <f>ROUND(E1118*U1118,2)</f>
        <v>0</v>
      </c>
      <c r="W1118" s="222"/>
      <c r="X1118" s="222" t="s">
        <v>399</v>
      </c>
      <c r="Y1118" s="222" t="s">
        <v>283</v>
      </c>
      <c r="Z1118" s="212"/>
      <c r="AA1118" s="212"/>
      <c r="AB1118" s="212"/>
      <c r="AC1118" s="212"/>
      <c r="AD1118" s="212"/>
      <c r="AE1118" s="212"/>
      <c r="AF1118" s="212"/>
      <c r="AG1118" s="212" t="s">
        <v>400</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355</v>
      </c>
      <c r="B1119" s="258" t="s">
        <v>1779</v>
      </c>
      <c r="C1119" s="265" t="s">
        <v>1780</v>
      </c>
      <c r="D1119" s="259" t="s">
        <v>885</v>
      </c>
      <c r="E1119" s="260">
        <v>1</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316</v>
      </c>
      <c r="T1119" s="263" t="s">
        <v>281</v>
      </c>
      <c r="U1119" s="222">
        <v>0</v>
      </c>
      <c r="V1119" s="222">
        <f>ROUND(E1119*U1119,2)</f>
        <v>0</v>
      </c>
      <c r="W1119" s="222"/>
      <c r="X1119" s="222" t="s">
        <v>399</v>
      </c>
      <c r="Y1119" s="222" t="s">
        <v>283</v>
      </c>
      <c r="Z1119" s="212"/>
      <c r="AA1119" s="212"/>
      <c r="AB1119" s="212"/>
      <c r="AC1119" s="212"/>
      <c r="AD1119" s="212"/>
      <c r="AE1119" s="212"/>
      <c r="AF1119" s="212"/>
      <c r="AG1119" s="212" t="s">
        <v>400</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36">
        <v>356</v>
      </c>
      <c r="B1120" s="237" t="s">
        <v>1781</v>
      </c>
      <c r="C1120" s="247" t="s">
        <v>1782</v>
      </c>
      <c r="D1120" s="238" t="s">
        <v>885</v>
      </c>
      <c r="E1120" s="239">
        <v>1</v>
      </c>
      <c r="F1120" s="240"/>
      <c r="G1120" s="241">
        <f>ROUND(E1120*F1120,2)</f>
        <v>0</v>
      </c>
      <c r="H1120" s="240"/>
      <c r="I1120" s="241">
        <f>ROUND(E1120*H1120,2)</f>
        <v>0</v>
      </c>
      <c r="J1120" s="240"/>
      <c r="K1120" s="241">
        <f>ROUND(E1120*J1120,2)</f>
        <v>0</v>
      </c>
      <c r="L1120" s="241">
        <v>21</v>
      </c>
      <c r="M1120" s="241">
        <f>G1120*(1+L1120/100)</f>
        <v>0</v>
      </c>
      <c r="N1120" s="239">
        <v>0</v>
      </c>
      <c r="O1120" s="239">
        <f>ROUND(E1120*N1120,2)</f>
        <v>0</v>
      </c>
      <c r="P1120" s="239">
        <v>0</v>
      </c>
      <c r="Q1120" s="239">
        <f>ROUND(E1120*P1120,2)</f>
        <v>0</v>
      </c>
      <c r="R1120" s="241"/>
      <c r="S1120" s="241" t="s">
        <v>316</v>
      </c>
      <c r="T1120" s="242" t="s">
        <v>281</v>
      </c>
      <c r="U1120" s="222">
        <v>0</v>
      </c>
      <c r="V1120" s="222">
        <f>ROUND(E1120*U1120,2)</f>
        <v>0</v>
      </c>
      <c r="W1120" s="222"/>
      <c r="X1120" s="222" t="s">
        <v>399</v>
      </c>
      <c r="Y1120" s="222" t="s">
        <v>283</v>
      </c>
      <c r="Z1120" s="212"/>
      <c r="AA1120" s="212"/>
      <c r="AB1120" s="212"/>
      <c r="AC1120" s="212"/>
      <c r="AD1120" s="212"/>
      <c r="AE1120" s="212"/>
      <c r="AF1120" s="212"/>
      <c r="AG1120" s="212" t="s">
        <v>400</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49" t="s">
        <v>1783</v>
      </c>
      <c r="D1121" s="226"/>
      <c r="E1121" s="227"/>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288</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49" t="s">
        <v>1784</v>
      </c>
      <c r="D1122" s="226"/>
      <c r="E1122" s="227"/>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288</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49" t="s">
        <v>1785</v>
      </c>
      <c r="D1123" s="226"/>
      <c r="E1123" s="227"/>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288</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49" t="s">
        <v>1786</v>
      </c>
      <c r="D1124" s="226"/>
      <c r="E1124" s="227"/>
      <c r="F1124" s="222"/>
      <c r="G1124" s="222"/>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288</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49" t="s">
        <v>1787</v>
      </c>
      <c r="D1125" s="226"/>
      <c r="E1125" s="227"/>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288</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49" t="s">
        <v>1788</v>
      </c>
      <c r="D1126" s="226"/>
      <c r="E1126" s="227"/>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288</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49" t="s">
        <v>1789</v>
      </c>
      <c r="D1127" s="226"/>
      <c r="E1127" s="227"/>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288</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49" t="s">
        <v>1790</v>
      </c>
      <c r="D1128" s="226"/>
      <c r="E1128" s="227"/>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288</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49" t="s">
        <v>387</v>
      </c>
      <c r="D1129" s="226"/>
      <c r="E1129" s="227">
        <v>1</v>
      </c>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ht="22.5" outlineLevel="1" x14ac:dyDescent="0.2">
      <c r="A1130" s="236">
        <v>357</v>
      </c>
      <c r="B1130" s="237" t="s">
        <v>1791</v>
      </c>
      <c r="C1130" s="247" t="s">
        <v>1792</v>
      </c>
      <c r="D1130" s="238" t="s">
        <v>885</v>
      </c>
      <c r="E1130" s="239">
        <v>1</v>
      </c>
      <c r="F1130" s="240"/>
      <c r="G1130" s="241">
        <f>ROUND(E1130*F1130,2)</f>
        <v>0</v>
      </c>
      <c r="H1130" s="240"/>
      <c r="I1130" s="241">
        <f>ROUND(E1130*H1130,2)</f>
        <v>0</v>
      </c>
      <c r="J1130" s="240"/>
      <c r="K1130" s="241">
        <f>ROUND(E1130*J1130,2)</f>
        <v>0</v>
      </c>
      <c r="L1130" s="241">
        <v>21</v>
      </c>
      <c r="M1130" s="241">
        <f>G1130*(1+L1130/100)</f>
        <v>0</v>
      </c>
      <c r="N1130" s="239">
        <v>0</v>
      </c>
      <c r="O1130" s="239">
        <f>ROUND(E1130*N1130,2)</f>
        <v>0</v>
      </c>
      <c r="P1130" s="239">
        <v>0</v>
      </c>
      <c r="Q1130" s="239">
        <f>ROUND(E1130*P1130,2)</f>
        <v>0</v>
      </c>
      <c r="R1130" s="241"/>
      <c r="S1130" s="241" t="s">
        <v>316</v>
      </c>
      <c r="T1130" s="242" t="s">
        <v>281</v>
      </c>
      <c r="U1130" s="222">
        <v>0</v>
      </c>
      <c r="V1130" s="222">
        <f>ROUND(E1130*U1130,2)</f>
        <v>0</v>
      </c>
      <c r="W1130" s="222"/>
      <c r="X1130" s="222" t="s">
        <v>399</v>
      </c>
      <c r="Y1130" s="222" t="s">
        <v>283</v>
      </c>
      <c r="Z1130" s="212"/>
      <c r="AA1130" s="212"/>
      <c r="AB1130" s="212"/>
      <c r="AC1130" s="212"/>
      <c r="AD1130" s="212"/>
      <c r="AE1130" s="212"/>
      <c r="AF1130" s="212"/>
      <c r="AG1130" s="212" t="s">
        <v>400</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2" x14ac:dyDescent="0.2">
      <c r="A1131" s="219"/>
      <c r="B1131" s="220"/>
      <c r="C1131" s="249" t="s">
        <v>1793</v>
      </c>
      <c r="D1131" s="226"/>
      <c r="E1131" s="227"/>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288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49" t="s">
        <v>1794</v>
      </c>
      <c r="D1132" s="226"/>
      <c r="E1132" s="227"/>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288</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49" t="s">
        <v>1784</v>
      </c>
      <c r="D1133" s="226"/>
      <c r="E1133" s="227"/>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288</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49" t="s">
        <v>1785</v>
      </c>
      <c r="D1134" s="226"/>
      <c r="E1134" s="227"/>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288</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49" t="s">
        <v>1786</v>
      </c>
      <c r="D1135" s="226"/>
      <c r="E1135" s="227"/>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288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49" t="s">
        <v>1795</v>
      </c>
      <c r="D1136" s="226"/>
      <c r="E1136" s="227"/>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288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49" t="s">
        <v>1788</v>
      </c>
      <c r="D1137" s="226"/>
      <c r="E1137" s="227"/>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288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49" t="s">
        <v>1796</v>
      </c>
      <c r="D1138" s="226"/>
      <c r="E1138" s="227"/>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288</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49" t="s">
        <v>1797</v>
      </c>
      <c r="D1139" s="226"/>
      <c r="E1139" s="227"/>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288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49" t="s">
        <v>1798</v>
      </c>
      <c r="D1140" s="226"/>
      <c r="E1140" s="227"/>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288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49" t="s">
        <v>1799</v>
      </c>
      <c r="D1141" s="226"/>
      <c r="E1141" s="227"/>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288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49" t="s">
        <v>1800</v>
      </c>
      <c r="D1142" s="226"/>
      <c r="E1142" s="227"/>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288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49" t="s">
        <v>387</v>
      </c>
      <c r="D1143" s="226"/>
      <c r="E1143" s="227">
        <v>1</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288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2.5" outlineLevel="1" x14ac:dyDescent="0.2">
      <c r="A1144" s="236">
        <v>358</v>
      </c>
      <c r="B1144" s="237" t="s">
        <v>1801</v>
      </c>
      <c r="C1144" s="247" t="s">
        <v>1802</v>
      </c>
      <c r="D1144" s="238" t="s">
        <v>885</v>
      </c>
      <c r="E1144" s="239">
        <v>1</v>
      </c>
      <c r="F1144" s="240"/>
      <c r="G1144" s="241">
        <f>ROUND(E1144*F1144,2)</f>
        <v>0</v>
      </c>
      <c r="H1144" s="240"/>
      <c r="I1144" s="241">
        <f>ROUND(E1144*H1144,2)</f>
        <v>0</v>
      </c>
      <c r="J1144" s="240"/>
      <c r="K1144" s="241">
        <f>ROUND(E1144*J1144,2)</f>
        <v>0</v>
      </c>
      <c r="L1144" s="241">
        <v>21</v>
      </c>
      <c r="M1144" s="241">
        <f>G1144*(1+L1144/100)</f>
        <v>0</v>
      </c>
      <c r="N1144" s="239">
        <v>0</v>
      </c>
      <c r="O1144" s="239">
        <f>ROUND(E1144*N1144,2)</f>
        <v>0</v>
      </c>
      <c r="P1144" s="239">
        <v>0</v>
      </c>
      <c r="Q1144" s="239">
        <f>ROUND(E1144*P1144,2)</f>
        <v>0</v>
      </c>
      <c r="R1144" s="241"/>
      <c r="S1144" s="241" t="s">
        <v>316</v>
      </c>
      <c r="T1144" s="242" t="s">
        <v>281</v>
      </c>
      <c r="U1144" s="222">
        <v>0</v>
      </c>
      <c r="V1144" s="222">
        <f>ROUND(E1144*U1144,2)</f>
        <v>0</v>
      </c>
      <c r="W1144" s="222"/>
      <c r="X1144" s="222" t="s">
        <v>399</v>
      </c>
      <c r="Y1144" s="222" t="s">
        <v>283</v>
      </c>
      <c r="Z1144" s="212"/>
      <c r="AA1144" s="212"/>
      <c r="AB1144" s="212"/>
      <c r="AC1144" s="212"/>
      <c r="AD1144" s="212"/>
      <c r="AE1144" s="212"/>
      <c r="AF1144" s="212"/>
      <c r="AG1144" s="212" t="s">
        <v>400</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49" t="s">
        <v>1793</v>
      </c>
      <c r="D1145" s="226"/>
      <c r="E1145" s="227"/>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288</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9" t="s">
        <v>1794</v>
      </c>
      <c r="D1146" s="226"/>
      <c r="E1146" s="227"/>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288</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49" t="s">
        <v>1784</v>
      </c>
      <c r="D1147" s="226"/>
      <c r="E1147" s="227"/>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288</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49" t="s">
        <v>1785</v>
      </c>
      <c r="D1148" s="226"/>
      <c r="E1148" s="227"/>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288</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49" t="s">
        <v>1786</v>
      </c>
      <c r="D1149" s="226"/>
      <c r="E1149" s="227"/>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288</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49" t="s">
        <v>1803</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288</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1796</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288</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1797</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288</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1798</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288</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1799</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387</v>
      </c>
      <c r="D1155" s="226"/>
      <c r="E1155" s="227">
        <v>1</v>
      </c>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288</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1800</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36">
        <v>359</v>
      </c>
      <c r="B1157" s="237" t="s">
        <v>1804</v>
      </c>
      <c r="C1157" s="247" t="s">
        <v>1805</v>
      </c>
      <c r="D1157" s="238" t="s">
        <v>885</v>
      </c>
      <c r="E1157" s="239">
        <v>2</v>
      </c>
      <c r="F1157" s="240"/>
      <c r="G1157" s="241">
        <f>ROUND(E1157*F1157,2)</f>
        <v>0</v>
      </c>
      <c r="H1157" s="240"/>
      <c r="I1157" s="241">
        <f>ROUND(E1157*H1157,2)</f>
        <v>0</v>
      </c>
      <c r="J1157" s="240"/>
      <c r="K1157" s="241">
        <f>ROUND(E1157*J1157,2)</f>
        <v>0</v>
      </c>
      <c r="L1157" s="241">
        <v>21</v>
      </c>
      <c r="M1157" s="241">
        <f>G1157*(1+L1157/100)</f>
        <v>0</v>
      </c>
      <c r="N1157" s="239">
        <v>0</v>
      </c>
      <c r="O1157" s="239">
        <f>ROUND(E1157*N1157,2)</f>
        <v>0</v>
      </c>
      <c r="P1157" s="239">
        <v>0</v>
      </c>
      <c r="Q1157" s="239">
        <f>ROUND(E1157*P1157,2)</f>
        <v>0</v>
      </c>
      <c r="R1157" s="241"/>
      <c r="S1157" s="241" t="s">
        <v>316</v>
      </c>
      <c r="T1157" s="242" t="s">
        <v>281</v>
      </c>
      <c r="U1157" s="222">
        <v>0</v>
      </c>
      <c r="V1157" s="222">
        <f>ROUND(E1157*U1157,2)</f>
        <v>0</v>
      </c>
      <c r="W1157" s="222"/>
      <c r="X1157" s="222" t="s">
        <v>399</v>
      </c>
      <c r="Y1157" s="222" t="s">
        <v>283</v>
      </c>
      <c r="Z1157" s="212"/>
      <c r="AA1157" s="212"/>
      <c r="AB1157" s="212"/>
      <c r="AC1157" s="212"/>
      <c r="AD1157" s="212"/>
      <c r="AE1157" s="212"/>
      <c r="AF1157" s="212"/>
      <c r="AG1157" s="212" t="s">
        <v>400</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2" x14ac:dyDescent="0.2">
      <c r="A1158" s="219"/>
      <c r="B1158" s="220"/>
      <c r="C1158" s="249" t="s">
        <v>1793</v>
      </c>
      <c r="D1158" s="226"/>
      <c r="E1158" s="227"/>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49" t="s">
        <v>1794</v>
      </c>
      <c r="D1159" s="226"/>
      <c r="E1159" s="227"/>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288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49" t="s">
        <v>1784</v>
      </c>
      <c r="D1160" s="226"/>
      <c r="E1160" s="227"/>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49" t="s">
        <v>1785</v>
      </c>
      <c r="D1161" s="226"/>
      <c r="E1161" s="227"/>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49" t="s">
        <v>1786</v>
      </c>
      <c r="D1162" s="226"/>
      <c r="E1162" s="227"/>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288</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49" t="s">
        <v>1787</v>
      </c>
      <c r="D1163" s="226"/>
      <c r="E1163" s="227"/>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288</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49" t="s">
        <v>1788</v>
      </c>
      <c r="D1164" s="226"/>
      <c r="E1164" s="227"/>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288</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49" t="s">
        <v>1806</v>
      </c>
      <c r="D1165" s="226"/>
      <c r="E1165" s="227"/>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288</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49" t="s">
        <v>1799</v>
      </c>
      <c r="D1166" s="226"/>
      <c r="E1166" s="227"/>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288</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49" t="s">
        <v>1807</v>
      </c>
      <c r="D1167" s="226"/>
      <c r="E1167" s="227">
        <v>2</v>
      </c>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36">
        <v>360</v>
      </c>
      <c r="B1168" s="237" t="s">
        <v>1808</v>
      </c>
      <c r="C1168" s="247" t="s">
        <v>1809</v>
      </c>
      <c r="D1168" s="238" t="s">
        <v>1104</v>
      </c>
      <c r="E1168" s="239">
        <v>4</v>
      </c>
      <c r="F1168" s="240"/>
      <c r="G1168" s="241">
        <f>ROUND(E1168*F1168,2)</f>
        <v>0</v>
      </c>
      <c r="H1168" s="240"/>
      <c r="I1168" s="241">
        <f>ROUND(E1168*H1168,2)</f>
        <v>0</v>
      </c>
      <c r="J1168" s="240"/>
      <c r="K1168" s="241">
        <f>ROUND(E1168*J1168,2)</f>
        <v>0</v>
      </c>
      <c r="L1168" s="241">
        <v>21</v>
      </c>
      <c r="M1168" s="241">
        <f>G1168*(1+L1168/100)</f>
        <v>0</v>
      </c>
      <c r="N1168" s="239">
        <v>0</v>
      </c>
      <c r="O1168" s="239">
        <f>ROUND(E1168*N1168,2)</f>
        <v>0</v>
      </c>
      <c r="P1168" s="239">
        <v>0</v>
      </c>
      <c r="Q1168" s="239">
        <f>ROUND(E1168*P1168,2)</f>
        <v>0</v>
      </c>
      <c r="R1168" s="241"/>
      <c r="S1168" s="241" t="s">
        <v>316</v>
      </c>
      <c r="T1168" s="242" t="s">
        <v>281</v>
      </c>
      <c r="U1168" s="222">
        <v>0</v>
      </c>
      <c r="V1168" s="222">
        <f>ROUND(E1168*U1168,2)</f>
        <v>0</v>
      </c>
      <c r="W1168" s="222"/>
      <c r="X1168" s="222" t="s">
        <v>399</v>
      </c>
      <c r="Y1168" s="222" t="s">
        <v>283</v>
      </c>
      <c r="Z1168" s="212"/>
      <c r="AA1168" s="212"/>
      <c r="AB1168" s="212"/>
      <c r="AC1168" s="212"/>
      <c r="AD1168" s="212"/>
      <c r="AE1168" s="212"/>
      <c r="AF1168" s="212"/>
      <c r="AG1168" s="212" t="s">
        <v>400</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49" t="s">
        <v>1810</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288</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1811</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288</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1812</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288</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1626</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288</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1813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1814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1815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1816</v>
      </c>
      <c r="D1176" s="226"/>
      <c r="E1176" s="227"/>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49" t="s">
        <v>1817</v>
      </c>
      <c r="D1177" s="226"/>
      <c r="E1177" s="227">
        <v>4</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288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36">
        <v>361</v>
      </c>
      <c r="B1178" s="237" t="s">
        <v>1818</v>
      </c>
      <c r="C1178" s="247" t="s">
        <v>1819</v>
      </c>
      <c r="D1178" s="238" t="s">
        <v>885</v>
      </c>
      <c r="E1178" s="239">
        <v>1</v>
      </c>
      <c r="F1178" s="240"/>
      <c r="G1178" s="241">
        <f>ROUND(E1178*F1178,2)</f>
        <v>0</v>
      </c>
      <c r="H1178" s="240"/>
      <c r="I1178" s="241">
        <f>ROUND(E1178*H1178,2)</f>
        <v>0</v>
      </c>
      <c r="J1178" s="240"/>
      <c r="K1178" s="241">
        <f>ROUND(E1178*J1178,2)</f>
        <v>0</v>
      </c>
      <c r="L1178" s="241">
        <v>21</v>
      </c>
      <c r="M1178" s="241">
        <f>G1178*(1+L1178/100)</f>
        <v>0</v>
      </c>
      <c r="N1178" s="239">
        <v>0</v>
      </c>
      <c r="O1178" s="239">
        <f>ROUND(E1178*N1178,2)</f>
        <v>0</v>
      </c>
      <c r="P1178" s="239">
        <v>0</v>
      </c>
      <c r="Q1178" s="239">
        <f>ROUND(E1178*P1178,2)</f>
        <v>0</v>
      </c>
      <c r="R1178" s="241"/>
      <c r="S1178" s="241" t="s">
        <v>316</v>
      </c>
      <c r="T1178" s="242" t="s">
        <v>281</v>
      </c>
      <c r="U1178" s="222">
        <v>0</v>
      </c>
      <c r="V1178" s="222">
        <f>ROUND(E1178*U1178,2)</f>
        <v>0</v>
      </c>
      <c r="W1178" s="222"/>
      <c r="X1178" s="222" t="s">
        <v>399</v>
      </c>
      <c r="Y1178" s="222" t="s">
        <v>283</v>
      </c>
      <c r="Z1178" s="212"/>
      <c r="AA1178" s="212"/>
      <c r="AB1178" s="212"/>
      <c r="AC1178" s="212"/>
      <c r="AD1178" s="212"/>
      <c r="AE1178" s="212"/>
      <c r="AF1178" s="212"/>
      <c r="AG1178" s="212" t="s">
        <v>400</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49" t="s">
        <v>1820</v>
      </c>
      <c r="D1179" s="226"/>
      <c r="E1179" s="227"/>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288</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49" t="s">
        <v>1821</v>
      </c>
      <c r="D1180" s="226"/>
      <c r="E1180" s="227"/>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288</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49" t="s">
        <v>1822</v>
      </c>
      <c r="D1181" s="226"/>
      <c r="E1181" s="227"/>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288</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49" t="s">
        <v>387</v>
      </c>
      <c r="D1182" s="226"/>
      <c r="E1182" s="227">
        <v>1</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288</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57">
        <v>362</v>
      </c>
      <c r="B1183" s="258" t="s">
        <v>1823</v>
      </c>
      <c r="C1183" s="265" t="s">
        <v>1824</v>
      </c>
      <c r="D1183" s="259" t="s">
        <v>885</v>
      </c>
      <c r="E1183" s="260">
        <v>1</v>
      </c>
      <c r="F1183" s="261"/>
      <c r="G1183" s="262">
        <f>ROUND(E1183*F1183,2)</f>
        <v>0</v>
      </c>
      <c r="H1183" s="261"/>
      <c r="I1183" s="262">
        <f>ROUND(E1183*H1183,2)</f>
        <v>0</v>
      </c>
      <c r="J1183" s="261"/>
      <c r="K1183" s="262">
        <f>ROUND(E1183*J1183,2)</f>
        <v>0</v>
      </c>
      <c r="L1183" s="262">
        <v>21</v>
      </c>
      <c r="M1183" s="262">
        <f>G1183*(1+L1183/100)</f>
        <v>0</v>
      </c>
      <c r="N1183" s="260">
        <v>0</v>
      </c>
      <c r="O1183" s="260">
        <f>ROUND(E1183*N1183,2)</f>
        <v>0</v>
      </c>
      <c r="P1183" s="260">
        <v>0</v>
      </c>
      <c r="Q1183" s="260">
        <f>ROUND(E1183*P1183,2)</f>
        <v>0</v>
      </c>
      <c r="R1183" s="262"/>
      <c r="S1183" s="262" t="s">
        <v>316</v>
      </c>
      <c r="T1183" s="263" t="s">
        <v>281</v>
      </c>
      <c r="U1183" s="222">
        <v>0</v>
      </c>
      <c r="V1183" s="222">
        <f>ROUND(E1183*U1183,2)</f>
        <v>0</v>
      </c>
      <c r="W1183" s="222"/>
      <c r="X1183" s="222" t="s">
        <v>399</v>
      </c>
      <c r="Y1183" s="222" t="s">
        <v>283</v>
      </c>
      <c r="Z1183" s="212"/>
      <c r="AA1183" s="212"/>
      <c r="AB1183" s="212"/>
      <c r="AC1183" s="212"/>
      <c r="AD1183" s="212"/>
      <c r="AE1183" s="212"/>
      <c r="AF1183" s="212"/>
      <c r="AG1183" s="212" t="s">
        <v>400</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36">
        <v>363</v>
      </c>
      <c r="B1184" s="237" t="s">
        <v>1825</v>
      </c>
      <c r="C1184" s="247" t="s">
        <v>1826</v>
      </c>
      <c r="D1184" s="238" t="s">
        <v>0</v>
      </c>
      <c r="E1184" s="239">
        <v>48745.159800000001</v>
      </c>
      <c r="F1184" s="240"/>
      <c r="G1184" s="241">
        <f>ROUND(E1184*F1184,2)</f>
        <v>0</v>
      </c>
      <c r="H1184" s="240"/>
      <c r="I1184" s="241">
        <f>ROUND(E1184*H1184,2)</f>
        <v>0</v>
      </c>
      <c r="J1184" s="240"/>
      <c r="K1184" s="241">
        <f>ROUND(E1184*J1184,2)</f>
        <v>0</v>
      </c>
      <c r="L1184" s="241">
        <v>21</v>
      </c>
      <c r="M1184" s="241">
        <f>G1184*(1+L1184/100)</f>
        <v>0</v>
      </c>
      <c r="N1184" s="239">
        <v>0</v>
      </c>
      <c r="O1184" s="239">
        <f>ROUND(E1184*N1184,2)</f>
        <v>0</v>
      </c>
      <c r="P1184" s="239">
        <v>0</v>
      </c>
      <c r="Q1184" s="239">
        <f>ROUND(E1184*P1184,2)</f>
        <v>0</v>
      </c>
      <c r="R1184" s="241" t="s">
        <v>1087</v>
      </c>
      <c r="S1184" s="241" t="s">
        <v>280</v>
      </c>
      <c r="T1184" s="242" t="s">
        <v>280</v>
      </c>
      <c r="U1184" s="222">
        <v>0</v>
      </c>
      <c r="V1184" s="222">
        <f>ROUND(E1184*U1184,2)</f>
        <v>0</v>
      </c>
      <c r="W1184" s="222"/>
      <c r="X1184" s="222" t="s">
        <v>399</v>
      </c>
      <c r="Y1184" s="222" t="s">
        <v>283</v>
      </c>
      <c r="Z1184" s="212"/>
      <c r="AA1184" s="212"/>
      <c r="AB1184" s="212"/>
      <c r="AC1184" s="212"/>
      <c r="AD1184" s="212"/>
      <c r="AE1184" s="212"/>
      <c r="AF1184" s="212"/>
      <c r="AG1184" s="212" t="s">
        <v>1035</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2" x14ac:dyDescent="0.2">
      <c r="A1185" s="219"/>
      <c r="B1185" s="220"/>
      <c r="C1185" s="264" t="s">
        <v>1075</v>
      </c>
      <c r="D1185" s="256"/>
      <c r="E1185" s="256"/>
      <c r="F1185" s="256"/>
      <c r="G1185" s="256"/>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447</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x14ac:dyDescent="0.2">
      <c r="A1186" s="229" t="s">
        <v>275</v>
      </c>
      <c r="B1186" s="230" t="s">
        <v>206</v>
      </c>
      <c r="C1186" s="246" t="s">
        <v>207</v>
      </c>
      <c r="D1186" s="231"/>
      <c r="E1186" s="232"/>
      <c r="F1186" s="233"/>
      <c r="G1186" s="233">
        <f>SUMIF(AG1187:AG1223,"&lt;&gt;NOR",G1187:G1223)</f>
        <v>0</v>
      </c>
      <c r="H1186" s="233"/>
      <c r="I1186" s="233">
        <f>SUM(I1187:I1223)</f>
        <v>0</v>
      </c>
      <c r="J1186" s="233"/>
      <c r="K1186" s="233">
        <f>SUM(K1187:K1223)</f>
        <v>0</v>
      </c>
      <c r="L1186" s="233"/>
      <c r="M1186" s="233">
        <f>SUM(M1187:M1223)</f>
        <v>0</v>
      </c>
      <c r="N1186" s="232"/>
      <c r="O1186" s="232">
        <f>SUM(O1187:O1223)</f>
        <v>1.95</v>
      </c>
      <c r="P1186" s="232"/>
      <c r="Q1186" s="232">
        <f>SUM(Q1187:Q1223)</f>
        <v>1.1299999999999999</v>
      </c>
      <c r="R1186" s="233"/>
      <c r="S1186" s="233"/>
      <c r="T1186" s="234"/>
      <c r="U1186" s="228"/>
      <c r="V1186" s="228">
        <f>SUM(V1187:V1223)</f>
        <v>529.8599999999999</v>
      </c>
      <c r="W1186" s="228"/>
      <c r="X1186" s="228"/>
      <c r="Y1186" s="228"/>
      <c r="AG1186" t="s">
        <v>276</v>
      </c>
    </row>
    <row r="1187" spans="1:60" outlineLevel="1" x14ac:dyDescent="0.2">
      <c r="A1187" s="236">
        <v>364</v>
      </c>
      <c r="B1187" s="237" t="s">
        <v>1827</v>
      </c>
      <c r="C1187" s="247" t="s">
        <v>1828</v>
      </c>
      <c r="D1187" s="238" t="s">
        <v>1104</v>
      </c>
      <c r="E1187" s="239">
        <v>1</v>
      </c>
      <c r="F1187" s="240"/>
      <c r="G1187" s="241">
        <f>ROUND(E1187*F1187,2)</f>
        <v>0</v>
      </c>
      <c r="H1187" s="240"/>
      <c r="I1187" s="241">
        <f>ROUND(E1187*H1187,2)</f>
        <v>0</v>
      </c>
      <c r="J1187" s="240"/>
      <c r="K1187" s="241">
        <f>ROUND(E1187*J1187,2)</f>
        <v>0</v>
      </c>
      <c r="L1187" s="241">
        <v>21</v>
      </c>
      <c r="M1187" s="241">
        <f>G1187*(1+L1187/100)</f>
        <v>0</v>
      </c>
      <c r="N1187" s="239">
        <v>0</v>
      </c>
      <c r="O1187" s="239">
        <f>ROUND(E1187*N1187,2)</f>
        <v>0</v>
      </c>
      <c r="P1187" s="239">
        <v>0</v>
      </c>
      <c r="Q1187" s="239">
        <f>ROUND(E1187*P1187,2)</f>
        <v>0</v>
      </c>
      <c r="R1187" s="241"/>
      <c r="S1187" s="241" t="s">
        <v>316</v>
      </c>
      <c r="T1187" s="242" t="s">
        <v>281</v>
      </c>
      <c r="U1187" s="222">
        <v>0</v>
      </c>
      <c r="V1187" s="222">
        <f>ROUND(E1187*U1187,2)</f>
        <v>0</v>
      </c>
      <c r="W1187" s="222"/>
      <c r="X1187" s="222" t="s">
        <v>399</v>
      </c>
      <c r="Y1187" s="222" t="s">
        <v>283</v>
      </c>
      <c r="Z1187" s="212"/>
      <c r="AA1187" s="212"/>
      <c r="AB1187" s="212"/>
      <c r="AC1187" s="212"/>
      <c r="AD1187" s="212"/>
      <c r="AE1187" s="212"/>
      <c r="AF1187" s="212"/>
      <c r="AG1187" s="212" t="s">
        <v>400</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49" t="s">
        <v>1829</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1830</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291</v>
      </c>
      <c r="D1190" s="226"/>
      <c r="E1190" s="227">
        <v>1</v>
      </c>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ht="22.5" outlineLevel="1" x14ac:dyDescent="0.2">
      <c r="A1191" s="236">
        <v>365</v>
      </c>
      <c r="B1191" s="237" t="s">
        <v>1831</v>
      </c>
      <c r="C1191" s="247" t="s">
        <v>1832</v>
      </c>
      <c r="D1191" s="238" t="s">
        <v>439</v>
      </c>
      <c r="E1191" s="239">
        <v>8.0039999999999996</v>
      </c>
      <c r="F1191" s="240"/>
      <c r="G1191" s="241">
        <f>ROUND(E1191*F1191,2)</f>
        <v>0</v>
      </c>
      <c r="H1191" s="240"/>
      <c r="I1191" s="241">
        <f>ROUND(E1191*H1191,2)</f>
        <v>0</v>
      </c>
      <c r="J1191" s="240"/>
      <c r="K1191" s="241">
        <f>ROUND(E1191*J1191,2)</f>
        <v>0</v>
      </c>
      <c r="L1191" s="241">
        <v>21</v>
      </c>
      <c r="M1191" s="241">
        <f>G1191*(1+L1191/100)</f>
        <v>0</v>
      </c>
      <c r="N1191" s="239">
        <v>7.4400000000000004E-3</v>
      </c>
      <c r="O1191" s="239">
        <f>ROUND(E1191*N1191,2)</f>
        <v>0.06</v>
      </c>
      <c r="P1191" s="239">
        <v>0</v>
      </c>
      <c r="Q1191" s="239">
        <f>ROUND(E1191*P1191,2)</f>
        <v>0</v>
      </c>
      <c r="R1191" s="241" t="s">
        <v>1833</v>
      </c>
      <c r="S1191" s="241" t="s">
        <v>280</v>
      </c>
      <c r="T1191" s="242" t="s">
        <v>280</v>
      </c>
      <c r="U1191" s="222">
        <v>2.8876499999999998</v>
      </c>
      <c r="V1191" s="222">
        <f>ROUND(E1191*U1191,2)</f>
        <v>23.11</v>
      </c>
      <c r="W1191" s="222"/>
      <c r="X1191" s="222" t="s">
        <v>399</v>
      </c>
      <c r="Y1191" s="222" t="s">
        <v>283</v>
      </c>
      <c r="Z1191" s="212"/>
      <c r="AA1191" s="212"/>
      <c r="AB1191" s="212"/>
      <c r="AC1191" s="212"/>
      <c r="AD1191" s="212"/>
      <c r="AE1191" s="212"/>
      <c r="AF1191" s="212"/>
      <c r="AG1191" s="212" t="s">
        <v>400</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2" x14ac:dyDescent="0.2">
      <c r="A1192" s="219"/>
      <c r="B1192" s="220"/>
      <c r="C1192" s="248" t="s">
        <v>1834</v>
      </c>
      <c r="D1192" s="244"/>
      <c r="E1192" s="244"/>
      <c r="F1192" s="244"/>
      <c r="G1192" s="244"/>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286</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49" t="s">
        <v>1835</v>
      </c>
      <c r="D1193" s="226"/>
      <c r="E1193" s="227">
        <v>8.0039999999999996</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288</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ht="22.5" outlineLevel="1" x14ac:dyDescent="0.2">
      <c r="A1194" s="236">
        <v>366</v>
      </c>
      <c r="B1194" s="237" t="s">
        <v>1836</v>
      </c>
      <c r="C1194" s="247" t="s">
        <v>1837</v>
      </c>
      <c r="D1194" s="238" t="s">
        <v>563</v>
      </c>
      <c r="E1194" s="239">
        <v>2.2999999999999998</v>
      </c>
      <c r="F1194" s="240"/>
      <c r="G1194" s="241">
        <f>ROUND(E1194*F1194,2)</f>
        <v>0</v>
      </c>
      <c r="H1194" s="240"/>
      <c r="I1194" s="241">
        <f>ROUND(E1194*H1194,2)</f>
        <v>0</v>
      </c>
      <c r="J1194" s="240"/>
      <c r="K1194" s="241">
        <f>ROUND(E1194*J1194,2)</f>
        <v>0</v>
      </c>
      <c r="L1194" s="241">
        <v>21</v>
      </c>
      <c r="M1194" s="241">
        <f>G1194*(1+L1194/100)</f>
        <v>0</v>
      </c>
      <c r="N1194" s="239">
        <v>2.4499999999999999E-3</v>
      </c>
      <c r="O1194" s="239">
        <f>ROUND(E1194*N1194,2)</f>
        <v>0.01</v>
      </c>
      <c r="P1194" s="239">
        <v>0</v>
      </c>
      <c r="Q1194" s="239">
        <f>ROUND(E1194*P1194,2)</f>
        <v>0</v>
      </c>
      <c r="R1194" s="241" t="s">
        <v>1833</v>
      </c>
      <c r="S1194" s="241" t="s">
        <v>280</v>
      </c>
      <c r="T1194" s="242" t="s">
        <v>280</v>
      </c>
      <c r="U1194" s="222">
        <v>0.55300000000000005</v>
      </c>
      <c r="V1194" s="222">
        <f>ROUND(E1194*U1194,2)</f>
        <v>1.27</v>
      </c>
      <c r="W1194" s="222"/>
      <c r="X1194" s="222" t="s">
        <v>399</v>
      </c>
      <c r="Y1194" s="222" t="s">
        <v>283</v>
      </c>
      <c r="Z1194" s="212"/>
      <c r="AA1194" s="212"/>
      <c r="AB1194" s="212"/>
      <c r="AC1194" s="212"/>
      <c r="AD1194" s="212"/>
      <c r="AE1194" s="212"/>
      <c r="AF1194" s="212"/>
      <c r="AG1194" s="212" t="s">
        <v>400</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48" t="s">
        <v>1838</v>
      </c>
      <c r="D1195" s="244"/>
      <c r="E1195" s="244"/>
      <c r="F1195" s="244"/>
      <c r="G1195" s="244"/>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286</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2" x14ac:dyDescent="0.2">
      <c r="A1196" s="219"/>
      <c r="B1196" s="220"/>
      <c r="C1196" s="249" t="s">
        <v>1839</v>
      </c>
      <c r="D1196" s="226"/>
      <c r="E1196" s="227">
        <v>2.2999999999999998</v>
      </c>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288</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ht="22.5" outlineLevel="1" x14ac:dyDescent="0.2">
      <c r="A1197" s="236">
        <v>367</v>
      </c>
      <c r="B1197" s="237" t="s">
        <v>1840</v>
      </c>
      <c r="C1197" s="247" t="s">
        <v>1841</v>
      </c>
      <c r="D1197" s="238" t="s">
        <v>563</v>
      </c>
      <c r="E1197" s="239">
        <v>30</v>
      </c>
      <c r="F1197" s="240"/>
      <c r="G1197" s="241">
        <f>ROUND(E1197*F1197,2)</f>
        <v>0</v>
      </c>
      <c r="H1197" s="240"/>
      <c r="I1197" s="241">
        <f>ROUND(E1197*H1197,2)</f>
        <v>0</v>
      </c>
      <c r="J1197" s="240"/>
      <c r="K1197" s="241">
        <f>ROUND(E1197*J1197,2)</f>
        <v>0</v>
      </c>
      <c r="L1197" s="241">
        <v>21</v>
      </c>
      <c r="M1197" s="241">
        <f>G1197*(1+L1197/100)</f>
        <v>0</v>
      </c>
      <c r="N1197" s="239">
        <v>6.1500000000000001E-3</v>
      </c>
      <c r="O1197" s="239">
        <f>ROUND(E1197*N1197,2)</f>
        <v>0.18</v>
      </c>
      <c r="P1197" s="239">
        <v>0</v>
      </c>
      <c r="Q1197" s="239">
        <f>ROUND(E1197*P1197,2)</f>
        <v>0</v>
      </c>
      <c r="R1197" s="241" t="s">
        <v>1833</v>
      </c>
      <c r="S1197" s="241" t="s">
        <v>280</v>
      </c>
      <c r="T1197" s="242" t="s">
        <v>280</v>
      </c>
      <c r="U1197" s="222">
        <v>0.76</v>
      </c>
      <c r="V1197" s="222">
        <f>ROUND(E1197*U1197,2)</f>
        <v>22.8</v>
      </c>
      <c r="W1197" s="222"/>
      <c r="X1197" s="222" t="s">
        <v>399</v>
      </c>
      <c r="Y1197" s="222" t="s">
        <v>283</v>
      </c>
      <c r="Z1197" s="212"/>
      <c r="AA1197" s="212"/>
      <c r="AB1197" s="212"/>
      <c r="AC1197" s="212"/>
      <c r="AD1197" s="212"/>
      <c r="AE1197" s="212"/>
      <c r="AF1197" s="212"/>
      <c r="AG1197" s="212" t="s">
        <v>400</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64" t="s">
        <v>1834</v>
      </c>
      <c r="D1198" s="256"/>
      <c r="E1198" s="256"/>
      <c r="F1198" s="256"/>
      <c r="G1198" s="256"/>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447</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49" t="s">
        <v>1842</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1843</v>
      </c>
      <c r="D1200" s="226"/>
      <c r="E1200" s="227">
        <v>30</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288</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ht="22.5" outlineLevel="1" x14ac:dyDescent="0.2">
      <c r="A1201" s="236">
        <v>368</v>
      </c>
      <c r="B1201" s="237" t="s">
        <v>1844</v>
      </c>
      <c r="C1201" s="247" t="s">
        <v>1845</v>
      </c>
      <c r="D1201" s="238" t="s">
        <v>563</v>
      </c>
      <c r="E1201" s="239">
        <v>143.94</v>
      </c>
      <c r="F1201" s="240"/>
      <c r="G1201" s="241">
        <f>ROUND(E1201*F1201,2)</f>
        <v>0</v>
      </c>
      <c r="H1201" s="240"/>
      <c r="I1201" s="241">
        <f>ROUND(E1201*H1201,2)</f>
        <v>0</v>
      </c>
      <c r="J1201" s="240"/>
      <c r="K1201" s="241">
        <f>ROUND(E1201*J1201,2)</f>
        <v>0</v>
      </c>
      <c r="L1201" s="241">
        <v>21</v>
      </c>
      <c r="M1201" s="241">
        <f>G1201*(1+L1201/100)</f>
        <v>0</v>
      </c>
      <c r="N1201" s="239">
        <v>2.99E-3</v>
      </c>
      <c r="O1201" s="239">
        <f>ROUND(E1201*N1201,2)</f>
        <v>0.43</v>
      </c>
      <c r="P1201" s="239">
        <v>0</v>
      </c>
      <c r="Q1201" s="239">
        <f>ROUND(E1201*P1201,2)</f>
        <v>0</v>
      </c>
      <c r="R1201" s="241" t="s">
        <v>1833</v>
      </c>
      <c r="S1201" s="241" t="s">
        <v>280</v>
      </c>
      <c r="T1201" s="242" t="s">
        <v>280</v>
      </c>
      <c r="U1201" s="222">
        <v>0.87344999999999995</v>
      </c>
      <c r="V1201" s="222">
        <f>ROUND(E1201*U1201,2)</f>
        <v>125.72</v>
      </c>
      <c r="W1201" s="222"/>
      <c r="X1201" s="222" t="s">
        <v>399</v>
      </c>
      <c r="Y1201" s="222" t="s">
        <v>283</v>
      </c>
      <c r="Z1201" s="212"/>
      <c r="AA1201" s="212"/>
      <c r="AB1201" s="212"/>
      <c r="AC1201" s="212"/>
      <c r="AD1201" s="212"/>
      <c r="AE1201" s="212"/>
      <c r="AF1201" s="212"/>
      <c r="AG1201" s="212" t="s">
        <v>400</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2" x14ac:dyDescent="0.2">
      <c r="A1202" s="219"/>
      <c r="B1202" s="220"/>
      <c r="C1202" s="248" t="s">
        <v>1846</v>
      </c>
      <c r="D1202" s="244"/>
      <c r="E1202" s="244"/>
      <c r="F1202" s="244"/>
      <c r="G1202" s="244"/>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286</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50" t="s">
        <v>1847</v>
      </c>
      <c r="D1203" s="245"/>
      <c r="E1203" s="245"/>
      <c r="F1203" s="245"/>
      <c r="G1203" s="245"/>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286</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ht="22.5" outlineLevel="2" x14ac:dyDescent="0.2">
      <c r="A1204" s="219"/>
      <c r="B1204" s="220"/>
      <c r="C1204" s="249" t="s">
        <v>1848</v>
      </c>
      <c r="D1204" s="226"/>
      <c r="E1204" s="227">
        <v>143.94</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288</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ht="22.5" outlineLevel="1" x14ac:dyDescent="0.2">
      <c r="A1205" s="236">
        <v>369</v>
      </c>
      <c r="B1205" s="237" t="s">
        <v>1844</v>
      </c>
      <c r="C1205" s="247" t="s">
        <v>1845</v>
      </c>
      <c r="D1205" s="238" t="s">
        <v>563</v>
      </c>
      <c r="E1205" s="239">
        <v>196.08</v>
      </c>
      <c r="F1205" s="240"/>
      <c r="G1205" s="241">
        <f>ROUND(E1205*F1205,2)</f>
        <v>0</v>
      </c>
      <c r="H1205" s="240"/>
      <c r="I1205" s="241">
        <f>ROUND(E1205*H1205,2)</f>
        <v>0</v>
      </c>
      <c r="J1205" s="240"/>
      <c r="K1205" s="241">
        <f>ROUND(E1205*J1205,2)</f>
        <v>0</v>
      </c>
      <c r="L1205" s="241">
        <v>21</v>
      </c>
      <c r="M1205" s="241">
        <f>G1205*(1+L1205/100)</f>
        <v>0</v>
      </c>
      <c r="N1205" s="239">
        <v>2.99E-3</v>
      </c>
      <c r="O1205" s="239">
        <f>ROUND(E1205*N1205,2)</f>
        <v>0.59</v>
      </c>
      <c r="P1205" s="239">
        <v>0</v>
      </c>
      <c r="Q1205" s="239">
        <f>ROUND(E1205*P1205,2)</f>
        <v>0</v>
      </c>
      <c r="R1205" s="241" t="s">
        <v>1833</v>
      </c>
      <c r="S1205" s="241" t="s">
        <v>280</v>
      </c>
      <c r="T1205" s="242" t="s">
        <v>280</v>
      </c>
      <c r="U1205" s="222">
        <v>0.87344999999999995</v>
      </c>
      <c r="V1205" s="222">
        <f>ROUND(E1205*U1205,2)</f>
        <v>171.27</v>
      </c>
      <c r="W1205" s="222"/>
      <c r="X1205" s="222" t="s">
        <v>399</v>
      </c>
      <c r="Y1205" s="222" t="s">
        <v>283</v>
      </c>
      <c r="Z1205" s="212"/>
      <c r="AA1205" s="212"/>
      <c r="AB1205" s="212"/>
      <c r="AC1205" s="212"/>
      <c r="AD1205" s="212"/>
      <c r="AE1205" s="212"/>
      <c r="AF1205" s="212"/>
      <c r="AG1205" s="212" t="s">
        <v>400</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48" t="s">
        <v>1846</v>
      </c>
      <c r="D1206" s="244"/>
      <c r="E1206" s="244"/>
      <c r="F1206" s="244"/>
      <c r="G1206" s="244"/>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286</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50" t="s">
        <v>1849</v>
      </c>
      <c r="D1207" s="245"/>
      <c r="E1207" s="245"/>
      <c r="F1207" s="245"/>
      <c r="G1207" s="245"/>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286</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ht="22.5" outlineLevel="2" x14ac:dyDescent="0.2">
      <c r="A1208" s="219"/>
      <c r="B1208" s="220"/>
      <c r="C1208" s="249" t="s">
        <v>1850</v>
      </c>
      <c r="D1208" s="226"/>
      <c r="E1208" s="227">
        <v>92.93</v>
      </c>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288</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ht="22.5" outlineLevel="3" x14ac:dyDescent="0.2">
      <c r="A1209" s="219"/>
      <c r="B1209" s="220"/>
      <c r="C1209" s="249" t="s">
        <v>1851</v>
      </c>
      <c r="D1209" s="226"/>
      <c r="E1209" s="227">
        <v>37.85</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288</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49" t="s">
        <v>1852</v>
      </c>
      <c r="D1210" s="226"/>
      <c r="E1210" s="227">
        <v>17.05</v>
      </c>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288</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49" t="s">
        <v>1853</v>
      </c>
      <c r="D1211" s="226"/>
      <c r="E1211" s="227">
        <v>48.25</v>
      </c>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288</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36">
        <v>370</v>
      </c>
      <c r="B1212" s="237" t="s">
        <v>1854</v>
      </c>
      <c r="C1212" s="247" t="s">
        <v>1855</v>
      </c>
      <c r="D1212" s="238" t="s">
        <v>563</v>
      </c>
      <c r="E1212" s="239">
        <v>388.27</v>
      </c>
      <c r="F1212" s="240"/>
      <c r="G1212" s="241">
        <f>ROUND(E1212*F1212,2)</f>
        <v>0</v>
      </c>
      <c r="H1212" s="240"/>
      <c r="I1212" s="241">
        <f>ROUND(E1212*H1212,2)</f>
        <v>0</v>
      </c>
      <c r="J1212" s="240"/>
      <c r="K1212" s="241">
        <f>ROUND(E1212*J1212,2)</f>
        <v>0</v>
      </c>
      <c r="L1212" s="241">
        <v>21</v>
      </c>
      <c r="M1212" s="241">
        <f>G1212*(1+L1212/100)</f>
        <v>0</v>
      </c>
      <c r="N1212" s="239">
        <v>0</v>
      </c>
      <c r="O1212" s="239">
        <f>ROUND(E1212*N1212,2)</f>
        <v>0</v>
      </c>
      <c r="P1212" s="239">
        <v>1.3500000000000001E-3</v>
      </c>
      <c r="Q1212" s="239">
        <f>ROUND(E1212*P1212,2)</f>
        <v>0.52</v>
      </c>
      <c r="R1212" s="241" t="s">
        <v>1833</v>
      </c>
      <c r="S1212" s="241" t="s">
        <v>280</v>
      </c>
      <c r="T1212" s="242" t="s">
        <v>280</v>
      </c>
      <c r="U1212" s="222">
        <v>9.1999999999999998E-2</v>
      </c>
      <c r="V1212" s="222">
        <f>ROUND(E1212*U1212,2)</f>
        <v>35.72</v>
      </c>
      <c r="W1212" s="222"/>
      <c r="X1212" s="222" t="s">
        <v>399</v>
      </c>
      <c r="Y1212" s="222" t="s">
        <v>283</v>
      </c>
      <c r="Z1212" s="212"/>
      <c r="AA1212" s="212"/>
      <c r="AB1212" s="212"/>
      <c r="AC1212" s="212"/>
      <c r="AD1212" s="212"/>
      <c r="AE1212" s="212"/>
      <c r="AF1212" s="212"/>
      <c r="AG1212" s="212" t="s">
        <v>400</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2" x14ac:dyDescent="0.2">
      <c r="A1213" s="219"/>
      <c r="B1213" s="220"/>
      <c r="C1213" s="249" t="s">
        <v>1856</v>
      </c>
      <c r="D1213" s="226"/>
      <c r="E1213" s="227">
        <v>48.25</v>
      </c>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288</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49" t="s">
        <v>1857</v>
      </c>
      <c r="D1214" s="226"/>
      <c r="E1214" s="227">
        <v>340.02</v>
      </c>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288</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57">
        <v>371</v>
      </c>
      <c r="B1215" s="258" t="s">
        <v>1858</v>
      </c>
      <c r="C1215" s="265" t="s">
        <v>1859</v>
      </c>
      <c r="D1215" s="259" t="s">
        <v>563</v>
      </c>
      <c r="E1215" s="260">
        <v>170</v>
      </c>
      <c r="F1215" s="261"/>
      <c r="G1215" s="262">
        <f>ROUND(E1215*F1215,2)</f>
        <v>0</v>
      </c>
      <c r="H1215" s="261"/>
      <c r="I1215" s="262">
        <f>ROUND(E1215*H1215,2)</f>
        <v>0</v>
      </c>
      <c r="J1215" s="261"/>
      <c r="K1215" s="262">
        <f>ROUND(E1215*J1215,2)</f>
        <v>0</v>
      </c>
      <c r="L1215" s="262">
        <v>21</v>
      </c>
      <c r="M1215" s="262">
        <f>G1215*(1+L1215/100)</f>
        <v>0</v>
      </c>
      <c r="N1215" s="260">
        <v>0</v>
      </c>
      <c r="O1215" s="260">
        <f>ROUND(E1215*N1215,2)</f>
        <v>0</v>
      </c>
      <c r="P1215" s="260">
        <v>3.5599999999999998E-3</v>
      </c>
      <c r="Q1215" s="260">
        <f>ROUND(E1215*P1215,2)</f>
        <v>0.61</v>
      </c>
      <c r="R1215" s="262" t="s">
        <v>1833</v>
      </c>
      <c r="S1215" s="262" t="s">
        <v>280</v>
      </c>
      <c r="T1215" s="263" t="s">
        <v>280</v>
      </c>
      <c r="U1215" s="222">
        <v>8.0500000000000002E-2</v>
      </c>
      <c r="V1215" s="222">
        <f>ROUND(E1215*U1215,2)</f>
        <v>13.69</v>
      </c>
      <c r="W1215" s="222"/>
      <c r="X1215" s="222" t="s">
        <v>399</v>
      </c>
      <c r="Y1215" s="222" t="s">
        <v>283</v>
      </c>
      <c r="Z1215" s="212"/>
      <c r="AA1215" s="212"/>
      <c r="AB1215" s="212"/>
      <c r="AC1215" s="212"/>
      <c r="AD1215" s="212"/>
      <c r="AE1215" s="212"/>
      <c r="AF1215" s="212"/>
      <c r="AG1215" s="212" t="s">
        <v>400</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ht="33.75" outlineLevel="1" x14ac:dyDescent="0.2">
      <c r="A1216" s="257">
        <v>372</v>
      </c>
      <c r="B1216" s="258" t="s">
        <v>1860</v>
      </c>
      <c r="C1216" s="265" t="s">
        <v>1861</v>
      </c>
      <c r="D1216" s="259" t="s">
        <v>563</v>
      </c>
      <c r="E1216" s="260">
        <v>170</v>
      </c>
      <c r="F1216" s="261"/>
      <c r="G1216" s="262">
        <f>ROUND(E1216*F1216,2)</f>
        <v>0</v>
      </c>
      <c r="H1216" s="261"/>
      <c r="I1216" s="262">
        <f>ROUND(E1216*H1216,2)</f>
        <v>0</v>
      </c>
      <c r="J1216" s="261"/>
      <c r="K1216" s="262">
        <f>ROUND(E1216*J1216,2)</f>
        <v>0</v>
      </c>
      <c r="L1216" s="262">
        <v>21</v>
      </c>
      <c r="M1216" s="262">
        <f>G1216*(1+L1216/100)</f>
        <v>0</v>
      </c>
      <c r="N1216" s="260">
        <v>3.7299999999999998E-3</v>
      </c>
      <c r="O1216" s="260">
        <f>ROUND(E1216*N1216,2)</f>
        <v>0.63</v>
      </c>
      <c r="P1216" s="260">
        <v>0</v>
      </c>
      <c r="Q1216" s="260">
        <f>ROUND(E1216*P1216,2)</f>
        <v>0</v>
      </c>
      <c r="R1216" s="262" t="s">
        <v>1833</v>
      </c>
      <c r="S1216" s="262" t="s">
        <v>280</v>
      </c>
      <c r="T1216" s="263" t="s">
        <v>280</v>
      </c>
      <c r="U1216" s="222">
        <v>0.61950000000000005</v>
      </c>
      <c r="V1216" s="222">
        <f>ROUND(E1216*U1216,2)</f>
        <v>105.32</v>
      </c>
      <c r="W1216" s="222"/>
      <c r="X1216" s="222" t="s">
        <v>399</v>
      </c>
      <c r="Y1216" s="222" t="s">
        <v>283</v>
      </c>
      <c r="Z1216" s="212"/>
      <c r="AA1216" s="212"/>
      <c r="AB1216" s="212"/>
      <c r="AC1216" s="212"/>
      <c r="AD1216" s="212"/>
      <c r="AE1216" s="212"/>
      <c r="AF1216" s="212"/>
      <c r="AG1216" s="212" t="s">
        <v>400</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
      <c r="A1217" s="257">
        <v>373</v>
      </c>
      <c r="B1217" s="258" t="s">
        <v>1862</v>
      </c>
      <c r="C1217" s="265" t="s">
        <v>1863</v>
      </c>
      <c r="D1217" s="259" t="s">
        <v>491</v>
      </c>
      <c r="E1217" s="260">
        <v>85</v>
      </c>
      <c r="F1217" s="261"/>
      <c r="G1217" s="262">
        <f>ROUND(E1217*F1217,2)</f>
        <v>0</v>
      </c>
      <c r="H1217" s="261"/>
      <c r="I1217" s="262">
        <f>ROUND(E1217*H1217,2)</f>
        <v>0</v>
      </c>
      <c r="J1217" s="261"/>
      <c r="K1217" s="262">
        <f>ROUND(E1217*J1217,2)</f>
        <v>0</v>
      </c>
      <c r="L1217" s="262">
        <v>21</v>
      </c>
      <c r="M1217" s="262">
        <f>G1217*(1+L1217/100)</f>
        <v>0</v>
      </c>
      <c r="N1217" s="260">
        <v>5.2999999999999998E-4</v>
      </c>
      <c r="O1217" s="260">
        <f>ROUND(E1217*N1217,2)</f>
        <v>0.05</v>
      </c>
      <c r="P1217" s="260">
        <v>0</v>
      </c>
      <c r="Q1217" s="260">
        <f>ROUND(E1217*P1217,2)</f>
        <v>0</v>
      </c>
      <c r="R1217" s="262" t="s">
        <v>1833</v>
      </c>
      <c r="S1217" s="262" t="s">
        <v>280</v>
      </c>
      <c r="T1217" s="263" t="s">
        <v>280</v>
      </c>
      <c r="U1217" s="222">
        <v>0.16500000000000001</v>
      </c>
      <c r="V1217" s="222">
        <f>ROUND(E1217*U1217,2)</f>
        <v>14.03</v>
      </c>
      <c r="W1217" s="222"/>
      <c r="X1217" s="222" t="s">
        <v>399</v>
      </c>
      <c r="Y1217" s="222" t="s">
        <v>283</v>
      </c>
      <c r="Z1217" s="212"/>
      <c r="AA1217" s="212"/>
      <c r="AB1217" s="212"/>
      <c r="AC1217" s="212"/>
      <c r="AD1217" s="212"/>
      <c r="AE1217" s="212"/>
      <c r="AF1217" s="212"/>
      <c r="AG1217" s="212" t="s">
        <v>400</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6">
        <v>374</v>
      </c>
      <c r="B1218" s="237" t="s">
        <v>1864</v>
      </c>
      <c r="C1218" s="247" t="s">
        <v>1865</v>
      </c>
      <c r="D1218" s="238" t="s">
        <v>491</v>
      </c>
      <c r="E1218" s="239">
        <v>48</v>
      </c>
      <c r="F1218" s="240"/>
      <c r="G1218" s="241">
        <f>ROUND(E1218*F1218,2)</f>
        <v>0</v>
      </c>
      <c r="H1218" s="240"/>
      <c r="I1218" s="241">
        <f>ROUND(E1218*H1218,2)</f>
        <v>0</v>
      </c>
      <c r="J1218" s="240"/>
      <c r="K1218" s="241">
        <f>ROUND(E1218*J1218,2)</f>
        <v>0</v>
      </c>
      <c r="L1218" s="241">
        <v>21</v>
      </c>
      <c r="M1218" s="241">
        <f>G1218*(1+L1218/100)</f>
        <v>0</v>
      </c>
      <c r="N1218" s="239">
        <v>1E-4</v>
      </c>
      <c r="O1218" s="239">
        <f>ROUND(E1218*N1218,2)</f>
        <v>0</v>
      </c>
      <c r="P1218" s="239">
        <v>0</v>
      </c>
      <c r="Q1218" s="239">
        <f>ROUND(E1218*P1218,2)</f>
        <v>0</v>
      </c>
      <c r="R1218" s="241" t="s">
        <v>1833</v>
      </c>
      <c r="S1218" s="241" t="s">
        <v>280</v>
      </c>
      <c r="T1218" s="242" t="s">
        <v>280</v>
      </c>
      <c r="U1218" s="222">
        <v>0.28210000000000002</v>
      </c>
      <c r="V1218" s="222">
        <f>ROUND(E1218*U1218,2)</f>
        <v>13.54</v>
      </c>
      <c r="W1218" s="222"/>
      <c r="X1218" s="222" t="s">
        <v>399</v>
      </c>
      <c r="Y1218" s="222" t="s">
        <v>283</v>
      </c>
      <c r="Z1218" s="212"/>
      <c r="AA1218" s="212"/>
      <c r="AB1218" s="212"/>
      <c r="AC1218" s="212"/>
      <c r="AD1218" s="212"/>
      <c r="AE1218" s="212"/>
      <c r="AF1218" s="212"/>
      <c r="AG1218" s="212" t="s">
        <v>400</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1834</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36">
        <v>375</v>
      </c>
      <c r="B1220" s="237" t="s">
        <v>1866</v>
      </c>
      <c r="C1220" s="247" t="s">
        <v>1867</v>
      </c>
      <c r="D1220" s="238" t="s">
        <v>491</v>
      </c>
      <c r="E1220" s="239">
        <v>12</v>
      </c>
      <c r="F1220" s="240"/>
      <c r="G1220" s="241">
        <f>ROUND(E1220*F1220,2)</f>
        <v>0</v>
      </c>
      <c r="H1220" s="240"/>
      <c r="I1220" s="241">
        <f>ROUND(E1220*H1220,2)</f>
        <v>0</v>
      </c>
      <c r="J1220" s="240"/>
      <c r="K1220" s="241">
        <f>ROUND(E1220*J1220,2)</f>
        <v>0</v>
      </c>
      <c r="L1220" s="241">
        <v>21</v>
      </c>
      <c r="M1220" s="241">
        <f>G1220*(1+L1220/100)</f>
        <v>0</v>
      </c>
      <c r="N1220" s="239">
        <v>1E-4</v>
      </c>
      <c r="O1220" s="239">
        <f>ROUND(E1220*N1220,2)</f>
        <v>0</v>
      </c>
      <c r="P1220" s="239">
        <v>0</v>
      </c>
      <c r="Q1220" s="239">
        <f>ROUND(E1220*P1220,2)</f>
        <v>0</v>
      </c>
      <c r="R1220" s="241" t="s">
        <v>1833</v>
      </c>
      <c r="S1220" s="241" t="s">
        <v>280</v>
      </c>
      <c r="T1220" s="242" t="s">
        <v>280</v>
      </c>
      <c r="U1220" s="222">
        <v>0.28210000000000002</v>
      </c>
      <c r="V1220" s="222">
        <f>ROUND(E1220*U1220,2)</f>
        <v>3.39</v>
      </c>
      <c r="W1220" s="222"/>
      <c r="X1220" s="222" t="s">
        <v>399</v>
      </c>
      <c r="Y1220" s="222" t="s">
        <v>283</v>
      </c>
      <c r="Z1220" s="212"/>
      <c r="AA1220" s="212"/>
      <c r="AB1220" s="212"/>
      <c r="AC1220" s="212"/>
      <c r="AD1220" s="212"/>
      <c r="AE1220" s="212"/>
      <c r="AF1220" s="212"/>
      <c r="AG1220" s="212" t="s">
        <v>400</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19"/>
      <c r="B1221" s="220"/>
      <c r="C1221" s="248" t="s">
        <v>1834</v>
      </c>
      <c r="D1221" s="244"/>
      <c r="E1221" s="244"/>
      <c r="F1221" s="244"/>
      <c r="G1221" s="244"/>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286</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
      <c r="A1222" s="236">
        <v>376</v>
      </c>
      <c r="B1222" s="237" t="s">
        <v>1868</v>
      </c>
      <c r="C1222" s="247" t="s">
        <v>1869</v>
      </c>
      <c r="D1222" s="238" t="s">
        <v>0</v>
      </c>
      <c r="E1222" s="239">
        <v>4824.5060999999996</v>
      </c>
      <c r="F1222" s="240"/>
      <c r="G1222" s="241">
        <f>ROUND(E1222*F1222,2)</f>
        <v>0</v>
      </c>
      <c r="H1222" s="240"/>
      <c r="I1222" s="241">
        <f>ROUND(E1222*H1222,2)</f>
        <v>0</v>
      </c>
      <c r="J1222" s="240"/>
      <c r="K1222" s="241">
        <f>ROUND(E1222*J1222,2)</f>
        <v>0</v>
      </c>
      <c r="L1222" s="241">
        <v>21</v>
      </c>
      <c r="M1222" s="241">
        <f>G1222*(1+L1222/100)</f>
        <v>0</v>
      </c>
      <c r="N1222" s="239">
        <v>0</v>
      </c>
      <c r="O1222" s="239">
        <f>ROUND(E1222*N1222,2)</f>
        <v>0</v>
      </c>
      <c r="P1222" s="239">
        <v>0</v>
      </c>
      <c r="Q1222" s="239">
        <f>ROUND(E1222*P1222,2)</f>
        <v>0</v>
      </c>
      <c r="R1222" s="241" t="s">
        <v>1833</v>
      </c>
      <c r="S1222" s="241" t="s">
        <v>280</v>
      </c>
      <c r="T1222" s="242" t="s">
        <v>280</v>
      </c>
      <c r="U1222" s="222">
        <v>0</v>
      </c>
      <c r="V1222" s="222">
        <f>ROUND(E1222*U1222,2)</f>
        <v>0</v>
      </c>
      <c r="W1222" s="222"/>
      <c r="X1222" s="222" t="s">
        <v>399</v>
      </c>
      <c r="Y1222" s="222" t="s">
        <v>283</v>
      </c>
      <c r="Z1222" s="212"/>
      <c r="AA1222" s="212"/>
      <c r="AB1222" s="212"/>
      <c r="AC1222" s="212"/>
      <c r="AD1222" s="212"/>
      <c r="AE1222" s="212"/>
      <c r="AF1222" s="212"/>
      <c r="AG1222" s="212" t="s">
        <v>1035</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2" x14ac:dyDescent="0.2">
      <c r="A1223" s="219"/>
      <c r="B1223" s="220"/>
      <c r="C1223" s="264" t="s">
        <v>1075</v>
      </c>
      <c r="D1223" s="256"/>
      <c r="E1223" s="256"/>
      <c r="F1223" s="256"/>
      <c r="G1223" s="256"/>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447</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x14ac:dyDescent="0.2">
      <c r="A1224" s="229" t="s">
        <v>275</v>
      </c>
      <c r="B1224" s="230" t="s">
        <v>208</v>
      </c>
      <c r="C1224" s="246" t="s">
        <v>209</v>
      </c>
      <c r="D1224" s="231"/>
      <c r="E1224" s="232"/>
      <c r="F1224" s="233"/>
      <c r="G1224" s="233">
        <f>SUMIF(AG1225:AG1234,"&lt;&gt;NOR",G1225:G1234)</f>
        <v>0</v>
      </c>
      <c r="H1224" s="233"/>
      <c r="I1224" s="233">
        <f>SUM(I1225:I1234)</f>
        <v>0</v>
      </c>
      <c r="J1224" s="233"/>
      <c r="K1224" s="233">
        <f>SUM(K1225:K1234)</f>
        <v>0</v>
      </c>
      <c r="L1224" s="233"/>
      <c r="M1224" s="233">
        <f>SUM(M1225:M1234)</f>
        <v>0</v>
      </c>
      <c r="N1224" s="232"/>
      <c r="O1224" s="232">
        <f>SUM(O1225:O1234)</f>
        <v>0.03</v>
      </c>
      <c r="P1224" s="232"/>
      <c r="Q1224" s="232">
        <f>SUM(Q1225:Q1234)</f>
        <v>0.28999999999999998</v>
      </c>
      <c r="R1224" s="233"/>
      <c r="S1224" s="233"/>
      <c r="T1224" s="234"/>
      <c r="U1224" s="228"/>
      <c r="V1224" s="228">
        <f>SUM(V1225:V1234)</f>
        <v>14.190000000000001</v>
      </c>
      <c r="W1224" s="228"/>
      <c r="X1224" s="228"/>
      <c r="Y1224" s="228"/>
      <c r="AG1224" t="s">
        <v>276</v>
      </c>
    </row>
    <row r="1225" spans="1:60" outlineLevel="1" x14ac:dyDescent="0.2">
      <c r="A1225" s="236">
        <v>377</v>
      </c>
      <c r="B1225" s="237" t="s">
        <v>1870</v>
      </c>
      <c r="C1225" s="247" t="s">
        <v>1871</v>
      </c>
      <c r="D1225" s="238" t="s">
        <v>439</v>
      </c>
      <c r="E1225" s="239">
        <v>7</v>
      </c>
      <c r="F1225" s="240"/>
      <c r="G1225" s="241">
        <f>ROUND(E1225*F1225,2)</f>
        <v>0</v>
      </c>
      <c r="H1225" s="240"/>
      <c r="I1225" s="241">
        <f>ROUND(E1225*H1225,2)</f>
        <v>0</v>
      </c>
      <c r="J1225" s="240"/>
      <c r="K1225" s="241">
        <f>ROUND(E1225*J1225,2)</f>
        <v>0</v>
      </c>
      <c r="L1225" s="241">
        <v>21</v>
      </c>
      <c r="M1225" s="241">
        <f>G1225*(1+L1225/100)</f>
        <v>0</v>
      </c>
      <c r="N1225" s="239">
        <v>0</v>
      </c>
      <c r="O1225" s="239">
        <f>ROUND(E1225*N1225,2)</f>
        <v>0</v>
      </c>
      <c r="P1225" s="239">
        <v>4.2000000000000003E-2</v>
      </c>
      <c r="Q1225" s="239">
        <f>ROUND(E1225*P1225,2)</f>
        <v>0.28999999999999998</v>
      </c>
      <c r="R1225" s="241" t="s">
        <v>1872</v>
      </c>
      <c r="S1225" s="241" t="s">
        <v>280</v>
      </c>
      <c r="T1225" s="242" t="s">
        <v>280</v>
      </c>
      <c r="U1225" s="222">
        <v>0.14199999999999999</v>
      </c>
      <c r="V1225" s="222">
        <f>ROUND(E1225*U1225,2)</f>
        <v>0.99</v>
      </c>
      <c r="W1225" s="222"/>
      <c r="X1225" s="222" t="s">
        <v>399</v>
      </c>
      <c r="Y1225" s="222" t="s">
        <v>283</v>
      </c>
      <c r="Z1225" s="212"/>
      <c r="AA1225" s="212"/>
      <c r="AB1225" s="212"/>
      <c r="AC1225" s="212"/>
      <c r="AD1225" s="212"/>
      <c r="AE1225" s="212"/>
      <c r="AF1225" s="212"/>
      <c r="AG1225" s="212" t="s">
        <v>400</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49" t="s">
        <v>1873</v>
      </c>
      <c r="D1226" s="226"/>
      <c r="E1226" s="227">
        <v>5</v>
      </c>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288</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49" t="s">
        <v>1874</v>
      </c>
      <c r="D1227" s="226"/>
      <c r="E1227" s="227">
        <v>2</v>
      </c>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288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
      <c r="A1228" s="236">
        <v>378</v>
      </c>
      <c r="B1228" s="237" t="s">
        <v>1875</v>
      </c>
      <c r="C1228" s="247" t="s">
        <v>1876</v>
      </c>
      <c r="D1228" s="238" t="s">
        <v>491</v>
      </c>
      <c r="E1228" s="239">
        <v>4</v>
      </c>
      <c r="F1228" s="240"/>
      <c r="G1228" s="241">
        <f>ROUND(E1228*F1228,2)</f>
        <v>0</v>
      </c>
      <c r="H1228" s="240"/>
      <c r="I1228" s="241">
        <f>ROUND(E1228*H1228,2)</f>
        <v>0</v>
      </c>
      <c r="J1228" s="240"/>
      <c r="K1228" s="241">
        <f>ROUND(E1228*J1228,2)</f>
        <v>0</v>
      </c>
      <c r="L1228" s="241">
        <v>21</v>
      </c>
      <c r="M1228" s="241">
        <f>G1228*(1+L1228/100)</f>
        <v>0</v>
      </c>
      <c r="N1228" s="239">
        <v>6.1999999999999998E-3</v>
      </c>
      <c r="O1228" s="239">
        <f>ROUND(E1228*N1228,2)</f>
        <v>0.02</v>
      </c>
      <c r="P1228" s="239">
        <v>0</v>
      </c>
      <c r="Q1228" s="239">
        <f>ROUND(E1228*P1228,2)</f>
        <v>0</v>
      </c>
      <c r="R1228" s="241" t="s">
        <v>1872</v>
      </c>
      <c r="S1228" s="241" t="s">
        <v>280</v>
      </c>
      <c r="T1228" s="242" t="s">
        <v>280</v>
      </c>
      <c r="U1228" s="222">
        <v>1</v>
      </c>
      <c r="V1228" s="222">
        <f>ROUND(E1228*U1228,2)</f>
        <v>4</v>
      </c>
      <c r="W1228" s="222"/>
      <c r="X1228" s="222" t="s">
        <v>399</v>
      </c>
      <c r="Y1228" s="222" t="s">
        <v>283</v>
      </c>
      <c r="Z1228" s="212"/>
      <c r="AA1228" s="212"/>
      <c r="AB1228" s="212"/>
      <c r="AC1228" s="212"/>
      <c r="AD1228" s="212"/>
      <c r="AE1228" s="212"/>
      <c r="AF1228" s="212"/>
      <c r="AG1228" s="212" t="s">
        <v>400</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2" x14ac:dyDescent="0.2">
      <c r="A1229" s="219"/>
      <c r="B1229" s="220"/>
      <c r="C1229" s="248" t="s">
        <v>1877</v>
      </c>
      <c r="D1229" s="244"/>
      <c r="E1229" s="244"/>
      <c r="F1229" s="244"/>
      <c r="G1229" s="244"/>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286</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36">
        <v>379</v>
      </c>
      <c r="B1230" s="237" t="s">
        <v>1878</v>
      </c>
      <c r="C1230" s="247" t="s">
        <v>1879</v>
      </c>
      <c r="D1230" s="238" t="s">
        <v>563</v>
      </c>
      <c r="E1230" s="239">
        <v>16.399999999999999</v>
      </c>
      <c r="F1230" s="240"/>
      <c r="G1230" s="241">
        <f>ROUND(E1230*F1230,2)</f>
        <v>0</v>
      </c>
      <c r="H1230" s="240"/>
      <c r="I1230" s="241">
        <f>ROUND(E1230*H1230,2)</f>
        <v>0</v>
      </c>
      <c r="J1230" s="240"/>
      <c r="K1230" s="241">
        <f>ROUND(E1230*J1230,2)</f>
        <v>0</v>
      </c>
      <c r="L1230" s="241">
        <v>21</v>
      </c>
      <c r="M1230" s="241">
        <f>G1230*(1+L1230/100)</f>
        <v>0</v>
      </c>
      <c r="N1230" s="239">
        <v>3.2000000000000003E-4</v>
      </c>
      <c r="O1230" s="239">
        <f>ROUND(E1230*N1230,2)</f>
        <v>0.01</v>
      </c>
      <c r="P1230" s="239">
        <v>0</v>
      </c>
      <c r="Q1230" s="239">
        <f>ROUND(E1230*P1230,2)</f>
        <v>0</v>
      </c>
      <c r="R1230" s="241" t="s">
        <v>1872</v>
      </c>
      <c r="S1230" s="241" t="s">
        <v>280</v>
      </c>
      <c r="T1230" s="242" t="s">
        <v>280</v>
      </c>
      <c r="U1230" s="222">
        <v>0.32</v>
      </c>
      <c r="V1230" s="222">
        <f>ROUND(E1230*U1230,2)</f>
        <v>5.25</v>
      </c>
      <c r="W1230" s="222"/>
      <c r="X1230" s="222" t="s">
        <v>399</v>
      </c>
      <c r="Y1230" s="222" t="s">
        <v>283</v>
      </c>
      <c r="Z1230" s="212"/>
      <c r="AA1230" s="212"/>
      <c r="AB1230" s="212"/>
      <c r="AC1230" s="212"/>
      <c r="AD1230" s="212"/>
      <c r="AE1230" s="212"/>
      <c r="AF1230" s="212"/>
      <c r="AG1230" s="212" t="s">
        <v>400</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48" t="s">
        <v>1880</v>
      </c>
      <c r="D1231" s="244"/>
      <c r="E1231" s="244"/>
      <c r="F1231" s="244"/>
      <c r="G1231" s="244"/>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286</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49" t="s">
        <v>1881</v>
      </c>
      <c r="D1232" s="226"/>
      <c r="E1232" s="227">
        <v>16.399999999999999</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288</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36">
        <v>380</v>
      </c>
      <c r="B1233" s="237" t="s">
        <v>1882</v>
      </c>
      <c r="C1233" s="247" t="s">
        <v>1883</v>
      </c>
      <c r="D1233" s="238" t="s">
        <v>0</v>
      </c>
      <c r="E1233" s="239">
        <v>151.83500000000001</v>
      </c>
      <c r="F1233" s="240"/>
      <c r="G1233" s="241">
        <f>ROUND(E1233*F1233,2)</f>
        <v>0</v>
      </c>
      <c r="H1233" s="240"/>
      <c r="I1233" s="241">
        <f>ROUND(E1233*H1233,2)</f>
        <v>0</v>
      </c>
      <c r="J1233" s="240"/>
      <c r="K1233" s="241">
        <f>ROUND(E1233*J1233,2)</f>
        <v>0</v>
      </c>
      <c r="L1233" s="241">
        <v>21</v>
      </c>
      <c r="M1233" s="241">
        <f>G1233*(1+L1233/100)</f>
        <v>0</v>
      </c>
      <c r="N1233" s="239">
        <v>0</v>
      </c>
      <c r="O1233" s="239">
        <f>ROUND(E1233*N1233,2)</f>
        <v>0</v>
      </c>
      <c r="P1233" s="239">
        <v>0</v>
      </c>
      <c r="Q1233" s="239">
        <f>ROUND(E1233*P1233,2)</f>
        <v>0</v>
      </c>
      <c r="R1233" s="241" t="s">
        <v>1872</v>
      </c>
      <c r="S1233" s="241" t="s">
        <v>280</v>
      </c>
      <c r="T1233" s="242" t="s">
        <v>280</v>
      </c>
      <c r="U1233" s="222">
        <v>2.5999999999999999E-2</v>
      </c>
      <c r="V1233" s="222">
        <f>ROUND(E1233*U1233,2)</f>
        <v>3.95</v>
      </c>
      <c r="W1233" s="222"/>
      <c r="X1233" s="222" t="s">
        <v>399</v>
      </c>
      <c r="Y1233" s="222" t="s">
        <v>283</v>
      </c>
      <c r="Z1233" s="212"/>
      <c r="AA1233" s="212"/>
      <c r="AB1233" s="212"/>
      <c r="AC1233" s="212"/>
      <c r="AD1233" s="212"/>
      <c r="AE1233" s="212"/>
      <c r="AF1233" s="212"/>
      <c r="AG1233" s="212" t="s">
        <v>1035</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64" t="s">
        <v>1075</v>
      </c>
      <c r="D1234" s="256"/>
      <c r="E1234" s="256"/>
      <c r="F1234" s="256"/>
      <c r="G1234" s="256"/>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447</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x14ac:dyDescent="0.2">
      <c r="A1235" s="229" t="s">
        <v>275</v>
      </c>
      <c r="B1235" s="230" t="s">
        <v>202</v>
      </c>
      <c r="C1235" s="246" t="s">
        <v>203</v>
      </c>
      <c r="D1235" s="231"/>
      <c r="E1235" s="232"/>
      <c r="F1235" s="233"/>
      <c r="G1235" s="233">
        <f>SUMIF(AG1236:AG1253,"&lt;&gt;NOR",G1236:G1253)</f>
        <v>0</v>
      </c>
      <c r="H1235" s="233"/>
      <c r="I1235" s="233">
        <f>SUM(I1236:I1253)</f>
        <v>0</v>
      </c>
      <c r="J1235" s="233"/>
      <c r="K1235" s="233">
        <f>SUM(K1236:K1253)</f>
        <v>0</v>
      </c>
      <c r="L1235" s="233"/>
      <c r="M1235" s="233">
        <f>SUM(M1236:M1253)</f>
        <v>0</v>
      </c>
      <c r="N1235" s="232"/>
      <c r="O1235" s="232">
        <f>SUM(O1236:O1253)</f>
        <v>17.61</v>
      </c>
      <c r="P1235" s="232"/>
      <c r="Q1235" s="232">
        <f>SUM(Q1236:Q1253)</f>
        <v>0.13</v>
      </c>
      <c r="R1235" s="233"/>
      <c r="S1235" s="233"/>
      <c r="T1235" s="234"/>
      <c r="U1235" s="228"/>
      <c r="V1235" s="228">
        <f>SUM(V1236:V1253)</f>
        <v>697.20999999999992</v>
      </c>
      <c r="W1235" s="228"/>
      <c r="X1235" s="228"/>
      <c r="Y1235" s="228"/>
      <c r="AG1235" t="s">
        <v>276</v>
      </c>
    </row>
    <row r="1236" spans="1:60" ht="22.5" outlineLevel="1" x14ac:dyDescent="0.2">
      <c r="A1236" s="236">
        <v>381</v>
      </c>
      <c r="B1236" s="237" t="s">
        <v>1884</v>
      </c>
      <c r="C1236" s="247" t="s">
        <v>1885</v>
      </c>
      <c r="D1236" s="238" t="s">
        <v>439</v>
      </c>
      <c r="E1236" s="239">
        <v>870.31269999999995</v>
      </c>
      <c r="F1236" s="240"/>
      <c r="G1236" s="241">
        <f>ROUND(E1236*F1236,2)</f>
        <v>0</v>
      </c>
      <c r="H1236" s="240"/>
      <c r="I1236" s="241">
        <f>ROUND(E1236*H1236,2)</f>
        <v>0</v>
      </c>
      <c r="J1236" s="240"/>
      <c r="K1236" s="241">
        <f>ROUND(E1236*J1236,2)</f>
        <v>0</v>
      </c>
      <c r="L1236" s="241">
        <v>21</v>
      </c>
      <c r="M1236" s="241">
        <f>G1236*(1+L1236/100)</f>
        <v>0</v>
      </c>
      <c r="N1236" s="239">
        <v>0</v>
      </c>
      <c r="O1236" s="239">
        <f>ROUND(E1236*N1236,2)</f>
        <v>0</v>
      </c>
      <c r="P1236" s="239">
        <v>0</v>
      </c>
      <c r="Q1236" s="239">
        <f>ROUND(E1236*P1236,2)</f>
        <v>0</v>
      </c>
      <c r="R1236" s="241" t="s">
        <v>1082</v>
      </c>
      <c r="S1236" s="241" t="s">
        <v>280</v>
      </c>
      <c r="T1236" s="242" t="s">
        <v>280</v>
      </c>
      <c r="U1236" s="222">
        <v>0.48</v>
      </c>
      <c r="V1236" s="222">
        <f>ROUND(E1236*U1236,2)</f>
        <v>417.75</v>
      </c>
      <c r="W1236" s="222"/>
      <c r="X1236" s="222" t="s">
        <v>399</v>
      </c>
      <c r="Y1236" s="222" t="s">
        <v>283</v>
      </c>
      <c r="Z1236" s="212"/>
      <c r="AA1236" s="212"/>
      <c r="AB1236" s="212"/>
      <c r="AC1236" s="212"/>
      <c r="AD1236" s="212"/>
      <c r="AE1236" s="212"/>
      <c r="AF1236" s="212"/>
      <c r="AG1236" s="212" t="s">
        <v>400</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49" t="s">
        <v>1886</v>
      </c>
      <c r="D1237" s="226"/>
      <c r="E1237" s="227">
        <v>870.31269999999995</v>
      </c>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288</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ht="22.5" outlineLevel="1" x14ac:dyDescent="0.2">
      <c r="A1238" s="236">
        <v>382</v>
      </c>
      <c r="B1238" s="237" t="s">
        <v>1887</v>
      </c>
      <c r="C1238" s="247" t="s">
        <v>1888</v>
      </c>
      <c r="D1238" s="238" t="s">
        <v>439</v>
      </c>
      <c r="E1238" s="239">
        <v>2001.71921</v>
      </c>
      <c r="F1238" s="240"/>
      <c r="G1238" s="241">
        <f>ROUND(E1238*F1238,2)</f>
        <v>0</v>
      </c>
      <c r="H1238" s="240"/>
      <c r="I1238" s="241">
        <f>ROUND(E1238*H1238,2)</f>
        <v>0</v>
      </c>
      <c r="J1238" s="240"/>
      <c r="K1238" s="241">
        <f>ROUND(E1238*J1238,2)</f>
        <v>0</v>
      </c>
      <c r="L1238" s="241">
        <v>21</v>
      </c>
      <c r="M1238" s="241">
        <f>G1238*(1+L1238/100)</f>
        <v>0</v>
      </c>
      <c r="N1238" s="239">
        <v>7.92E-3</v>
      </c>
      <c r="O1238" s="239">
        <f>ROUND(E1238*N1238,2)</f>
        <v>15.85</v>
      </c>
      <c r="P1238" s="239">
        <v>0</v>
      </c>
      <c r="Q1238" s="239">
        <f>ROUND(E1238*P1238,2)</f>
        <v>0</v>
      </c>
      <c r="R1238" s="241" t="s">
        <v>888</v>
      </c>
      <c r="S1238" s="241" t="s">
        <v>280</v>
      </c>
      <c r="T1238" s="242" t="s">
        <v>280</v>
      </c>
      <c r="U1238" s="222">
        <v>0</v>
      </c>
      <c r="V1238" s="222">
        <f>ROUND(E1238*U1238,2)</f>
        <v>0</v>
      </c>
      <c r="W1238" s="222"/>
      <c r="X1238" s="222" t="s">
        <v>830</v>
      </c>
      <c r="Y1238" s="222" t="s">
        <v>283</v>
      </c>
      <c r="Z1238" s="212"/>
      <c r="AA1238" s="212"/>
      <c r="AB1238" s="212"/>
      <c r="AC1238" s="212"/>
      <c r="AD1238" s="212"/>
      <c r="AE1238" s="212"/>
      <c r="AF1238" s="212"/>
      <c r="AG1238" s="212" t="s">
        <v>831</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2" x14ac:dyDescent="0.2">
      <c r="A1239" s="219"/>
      <c r="B1239" s="220"/>
      <c r="C1239" s="249" t="s">
        <v>1889</v>
      </c>
      <c r="D1239" s="226"/>
      <c r="E1239" s="227">
        <v>2001.71921</v>
      </c>
      <c r="F1239" s="222"/>
      <c r="G1239" s="222"/>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288</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36">
        <v>383</v>
      </c>
      <c r="B1240" s="237" t="s">
        <v>1890</v>
      </c>
      <c r="C1240" s="247" t="s">
        <v>1891</v>
      </c>
      <c r="D1240" s="238" t="s">
        <v>439</v>
      </c>
      <c r="E1240" s="239">
        <v>870.31269999999995</v>
      </c>
      <c r="F1240" s="240"/>
      <c r="G1240" s="241">
        <f>ROUND(E1240*F1240,2)</f>
        <v>0</v>
      </c>
      <c r="H1240" s="240"/>
      <c r="I1240" s="241">
        <f>ROUND(E1240*H1240,2)</f>
        <v>0</v>
      </c>
      <c r="J1240" s="240"/>
      <c r="K1240" s="241">
        <f>ROUND(E1240*J1240,2)</f>
        <v>0</v>
      </c>
      <c r="L1240" s="241">
        <v>21</v>
      </c>
      <c r="M1240" s="241">
        <f>G1240*(1+L1240/100)</f>
        <v>0</v>
      </c>
      <c r="N1240" s="239">
        <v>0</v>
      </c>
      <c r="O1240" s="239">
        <f>ROUND(E1240*N1240,2)</f>
        <v>0</v>
      </c>
      <c r="P1240" s="239">
        <v>0</v>
      </c>
      <c r="Q1240" s="239">
        <f>ROUND(E1240*P1240,2)</f>
        <v>0</v>
      </c>
      <c r="R1240" s="241" t="s">
        <v>1082</v>
      </c>
      <c r="S1240" s="241" t="s">
        <v>280</v>
      </c>
      <c r="T1240" s="242" t="s">
        <v>280</v>
      </c>
      <c r="U1240" s="222">
        <v>0.29899999999999999</v>
      </c>
      <c r="V1240" s="222">
        <f>ROUND(E1240*U1240,2)</f>
        <v>260.22000000000003</v>
      </c>
      <c r="W1240" s="222"/>
      <c r="X1240" s="222" t="s">
        <v>399</v>
      </c>
      <c r="Y1240" s="222" t="s">
        <v>283</v>
      </c>
      <c r="Z1240" s="212"/>
      <c r="AA1240" s="212"/>
      <c r="AB1240" s="212"/>
      <c r="AC1240" s="212"/>
      <c r="AD1240" s="212"/>
      <c r="AE1240" s="212"/>
      <c r="AF1240" s="212"/>
      <c r="AG1240" s="212" t="s">
        <v>400</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49" t="s">
        <v>1886</v>
      </c>
      <c r="D1241" s="226"/>
      <c r="E1241" s="227">
        <v>870.31269999999995</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57">
        <v>384</v>
      </c>
      <c r="B1242" s="258" t="s">
        <v>1892</v>
      </c>
      <c r="C1242" s="265" t="s">
        <v>1893</v>
      </c>
      <c r="D1242" s="259" t="s">
        <v>444</v>
      </c>
      <c r="E1242" s="260">
        <v>2.78</v>
      </c>
      <c r="F1242" s="261"/>
      <c r="G1242" s="262">
        <f>ROUND(E1242*F1242,2)</f>
        <v>0</v>
      </c>
      <c r="H1242" s="261"/>
      <c r="I1242" s="262">
        <f>ROUND(E1242*H1242,2)</f>
        <v>0</v>
      </c>
      <c r="J1242" s="261"/>
      <c r="K1242" s="262">
        <f>ROUND(E1242*J1242,2)</f>
        <v>0</v>
      </c>
      <c r="L1242" s="262">
        <v>21</v>
      </c>
      <c r="M1242" s="262">
        <f>G1242*(1+L1242/100)</f>
        <v>0</v>
      </c>
      <c r="N1242" s="260">
        <v>0.55000000000000004</v>
      </c>
      <c r="O1242" s="260">
        <f>ROUND(E1242*N1242,2)</f>
        <v>1.53</v>
      </c>
      <c r="P1242" s="260">
        <v>0</v>
      </c>
      <c r="Q1242" s="260">
        <f>ROUND(E1242*P1242,2)</f>
        <v>0</v>
      </c>
      <c r="R1242" s="262" t="s">
        <v>888</v>
      </c>
      <c r="S1242" s="262" t="s">
        <v>280</v>
      </c>
      <c r="T1242" s="263" t="s">
        <v>280</v>
      </c>
      <c r="U1242" s="222">
        <v>0</v>
      </c>
      <c r="V1242" s="222">
        <f>ROUND(E1242*U1242,2)</f>
        <v>0</v>
      </c>
      <c r="W1242" s="222"/>
      <c r="X1242" s="222" t="s">
        <v>830</v>
      </c>
      <c r="Y1242" s="222" t="s">
        <v>283</v>
      </c>
      <c r="Z1242" s="212"/>
      <c r="AA1242" s="212"/>
      <c r="AB1242" s="212"/>
      <c r="AC1242" s="212"/>
      <c r="AD1242" s="212"/>
      <c r="AE1242" s="212"/>
      <c r="AF1242" s="212"/>
      <c r="AG1242" s="212" t="s">
        <v>831</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57">
        <v>385</v>
      </c>
      <c r="B1243" s="258" t="s">
        <v>1894</v>
      </c>
      <c r="C1243" s="265" t="s">
        <v>1895</v>
      </c>
      <c r="D1243" s="259" t="s">
        <v>444</v>
      </c>
      <c r="E1243" s="260">
        <v>24.48</v>
      </c>
      <c r="F1243" s="261"/>
      <c r="G1243" s="262">
        <f>ROUND(E1243*F1243,2)</f>
        <v>0</v>
      </c>
      <c r="H1243" s="261"/>
      <c r="I1243" s="262">
        <f>ROUND(E1243*H1243,2)</f>
        <v>0</v>
      </c>
      <c r="J1243" s="261"/>
      <c r="K1243" s="262">
        <f>ROUND(E1243*J1243,2)</f>
        <v>0</v>
      </c>
      <c r="L1243" s="262">
        <v>21</v>
      </c>
      <c r="M1243" s="262">
        <f>G1243*(1+L1243/100)</f>
        <v>0</v>
      </c>
      <c r="N1243" s="260">
        <v>2.9499999999999999E-3</v>
      </c>
      <c r="O1243" s="260">
        <f>ROUND(E1243*N1243,2)</f>
        <v>7.0000000000000007E-2</v>
      </c>
      <c r="P1243" s="260">
        <v>0</v>
      </c>
      <c r="Q1243" s="260">
        <f>ROUND(E1243*P1243,2)</f>
        <v>0</v>
      </c>
      <c r="R1243" s="262" t="s">
        <v>1082</v>
      </c>
      <c r="S1243" s="262" t="s">
        <v>280</v>
      </c>
      <c r="T1243" s="263" t="s">
        <v>280</v>
      </c>
      <c r="U1243" s="222">
        <v>0</v>
      </c>
      <c r="V1243" s="222">
        <f>ROUND(E1243*U1243,2)</f>
        <v>0</v>
      </c>
      <c r="W1243" s="222"/>
      <c r="X1243" s="222" t="s">
        <v>399</v>
      </c>
      <c r="Y1243" s="222" t="s">
        <v>283</v>
      </c>
      <c r="Z1243" s="212"/>
      <c r="AA1243" s="212"/>
      <c r="AB1243" s="212"/>
      <c r="AC1243" s="212"/>
      <c r="AD1243" s="212"/>
      <c r="AE1243" s="212"/>
      <c r="AF1243" s="212"/>
      <c r="AG1243" s="212" t="s">
        <v>400</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ht="22.5" outlineLevel="1" x14ac:dyDescent="0.2">
      <c r="A1244" s="257">
        <v>386</v>
      </c>
      <c r="B1244" s="258" t="s">
        <v>1896</v>
      </c>
      <c r="C1244" s="265" t="s">
        <v>1897</v>
      </c>
      <c r="D1244" s="259" t="s">
        <v>491</v>
      </c>
      <c r="E1244" s="260">
        <v>32</v>
      </c>
      <c r="F1244" s="261"/>
      <c r="G1244" s="262">
        <f>ROUND(E1244*F1244,2)</f>
        <v>0</v>
      </c>
      <c r="H1244" s="261"/>
      <c r="I1244" s="262">
        <f>ROUND(E1244*H1244,2)</f>
        <v>0</v>
      </c>
      <c r="J1244" s="261"/>
      <c r="K1244" s="262">
        <f>ROUND(E1244*J1244,2)</f>
        <v>0</v>
      </c>
      <c r="L1244" s="262">
        <v>21</v>
      </c>
      <c r="M1244" s="262">
        <f>G1244*(1+L1244/100)</f>
        <v>0</v>
      </c>
      <c r="N1244" s="260">
        <v>3.32E-3</v>
      </c>
      <c r="O1244" s="260">
        <f>ROUND(E1244*N1244,2)</f>
        <v>0.11</v>
      </c>
      <c r="P1244" s="260">
        <v>0</v>
      </c>
      <c r="Q1244" s="260">
        <f>ROUND(E1244*P1244,2)</f>
        <v>0</v>
      </c>
      <c r="R1244" s="262" t="s">
        <v>1082</v>
      </c>
      <c r="S1244" s="262" t="s">
        <v>280</v>
      </c>
      <c r="T1244" s="263" t="s">
        <v>280</v>
      </c>
      <c r="U1244" s="222">
        <v>0.377</v>
      </c>
      <c r="V1244" s="222">
        <f>ROUND(E1244*U1244,2)</f>
        <v>12.06</v>
      </c>
      <c r="W1244" s="222"/>
      <c r="X1244" s="222" t="s">
        <v>399</v>
      </c>
      <c r="Y1244" s="222" t="s">
        <v>283</v>
      </c>
      <c r="Z1244" s="212"/>
      <c r="AA1244" s="212"/>
      <c r="AB1244" s="212"/>
      <c r="AC1244" s="212"/>
      <c r="AD1244" s="212"/>
      <c r="AE1244" s="212"/>
      <c r="AF1244" s="212"/>
      <c r="AG1244" s="212" t="s">
        <v>400</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57">
        <v>387</v>
      </c>
      <c r="B1245" s="258" t="s">
        <v>1898</v>
      </c>
      <c r="C1245" s="265" t="s">
        <v>1899</v>
      </c>
      <c r="D1245" s="259" t="s">
        <v>491</v>
      </c>
      <c r="E1245" s="260">
        <v>64</v>
      </c>
      <c r="F1245" s="261"/>
      <c r="G1245" s="262">
        <f>ROUND(E1245*F1245,2)</f>
        <v>0</v>
      </c>
      <c r="H1245" s="261"/>
      <c r="I1245" s="262">
        <f>ROUND(E1245*H1245,2)</f>
        <v>0</v>
      </c>
      <c r="J1245" s="261"/>
      <c r="K1245" s="262">
        <f>ROUND(E1245*J1245,2)</f>
        <v>0</v>
      </c>
      <c r="L1245" s="262">
        <v>21</v>
      </c>
      <c r="M1245" s="262">
        <f>G1245*(1+L1245/100)</f>
        <v>0</v>
      </c>
      <c r="N1245" s="260">
        <v>0</v>
      </c>
      <c r="O1245" s="260">
        <f>ROUND(E1245*N1245,2)</f>
        <v>0</v>
      </c>
      <c r="P1245" s="260">
        <v>0</v>
      </c>
      <c r="Q1245" s="260">
        <f>ROUND(E1245*P1245,2)</f>
        <v>0</v>
      </c>
      <c r="R1245" s="262" t="s">
        <v>1082</v>
      </c>
      <c r="S1245" s="262" t="s">
        <v>280</v>
      </c>
      <c r="T1245" s="263" t="s">
        <v>280</v>
      </c>
      <c r="U1245" s="222">
        <v>8.4000000000000005E-2</v>
      </c>
      <c r="V1245" s="222">
        <f>ROUND(E1245*U1245,2)</f>
        <v>5.38</v>
      </c>
      <c r="W1245" s="222"/>
      <c r="X1245" s="222" t="s">
        <v>399</v>
      </c>
      <c r="Y1245" s="222" t="s">
        <v>283</v>
      </c>
      <c r="Z1245" s="212"/>
      <c r="AA1245" s="212"/>
      <c r="AB1245" s="212"/>
      <c r="AC1245" s="212"/>
      <c r="AD1245" s="212"/>
      <c r="AE1245" s="212"/>
      <c r="AF1245" s="212"/>
      <c r="AG1245" s="212" t="s">
        <v>400</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57">
        <v>388</v>
      </c>
      <c r="B1246" s="258" t="s">
        <v>1900</v>
      </c>
      <c r="C1246" s="265" t="s">
        <v>1901</v>
      </c>
      <c r="D1246" s="259" t="s">
        <v>1093</v>
      </c>
      <c r="E1246" s="260">
        <v>32</v>
      </c>
      <c r="F1246" s="261"/>
      <c r="G1246" s="262">
        <f>ROUND(E1246*F1246,2)</f>
        <v>0</v>
      </c>
      <c r="H1246" s="261"/>
      <c r="I1246" s="262">
        <f>ROUND(E1246*H1246,2)</f>
        <v>0</v>
      </c>
      <c r="J1246" s="261"/>
      <c r="K1246" s="262">
        <f>ROUND(E1246*J1246,2)</f>
        <v>0</v>
      </c>
      <c r="L1246" s="262">
        <v>21</v>
      </c>
      <c r="M1246" s="262">
        <f>G1246*(1+L1246/100)</f>
        <v>0</v>
      </c>
      <c r="N1246" s="260">
        <v>1E-3</v>
      </c>
      <c r="O1246" s="260">
        <f>ROUND(E1246*N1246,2)</f>
        <v>0.03</v>
      </c>
      <c r="P1246" s="260">
        <v>0</v>
      </c>
      <c r="Q1246" s="260">
        <f>ROUND(E1246*P1246,2)</f>
        <v>0</v>
      </c>
      <c r="R1246" s="262" t="s">
        <v>888</v>
      </c>
      <c r="S1246" s="262" t="s">
        <v>280</v>
      </c>
      <c r="T1246" s="263" t="s">
        <v>280</v>
      </c>
      <c r="U1246" s="222">
        <v>0</v>
      </c>
      <c r="V1246" s="222">
        <f>ROUND(E1246*U1246,2)</f>
        <v>0</v>
      </c>
      <c r="W1246" s="222"/>
      <c r="X1246" s="222" t="s">
        <v>830</v>
      </c>
      <c r="Y1246" s="222" t="s">
        <v>283</v>
      </c>
      <c r="Z1246" s="212"/>
      <c r="AA1246" s="212"/>
      <c r="AB1246" s="212"/>
      <c r="AC1246" s="212"/>
      <c r="AD1246" s="212"/>
      <c r="AE1246" s="212"/>
      <c r="AF1246" s="212"/>
      <c r="AG1246" s="212" t="s">
        <v>831</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57">
        <v>389</v>
      </c>
      <c r="B1247" s="258" t="s">
        <v>1902</v>
      </c>
      <c r="C1247" s="265" t="s">
        <v>1903</v>
      </c>
      <c r="D1247" s="259" t="s">
        <v>491</v>
      </c>
      <c r="E1247" s="260">
        <v>64</v>
      </c>
      <c r="F1247" s="261"/>
      <c r="G1247" s="262">
        <f>ROUND(E1247*F1247,2)</f>
        <v>0</v>
      </c>
      <c r="H1247" s="261"/>
      <c r="I1247" s="262">
        <f>ROUND(E1247*H1247,2)</f>
        <v>0</v>
      </c>
      <c r="J1247" s="261"/>
      <c r="K1247" s="262">
        <f>ROUND(E1247*J1247,2)</f>
        <v>0</v>
      </c>
      <c r="L1247" s="262">
        <v>21</v>
      </c>
      <c r="M1247" s="262">
        <f>G1247*(1+L1247/100)</f>
        <v>0</v>
      </c>
      <c r="N1247" s="260">
        <v>2.5000000000000001E-4</v>
      </c>
      <c r="O1247" s="260">
        <f>ROUND(E1247*N1247,2)</f>
        <v>0.02</v>
      </c>
      <c r="P1247" s="260">
        <v>0</v>
      </c>
      <c r="Q1247" s="260">
        <f>ROUND(E1247*P1247,2)</f>
        <v>0</v>
      </c>
      <c r="R1247" s="262" t="s">
        <v>888</v>
      </c>
      <c r="S1247" s="262" t="s">
        <v>280</v>
      </c>
      <c r="T1247" s="263" t="s">
        <v>280</v>
      </c>
      <c r="U1247" s="222">
        <v>0</v>
      </c>
      <c r="V1247" s="222">
        <f>ROUND(E1247*U1247,2)</f>
        <v>0</v>
      </c>
      <c r="W1247" s="222"/>
      <c r="X1247" s="222" t="s">
        <v>830</v>
      </c>
      <c r="Y1247" s="222" t="s">
        <v>283</v>
      </c>
      <c r="Z1247" s="212"/>
      <c r="AA1247" s="212"/>
      <c r="AB1247" s="212"/>
      <c r="AC1247" s="212"/>
      <c r="AD1247" s="212"/>
      <c r="AE1247" s="212"/>
      <c r="AF1247" s="212"/>
      <c r="AG1247" s="212" t="s">
        <v>831</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ht="22.5" outlineLevel="1" x14ac:dyDescent="0.2">
      <c r="A1248" s="257">
        <v>390</v>
      </c>
      <c r="B1248" s="258" t="s">
        <v>1904</v>
      </c>
      <c r="C1248" s="265" t="s">
        <v>1905</v>
      </c>
      <c r="D1248" s="259" t="s">
        <v>439</v>
      </c>
      <c r="E1248" s="260">
        <v>5</v>
      </c>
      <c r="F1248" s="261"/>
      <c r="G1248" s="262">
        <f>ROUND(E1248*F1248,2)</f>
        <v>0</v>
      </c>
      <c r="H1248" s="261"/>
      <c r="I1248" s="262">
        <f>ROUND(E1248*H1248,2)</f>
        <v>0</v>
      </c>
      <c r="J1248" s="261"/>
      <c r="K1248" s="262">
        <f>ROUND(E1248*J1248,2)</f>
        <v>0</v>
      </c>
      <c r="L1248" s="262">
        <v>21</v>
      </c>
      <c r="M1248" s="262">
        <f>G1248*(1+L1248/100)</f>
        <v>0</v>
      </c>
      <c r="N1248" s="260">
        <v>0</v>
      </c>
      <c r="O1248" s="260">
        <f>ROUND(E1248*N1248,2)</f>
        <v>0</v>
      </c>
      <c r="P1248" s="260">
        <v>5.0000000000000001E-3</v>
      </c>
      <c r="Q1248" s="260">
        <f>ROUND(E1248*P1248,2)</f>
        <v>0.03</v>
      </c>
      <c r="R1248" s="262" t="s">
        <v>1082</v>
      </c>
      <c r="S1248" s="262" t="s">
        <v>280</v>
      </c>
      <c r="T1248" s="263" t="s">
        <v>280</v>
      </c>
      <c r="U1248" s="222">
        <v>0.05</v>
      </c>
      <c r="V1248" s="222">
        <f>ROUND(E1248*U1248,2)</f>
        <v>0.25</v>
      </c>
      <c r="W1248" s="222"/>
      <c r="X1248" s="222" t="s">
        <v>399</v>
      </c>
      <c r="Y1248" s="222" t="s">
        <v>283</v>
      </c>
      <c r="Z1248" s="212"/>
      <c r="AA1248" s="212"/>
      <c r="AB1248" s="212"/>
      <c r="AC1248" s="212"/>
      <c r="AD1248" s="212"/>
      <c r="AE1248" s="212"/>
      <c r="AF1248" s="212"/>
      <c r="AG1248" s="212" t="s">
        <v>400</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ht="22.5" outlineLevel="1" x14ac:dyDescent="0.2">
      <c r="A1249" s="236">
        <v>391</v>
      </c>
      <c r="B1249" s="237" t="s">
        <v>1906</v>
      </c>
      <c r="C1249" s="247" t="s">
        <v>1907</v>
      </c>
      <c r="D1249" s="238" t="s">
        <v>563</v>
      </c>
      <c r="E1249" s="239">
        <v>2.7</v>
      </c>
      <c r="F1249" s="240"/>
      <c r="G1249" s="241">
        <f>ROUND(E1249*F1249,2)</f>
        <v>0</v>
      </c>
      <c r="H1249" s="240"/>
      <c r="I1249" s="241">
        <f>ROUND(E1249*H1249,2)</f>
        <v>0</v>
      </c>
      <c r="J1249" s="240"/>
      <c r="K1249" s="241">
        <f>ROUND(E1249*J1249,2)</f>
        <v>0</v>
      </c>
      <c r="L1249" s="241">
        <v>21</v>
      </c>
      <c r="M1249" s="241">
        <f>G1249*(1+L1249/100)</f>
        <v>0</v>
      </c>
      <c r="N1249" s="239">
        <v>1.6000000000000001E-4</v>
      </c>
      <c r="O1249" s="239">
        <f>ROUND(E1249*N1249,2)</f>
        <v>0</v>
      </c>
      <c r="P1249" s="239">
        <v>1.584E-2</v>
      </c>
      <c r="Q1249" s="239">
        <f>ROUND(E1249*P1249,2)</f>
        <v>0.04</v>
      </c>
      <c r="R1249" s="241" t="s">
        <v>1082</v>
      </c>
      <c r="S1249" s="241" t="s">
        <v>280</v>
      </c>
      <c r="T1249" s="242" t="s">
        <v>280</v>
      </c>
      <c r="U1249" s="222">
        <v>0.41909999999999997</v>
      </c>
      <c r="V1249" s="222">
        <f>ROUND(E1249*U1249,2)</f>
        <v>1.1299999999999999</v>
      </c>
      <c r="W1249" s="222"/>
      <c r="X1249" s="222" t="s">
        <v>399</v>
      </c>
      <c r="Y1249" s="222" t="s">
        <v>283</v>
      </c>
      <c r="Z1249" s="212"/>
      <c r="AA1249" s="212"/>
      <c r="AB1249" s="212"/>
      <c r="AC1249" s="212"/>
      <c r="AD1249" s="212"/>
      <c r="AE1249" s="212"/>
      <c r="AF1249" s="212"/>
      <c r="AG1249" s="212" t="s">
        <v>400</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49" t="s">
        <v>1908</v>
      </c>
      <c r="D1250" s="226"/>
      <c r="E1250" s="227">
        <v>2.7</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288</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1" x14ac:dyDescent="0.2">
      <c r="A1251" s="257">
        <v>392</v>
      </c>
      <c r="B1251" s="258" t="s">
        <v>1909</v>
      </c>
      <c r="C1251" s="265" t="s">
        <v>1910</v>
      </c>
      <c r="D1251" s="259" t="s">
        <v>563</v>
      </c>
      <c r="E1251" s="260">
        <v>2.7</v>
      </c>
      <c r="F1251" s="261"/>
      <c r="G1251" s="262">
        <f>ROUND(E1251*F1251,2)</f>
        <v>0</v>
      </c>
      <c r="H1251" s="261"/>
      <c r="I1251" s="262">
        <f>ROUND(E1251*H1251,2)</f>
        <v>0</v>
      </c>
      <c r="J1251" s="261"/>
      <c r="K1251" s="262">
        <f>ROUND(E1251*J1251,2)</f>
        <v>0</v>
      </c>
      <c r="L1251" s="262">
        <v>21</v>
      </c>
      <c r="M1251" s="262">
        <f>G1251*(1+L1251/100)</f>
        <v>0</v>
      </c>
      <c r="N1251" s="260">
        <v>0</v>
      </c>
      <c r="O1251" s="260">
        <f>ROUND(E1251*N1251,2)</f>
        <v>0</v>
      </c>
      <c r="P1251" s="260">
        <v>2.4E-2</v>
      </c>
      <c r="Q1251" s="260">
        <f>ROUND(E1251*P1251,2)</f>
        <v>0.06</v>
      </c>
      <c r="R1251" s="262" t="s">
        <v>1082</v>
      </c>
      <c r="S1251" s="262" t="s">
        <v>280</v>
      </c>
      <c r="T1251" s="263" t="s">
        <v>280</v>
      </c>
      <c r="U1251" s="222">
        <v>0.154</v>
      </c>
      <c r="V1251" s="222">
        <f>ROUND(E1251*U1251,2)</f>
        <v>0.42</v>
      </c>
      <c r="W1251" s="222"/>
      <c r="X1251" s="222" t="s">
        <v>399</v>
      </c>
      <c r="Y1251" s="222" t="s">
        <v>283</v>
      </c>
      <c r="Z1251" s="212"/>
      <c r="AA1251" s="212"/>
      <c r="AB1251" s="212"/>
      <c r="AC1251" s="212"/>
      <c r="AD1251" s="212"/>
      <c r="AE1251" s="212"/>
      <c r="AF1251" s="212"/>
      <c r="AG1251" s="212" t="s">
        <v>400</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36">
        <v>393</v>
      </c>
      <c r="B1252" s="237" t="s">
        <v>1911</v>
      </c>
      <c r="C1252" s="247" t="s">
        <v>1912</v>
      </c>
      <c r="D1252" s="238" t="s">
        <v>0</v>
      </c>
      <c r="E1252" s="239">
        <v>7936.3730999999998</v>
      </c>
      <c r="F1252" s="240"/>
      <c r="G1252" s="241">
        <f>ROUND(E1252*F1252,2)</f>
        <v>0</v>
      </c>
      <c r="H1252" s="240"/>
      <c r="I1252" s="241">
        <f>ROUND(E1252*H1252,2)</f>
        <v>0</v>
      </c>
      <c r="J1252" s="240"/>
      <c r="K1252" s="241">
        <f>ROUND(E1252*J1252,2)</f>
        <v>0</v>
      </c>
      <c r="L1252" s="241">
        <v>21</v>
      </c>
      <c r="M1252" s="241">
        <f>G1252*(1+L1252/100)</f>
        <v>0</v>
      </c>
      <c r="N1252" s="239">
        <v>0</v>
      </c>
      <c r="O1252" s="239">
        <f>ROUND(E1252*N1252,2)</f>
        <v>0</v>
      </c>
      <c r="P1252" s="239">
        <v>0</v>
      </c>
      <c r="Q1252" s="239">
        <f>ROUND(E1252*P1252,2)</f>
        <v>0</v>
      </c>
      <c r="R1252" s="241" t="s">
        <v>1082</v>
      </c>
      <c r="S1252" s="241" t="s">
        <v>280</v>
      </c>
      <c r="T1252" s="242" t="s">
        <v>280</v>
      </c>
      <c r="U1252" s="222">
        <v>0</v>
      </c>
      <c r="V1252" s="222">
        <f>ROUND(E1252*U1252,2)</f>
        <v>0</v>
      </c>
      <c r="W1252" s="222"/>
      <c r="X1252" s="222" t="s">
        <v>399</v>
      </c>
      <c r="Y1252" s="222" t="s">
        <v>283</v>
      </c>
      <c r="Z1252" s="212"/>
      <c r="AA1252" s="212"/>
      <c r="AB1252" s="212"/>
      <c r="AC1252" s="212"/>
      <c r="AD1252" s="212"/>
      <c r="AE1252" s="212"/>
      <c r="AF1252" s="212"/>
      <c r="AG1252" s="212" t="s">
        <v>1035</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64" t="s">
        <v>1075</v>
      </c>
      <c r="D1253" s="256"/>
      <c r="E1253" s="256"/>
      <c r="F1253" s="256"/>
      <c r="G1253" s="256"/>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447</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x14ac:dyDescent="0.2">
      <c r="A1254" s="229" t="s">
        <v>275</v>
      </c>
      <c r="B1254" s="230" t="s">
        <v>204</v>
      </c>
      <c r="C1254" s="246" t="s">
        <v>205</v>
      </c>
      <c r="D1254" s="231"/>
      <c r="E1254" s="232"/>
      <c r="F1254" s="233"/>
      <c r="G1254" s="233">
        <f>SUMIF(AG1255:AG1262,"&lt;&gt;NOR",G1255:G1262)</f>
        <v>0</v>
      </c>
      <c r="H1254" s="233"/>
      <c r="I1254" s="233">
        <f>SUM(I1255:I1262)</f>
        <v>0</v>
      </c>
      <c r="J1254" s="233"/>
      <c r="K1254" s="233">
        <f>SUM(K1255:K1262)</f>
        <v>0</v>
      </c>
      <c r="L1254" s="233"/>
      <c r="M1254" s="233">
        <f>SUM(M1255:M1262)</f>
        <v>0</v>
      </c>
      <c r="N1254" s="232"/>
      <c r="O1254" s="232">
        <f>SUM(O1255:O1262)</f>
        <v>4.6900000000000004</v>
      </c>
      <c r="P1254" s="232"/>
      <c r="Q1254" s="232">
        <f>SUM(Q1255:Q1262)</f>
        <v>0</v>
      </c>
      <c r="R1254" s="233"/>
      <c r="S1254" s="233"/>
      <c r="T1254" s="234"/>
      <c r="U1254" s="228"/>
      <c r="V1254" s="228">
        <f>SUM(V1255:V1262)</f>
        <v>70.260000000000005</v>
      </c>
      <c r="W1254" s="228"/>
      <c r="X1254" s="228"/>
      <c r="Y1254" s="228"/>
      <c r="AG1254" t="s">
        <v>276</v>
      </c>
    </row>
    <row r="1255" spans="1:60" outlineLevel="1" x14ac:dyDescent="0.2">
      <c r="A1255" s="236">
        <v>394</v>
      </c>
      <c r="B1255" s="237" t="s">
        <v>1913</v>
      </c>
      <c r="C1255" s="247" t="s">
        <v>1914</v>
      </c>
      <c r="D1255" s="238" t="s">
        <v>439</v>
      </c>
      <c r="E1255" s="239">
        <v>126.3758</v>
      </c>
      <c r="F1255" s="240"/>
      <c r="G1255" s="241">
        <f>ROUND(E1255*F1255,2)</f>
        <v>0</v>
      </c>
      <c r="H1255" s="240"/>
      <c r="I1255" s="241">
        <f>ROUND(E1255*H1255,2)</f>
        <v>0</v>
      </c>
      <c r="J1255" s="240"/>
      <c r="K1255" s="241">
        <f>ROUND(E1255*J1255,2)</f>
        <v>0</v>
      </c>
      <c r="L1255" s="241">
        <v>21</v>
      </c>
      <c r="M1255" s="241">
        <f>G1255*(1+L1255/100)</f>
        <v>0</v>
      </c>
      <c r="N1255" s="239">
        <v>0</v>
      </c>
      <c r="O1255" s="239">
        <f>ROUND(E1255*N1255,2)</f>
        <v>0</v>
      </c>
      <c r="P1255" s="239">
        <v>0</v>
      </c>
      <c r="Q1255" s="239">
        <f>ROUND(E1255*P1255,2)</f>
        <v>0</v>
      </c>
      <c r="R1255" s="241" t="s">
        <v>1915</v>
      </c>
      <c r="S1255" s="241" t="s">
        <v>280</v>
      </c>
      <c r="T1255" s="242" t="s">
        <v>280</v>
      </c>
      <c r="U1255" s="222">
        <v>0.55600000000000005</v>
      </c>
      <c r="V1255" s="222">
        <f>ROUND(E1255*U1255,2)</f>
        <v>70.260000000000005</v>
      </c>
      <c r="W1255" s="222"/>
      <c r="X1255" s="222" t="s">
        <v>399</v>
      </c>
      <c r="Y1255" s="222" t="s">
        <v>283</v>
      </c>
      <c r="Z1255" s="212"/>
      <c r="AA1255" s="212"/>
      <c r="AB1255" s="212"/>
      <c r="AC1255" s="212"/>
      <c r="AD1255" s="212"/>
      <c r="AE1255" s="212"/>
      <c r="AF1255" s="212"/>
      <c r="AG1255" s="212" t="s">
        <v>400</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49" t="s">
        <v>1916</v>
      </c>
      <c r="D1256" s="226"/>
      <c r="E1256" s="227">
        <v>25.5532</v>
      </c>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288</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49" t="s">
        <v>617</v>
      </c>
      <c r="D1257" s="226"/>
      <c r="E1257" s="227">
        <v>24.494</v>
      </c>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288</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49" t="s">
        <v>618</v>
      </c>
      <c r="D1258" s="226"/>
      <c r="E1258" s="227">
        <v>76.328599999999994</v>
      </c>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288</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36">
        <v>395</v>
      </c>
      <c r="B1259" s="237" t="s">
        <v>1917</v>
      </c>
      <c r="C1259" s="247" t="s">
        <v>1918</v>
      </c>
      <c r="D1259" s="238" t="s">
        <v>439</v>
      </c>
      <c r="E1259" s="239">
        <v>132.69459000000001</v>
      </c>
      <c r="F1259" s="240"/>
      <c r="G1259" s="241">
        <f>ROUND(E1259*F1259,2)</f>
        <v>0</v>
      </c>
      <c r="H1259" s="240"/>
      <c r="I1259" s="241">
        <f>ROUND(E1259*H1259,2)</f>
        <v>0</v>
      </c>
      <c r="J1259" s="240"/>
      <c r="K1259" s="241">
        <f>ROUND(E1259*J1259,2)</f>
        <v>0</v>
      </c>
      <c r="L1259" s="241">
        <v>21</v>
      </c>
      <c r="M1259" s="241">
        <f>G1259*(1+L1259/100)</f>
        <v>0</v>
      </c>
      <c r="N1259" s="239">
        <v>3.5310000000000001E-2</v>
      </c>
      <c r="O1259" s="239">
        <f>ROUND(E1259*N1259,2)</f>
        <v>4.6900000000000004</v>
      </c>
      <c r="P1259" s="239">
        <v>0</v>
      </c>
      <c r="Q1259" s="239">
        <f>ROUND(E1259*P1259,2)</f>
        <v>0</v>
      </c>
      <c r="R1259" s="241"/>
      <c r="S1259" s="241" t="s">
        <v>316</v>
      </c>
      <c r="T1259" s="242" t="s">
        <v>281</v>
      </c>
      <c r="U1259" s="222">
        <v>0</v>
      </c>
      <c r="V1259" s="222">
        <f>ROUND(E1259*U1259,2)</f>
        <v>0</v>
      </c>
      <c r="W1259" s="222"/>
      <c r="X1259" s="222" t="s">
        <v>830</v>
      </c>
      <c r="Y1259" s="222" t="s">
        <v>283</v>
      </c>
      <c r="Z1259" s="212"/>
      <c r="AA1259" s="212"/>
      <c r="AB1259" s="212"/>
      <c r="AC1259" s="212"/>
      <c r="AD1259" s="212"/>
      <c r="AE1259" s="212"/>
      <c r="AF1259" s="212"/>
      <c r="AG1259" s="212" t="s">
        <v>831</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2" x14ac:dyDescent="0.2">
      <c r="A1260" s="219"/>
      <c r="B1260" s="220"/>
      <c r="C1260" s="249" t="s">
        <v>1919</v>
      </c>
      <c r="D1260" s="226"/>
      <c r="E1260" s="227">
        <v>26.830860000000001</v>
      </c>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288</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49" t="s">
        <v>1920</v>
      </c>
      <c r="D1261" s="226"/>
      <c r="E1261" s="227">
        <v>25.718699999999998</v>
      </c>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288</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49" t="s">
        <v>1921</v>
      </c>
      <c r="D1262" s="226"/>
      <c r="E1262" s="227">
        <v>80.145030000000006</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288</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x14ac:dyDescent="0.2">
      <c r="A1263" s="229" t="s">
        <v>275</v>
      </c>
      <c r="B1263" s="230" t="s">
        <v>181</v>
      </c>
      <c r="C1263" s="246" t="s">
        <v>182</v>
      </c>
      <c r="D1263" s="231"/>
      <c r="E1263" s="232"/>
      <c r="F1263" s="233"/>
      <c r="G1263" s="233">
        <f>SUMIF(AG1264:AG1296,"&lt;&gt;NOR",G1264:G1296)</f>
        <v>0</v>
      </c>
      <c r="H1263" s="233"/>
      <c r="I1263" s="233">
        <f>SUM(I1264:I1296)</f>
        <v>0</v>
      </c>
      <c r="J1263" s="233"/>
      <c r="K1263" s="233">
        <f>SUM(K1264:K1296)</f>
        <v>0</v>
      </c>
      <c r="L1263" s="233"/>
      <c r="M1263" s="233">
        <f>SUM(M1264:M1296)</f>
        <v>0</v>
      </c>
      <c r="N1263" s="232"/>
      <c r="O1263" s="232">
        <f>SUM(O1264:O1296)</f>
        <v>14.22</v>
      </c>
      <c r="P1263" s="232"/>
      <c r="Q1263" s="232">
        <f>SUM(Q1264:Q1296)</f>
        <v>0.61</v>
      </c>
      <c r="R1263" s="233"/>
      <c r="S1263" s="233"/>
      <c r="T1263" s="234"/>
      <c r="U1263" s="228"/>
      <c r="V1263" s="228">
        <f>SUM(V1264:V1296)</f>
        <v>582.24</v>
      </c>
      <c r="W1263" s="228"/>
      <c r="X1263" s="228"/>
      <c r="Y1263" s="228"/>
      <c r="AG1263" t="s">
        <v>276</v>
      </c>
    </row>
    <row r="1264" spans="1:60" outlineLevel="1" x14ac:dyDescent="0.2">
      <c r="A1264" s="236">
        <v>396</v>
      </c>
      <c r="B1264" s="237" t="s">
        <v>1076</v>
      </c>
      <c r="C1264" s="247" t="s">
        <v>1077</v>
      </c>
      <c r="D1264" s="238" t="s">
        <v>439</v>
      </c>
      <c r="E1264" s="239">
        <v>283.24</v>
      </c>
      <c r="F1264" s="240"/>
      <c r="G1264" s="241">
        <f>ROUND(E1264*F1264,2)</f>
        <v>0</v>
      </c>
      <c r="H1264" s="240"/>
      <c r="I1264" s="241">
        <f>ROUND(E1264*H1264,2)</f>
        <v>0</v>
      </c>
      <c r="J1264" s="240"/>
      <c r="K1264" s="241">
        <f>ROUND(E1264*J1264,2)</f>
        <v>0</v>
      </c>
      <c r="L1264" s="241">
        <v>21</v>
      </c>
      <c r="M1264" s="241">
        <f>G1264*(1+L1264/100)</f>
        <v>0</v>
      </c>
      <c r="N1264" s="239">
        <v>0</v>
      </c>
      <c r="O1264" s="239">
        <f>ROUND(E1264*N1264,2)</f>
        <v>0</v>
      </c>
      <c r="P1264" s="239">
        <v>0</v>
      </c>
      <c r="Q1264" s="239">
        <f>ROUND(E1264*P1264,2)</f>
        <v>0</v>
      </c>
      <c r="R1264" s="241" t="s">
        <v>1078</v>
      </c>
      <c r="S1264" s="241" t="s">
        <v>280</v>
      </c>
      <c r="T1264" s="242" t="s">
        <v>280</v>
      </c>
      <c r="U1264" s="222">
        <v>0.18</v>
      </c>
      <c r="V1264" s="222">
        <f>ROUND(E1264*U1264,2)</f>
        <v>50.98</v>
      </c>
      <c r="W1264" s="222"/>
      <c r="X1264" s="222" t="s">
        <v>399</v>
      </c>
      <c r="Y1264" s="222" t="s">
        <v>283</v>
      </c>
      <c r="Z1264" s="212"/>
      <c r="AA1264" s="212"/>
      <c r="AB1264" s="212"/>
      <c r="AC1264" s="212"/>
      <c r="AD1264" s="212"/>
      <c r="AE1264" s="212"/>
      <c r="AF1264" s="212"/>
      <c r="AG1264" s="212" t="s">
        <v>400</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49" t="s">
        <v>1922</v>
      </c>
      <c r="D1265" s="226"/>
      <c r="E1265" s="227">
        <v>141.62</v>
      </c>
      <c r="F1265" s="222"/>
      <c r="G1265" s="222"/>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288</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49" t="s">
        <v>1923</v>
      </c>
      <c r="D1266" s="226"/>
      <c r="E1266" s="227">
        <v>141.62</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288</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ht="22.5" outlineLevel="1" x14ac:dyDescent="0.2">
      <c r="A1267" s="236">
        <v>397</v>
      </c>
      <c r="B1267" s="237" t="s">
        <v>1924</v>
      </c>
      <c r="C1267" s="247" t="s">
        <v>1925</v>
      </c>
      <c r="D1267" s="238" t="s">
        <v>439</v>
      </c>
      <c r="E1267" s="239">
        <v>264</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2.3E-3</v>
      </c>
      <c r="Q1267" s="239">
        <f>ROUND(E1267*P1267,2)</f>
        <v>0.61</v>
      </c>
      <c r="R1267" s="241" t="s">
        <v>1078</v>
      </c>
      <c r="S1267" s="241" t="s">
        <v>280</v>
      </c>
      <c r="T1267" s="242" t="s">
        <v>280</v>
      </c>
      <c r="U1267" s="222">
        <v>4.2999999999999997E-2</v>
      </c>
      <c r="V1267" s="222">
        <f>ROUND(E1267*U1267,2)</f>
        <v>11.35</v>
      </c>
      <c r="W1267" s="222"/>
      <c r="X1267" s="222" t="s">
        <v>399</v>
      </c>
      <c r="Y1267" s="222" t="s">
        <v>283</v>
      </c>
      <c r="Z1267" s="212"/>
      <c r="AA1267" s="212"/>
      <c r="AB1267" s="212"/>
      <c r="AC1267" s="212"/>
      <c r="AD1267" s="212"/>
      <c r="AE1267" s="212"/>
      <c r="AF1267" s="212"/>
      <c r="AG1267" s="212" t="s">
        <v>400</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1926</v>
      </c>
      <c r="D1268" s="226"/>
      <c r="E1268" s="227">
        <v>264</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288</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36">
        <v>398</v>
      </c>
      <c r="B1269" s="237" t="s">
        <v>1927</v>
      </c>
      <c r="C1269" s="247" t="s">
        <v>1928</v>
      </c>
      <c r="D1269" s="238" t="s">
        <v>439</v>
      </c>
      <c r="E1269" s="239">
        <v>1204.0729200000001</v>
      </c>
      <c r="F1269" s="240"/>
      <c r="G1269" s="241">
        <f>ROUND(E1269*F1269,2)</f>
        <v>0</v>
      </c>
      <c r="H1269" s="240"/>
      <c r="I1269" s="241">
        <f>ROUND(E1269*H1269,2)</f>
        <v>0</v>
      </c>
      <c r="J1269" s="240"/>
      <c r="K1269" s="241">
        <f>ROUND(E1269*J1269,2)</f>
        <v>0</v>
      </c>
      <c r="L1269" s="241">
        <v>21</v>
      </c>
      <c r="M1269" s="241">
        <f>G1269*(1+L1269/100)</f>
        <v>0</v>
      </c>
      <c r="N1269" s="239">
        <v>3.0000000000000001E-3</v>
      </c>
      <c r="O1269" s="239">
        <f>ROUND(E1269*N1269,2)</f>
        <v>3.61</v>
      </c>
      <c r="P1269" s="239">
        <v>0</v>
      </c>
      <c r="Q1269" s="239">
        <f>ROUND(E1269*P1269,2)</f>
        <v>0</v>
      </c>
      <c r="R1269" s="241" t="s">
        <v>1078</v>
      </c>
      <c r="S1269" s="241" t="s">
        <v>280</v>
      </c>
      <c r="T1269" s="242" t="s">
        <v>280</v>
      </c>
      <c r="U1269" s="222">
        <v>0.28000000000000003</v>
      </c>
      <c r="V1269" s="222">
        <f>ROUND(E1269*U1269,2)</f>
        <v>337.14</v>
      </c>
      <c r="W1269" s="222"/>
      <c r="X1269" s="222" t="s">
        <v>399</v>
      </c>
      <c r="Y1269" s="222" t="s">
        <v>283</v>
      </c>
      <c r="Z1269" s="212"/>
      <c r="AA1269" s="212"/>
      <c r="AB1269" s="212"/>
      <c r="AC1269" s="212"/>
      <c r="AD1269" s="212"/>
      <c r="AE1269" s="212"/>
      <c r="AF1269" s="212"/>
      <c r="AG1269" s="212" t="s">
        <v>400</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2" x14ac:dyDescent="0.2">
      <c r="A1270" s="219"/>
      <c r="B1270" s="220"/>
      <c r="C1270" s="248" t="s">
        <v>1929</v>
      </c>
      <c r="D1270" s="244"/>
      <c r="E1270" s="244"/>
      <c r="F1270" s="244"/>
      <c r="G1270" s="244"/>
      <c r="H1270" s="222"/>
      <c r="I1270" s="222"/>
      <c r="J1270" s="222"/>
      <c r="K1270" s="222"/>
      <c r="L1270" s="222"/>
      <c r="M1270" s="222"/>
      <c r="N1270" s="221"/>
      <c r="O1270" s="221"/>
      <c r="P1270" s="221"/>
      <c r="Q1270" s="221"/>
      <c r="R1270" s="222"/>
      <c r="S1270" s="222"/>
      <c r="T1270" s="222"/>
      <c r="U1270" s="222"/>
      <c r="V1270" s="222"/>
      <c r="W1270" s="222"/>
      <c r="X1270" s="222"/>
      <c r="Y1270" s="222"/>
      <c r="Z1270" s="212"/>
      <c r="AA1270" s="212"/>
      <c r="AB1270" s="212"/>
      <c r="AC1270" s="212"/>
      <c r="AD1270" s="212"/>
      <c r="AE1270" s="212"/>
      <c r="AF1270" s="212"/>
      <c r="AG1270" s="212" t="s">
        <v>286</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43" t="str">
        <f>C1270</f>
        <v>Očištění povrchu stěny od prachu, nařezání izolačních desek na požadovaný rozměr, nanesení lepicího tmelu, osazení desek.</v>
      </c>
      <c r="BB1270" s="212"/>
      <c r="BC1270" s="212"/>
      <c r="BD1270" s="212"/>
      <c r="BE1270" s="212"/>
      <c r="BF1270" s="212"/>
      <c r="BG1270" s="212"/>
      <c r="BH1270" s="212"/>
    </row>
    <row r="1271" spans="1:60" outlineLevel="2" x14ac:dyDescent="0.2">
      <c r="A1271" s="219"/>
      <c r="B1271" s="220"/>
      <c r="C1271" s="249" t="s">
        <v>1930</v>
      </c>
      <c r="D1271" s="226"/>
      <c r="E1271" s="227">
        <v>212.08500000000001</v>
      </c>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288</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49" t="s">
        <v>1931</v>
      </c>
      <c r="D1272" s="226"/>
      <c r="E1272" s="227"/>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288</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22.5" outlineLevel="3" x14ac:dyDescent="0.2">
      <c r="A1273" s="219"/>
      <c r="B1273" s="220"/>
      <c r="C1273" s="249" t="s">
        <v>694</v>
      </c>
      <c r="D1273" s="226"/>
      <c r="E1273" s="227">
        <v>309.3372</v>
      </c>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288</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49" t="s">
        <v>695</v>
      </c>
      <c r="D1274" s="226"/>
      <c r="E1274" s="227">
        <v>53.7776</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288</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49" t="s">
        <v>696</v>
      </c>
      <c r="D1275" s="226"/>
      <c r="E1275" s="227">
        <v>202.7912</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288</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49" t="s">
        <v>697</v>
      </c>
      <c r="D1276" s="226"/>
      <c r="E1276" s="227">
        <v>92.858000000000004</v>
      </c>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288</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49" t="s">
        <v>698</v>
      </c>
      <c r="D1277" s="226"/>
      <c r="E1277" s="227">
        <v>54.090800000000002</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288</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49" t="s">
        <v>699</v>
      </c>
      <c r="D1278" s="226"/>
      <c r="E1278" s="227">
        <v>29.440799999999999</v>
      </c>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288</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49" t="s">
        <v>700</v>
      </c>
      <c r="D1279" s="226"/>
      <c r="E1279" s="227">
        <v>159.16592</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288</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3" x14ac:dyDescent="0.2">
      <c r="A1280" s="219"/>
      <c r="B1280" s="220"/>
      <c r="C1280" s="249" t="s">
        <v>701</v>
      </c>
      <c r="D1280" s="226"/>
      <c r="E1280" s="227">
        <v>47.618000000000002</v>
      </c>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288</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49" t="s">
        <v>702</v>
      </c>
      <c r="D1281" s="226"/>
      <c r="E1281" s="227">
        <v>17.898800000000001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288</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49" t="s">
        <v>703</v>
      </c>
      <c r="D1282" s="226"/>
      <c r="E1282" s="227">
        <v>25.009599999999999</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288</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36">
        <v>399</v>
      </c>
      <c r="B1283" s="237" t="s">
        <v>1932</v>
      </c>
      <c r="C1283" s="247" t="s">
        <v>1933</v>
      </c>
      <c r="D1283" s="238" t="s">
        <v>439</v>
      </c>
      <c r="E1283" s="239">
        <v>870.31269999999995</v>
      </c>
      <c r="F1283" s="240"/>
      <c r="G1283" s="241">
        <f>ROUND(E1283*F1283,2)</f>
        <v>0</v>
      </c>
      <c r="H1283" s="240"/>
      <c r="I1283" s="241">
        <f>ROUND(E1283*H1283,2)</f>
        <v>0</v>
      </c>
      <c r="J1283" s="240"/>
      <c r="K1283" s="241">
        <f>ROUND(E1283*J1283,2)</f>
        <v>0</v>
      </c>
      <c r="L1283" s="241">
        <v>21</v>
      </c>
      <c r="M1283" s="241">
        <f>G1283*(1+L1283/100)</f>
        <v>0</v>
      </c>
      <c r="N1283" s="239">
        <v>3.9399999999999999E-3</v>
      </c>
      <c r="O1283" s="239">
        <f>ROUND(E1283*N1283,2)</f>
        <v>3.43</v>
      </c>
      <c r="P1283" s="239">
        <v>0</v>
      </c>
      <c r="Q1283" s="239">
        <f>ROUND(E1283*P1283,2)</f>
        <v>0</v>
      </c>
      <c r="R1283" s="241" t="s">
        <v>1078</v>
      </c>
      <c r="S1283" s="241" t="s">
        <v>280</v>
      </c>
      <c r="T1283" s="242" t="s">
        <v>280</v>
      </c>
      <c r="U1283" s="222">
        <v>0.21</v>
      </c>
      <c r="V1283" s="222">
        <f>ROUND(E1283*U1283,2)</f>
        <v>182.77</v>
      </c>
      <c r="W1283" s="222"/>
      <c r="X1283" s="222" t="s">
        <v>399</v>
      </c>
      <c r="Y1283" s="222" t="s">
        <v>283</v>
      </c>
      <c r="Z1283" s="212"/>
      <c r="AA1283" s="212"/>
      <c r="AB1283" s="212"/>
      <c r="AC1283" s="212"/>
      <c r="AD1283" s="212"/>
      <c r="AE1283" s="212"/>
      <c r="AF1283" s="212"/>
      <c r="AG1283" s="212" t="s">
        <v>400</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2" x14ac:dyDescent="0.2">
      <c r="A1284" s="219"/>
      <c r="B1284" s="220"/>
      <c r="C1284" s="249" t="s">
        <v>1934</v>
      </c>
      <c r="D1284" s="226"/>
      <c r="E1284" s="227">
        <v>870.31269999999995</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288</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ht="22.5" outlineLevel="1" x14ac:dyDescent="0.2">
      <c r="A1285" s="236">
        <v>400</v>
      </c>
      <c r="B1285" s="237" t="s">
        <v>1935</v>
      </c>
      <c r="C1285" s="247" t="s">
        <v>1936</v>
      </c>
      <c r="D1285" s="238" t="s">
        <v>444</v>
      </c>
      <c r="E1285" s="239">
        <v>75.066879999999998</v>
      </c>
      <c r="F1285" s="240"/>
      <c r="G1285" s="241">
        <f>ROUND(E1285*F1285,2)</f>
        <v>0</v>
      </c>
      <c r="H1285" s="240"/>
      <c r="I1285" s="241">
        <f>ROUND(E1285*H1285,2)</f>
        <v>0</v>
      </c>
      <c r="J1285" s="240"/>
      <c r="K1285" s="241">
        <f>ROUND(E1285*J1285,2)</f>
        <v>0</v>
      </c>
      <c r="L1285" s="241">
        <v>21</v>
      </c>
      <c r="M1285" s="241">
        <f>G1285*(1+L1285/100)</f>
        <v>0</v>
      </c>
      <c r="N1285" s="239">
        <v>0.03</v>
      </c>
      <c r="O1285" s="239">
        <f>ROUND(E1285*N1285,2)</f>
        <v>2.25</v>
      </c>
      <c r="P1285" s="239">
        <v>0</v>
      </c>
      <c r="Q1285" s="239">
        <f>ROUND(E1285*P1285,2)</f>
        <v>0</v>
      </c>
      <c r="R1285" s="241" t="s">
        <v>888</v>
      </c>
      <c r="S1285" s="241" t="s">
        <v>280</v>
      </c>
      <c r="T1285" s="242" t="s">
        <v>280</v>
      </c>
      <c r="U1285" s="222">
        <v>0</v>
      </c>
      <c r="V1285" s="222">
        <f>ROUND(E1285*U1285,2)</f>
        <v>0</v>
      </c>
      <c r="W1285" s="222"/>
      <c r="X1285" s="222" t="s">
        <v>830</v>
      </c>
      <c r="Y1285" s="222" t="s">
        <v>283</v>
      </c>
      <c r="Z1285" s="212"/>
      <c r="AA1285" s="212"/>
      <c r="AB1285" s="212"/>
      <c r="AC1285" s="212"/>
      <c r="AD1285" s="212"/>
      <c r="AE1285" s="212"/>
      <c r="AF1285" s="212"/>
      <c r="AG1285" s="212" t="s">
        <v>831</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2" x14ac:dyDescent="0.2">
      <c r="A1286" s="219"/>
      <c r="B1286" s="220"/>
      <c r="C1286" s="249" t="s">
        <v>1937</v>
      </c>
      <c r="D1286" s="226"/>
      <c r="E1286" s="227">
        <v>33.403390000000002</v>
      </c>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288</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49" t="s">
        <v>1938</v>
      </c>
      <c r="D1287" s="226"/>
      <c r="E1287" s="227">
        <v>41.663490000000003</v>
      </c>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288</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ht="22.5" outlineLevel="1" x14ac:dyDescent="0.2">
      <c r="A1288" s="236">
        <v>401</v>
      </c>
      <c r="B1288" s="237" t="s">
        <v>1939</v>
      </c>
      <c r="C1288" s="247" t="s">
        <v>1940</v>
      </c>
      <c r="D1288" s="238" t="s">
        <v>444</v>
      </c>
      <c r="E1288" s="239">
        <v>239.19656000000001</v>
      </c>
      <c r="F1288" s="240"/>
      <c r="G1288" s="241">
        <f>ROUND(E1288*F1288,2)</f>
        <v>0</v>
      </c>
      <c r="H1288" s="240"/>
      <c r="I1288" s="241">
        <f>ROUND(E1288*H1288,2)</f>
        <v>0</v>
      </c>
      <c r="J1288" s="240"/>
      <c r="K1288" s="241">
        <f>ROUND(E1288*J1288,2)</f>
        <v>0</v>
      </c>
      <c r="L1288" s="241">
        <v>21</v>
      </c>
      <c r="M1288" s="241">
        <f>G1288*(1+L1288/100)</f>
        <v>0</v>
      </c>
      <c r="N1288" s="239">
        <v>0.02</v>
      </c>
      <c r="O1288" s="239">
        <f>ROUND(E1288*N1288,2)</f>
        <v>4.78</v>
      </c>
      <c r="P1288" s="239">
        <v>0</v>
      </c>
      <c r="Q1288" s="239">
        <f>ROUND(E1288*P1288,2)</f>
        <v>0</v>
      </c>
      <c r="R1288" s="241" t="s">
        <v>888</v>
      </c>
      <c r="S1288" s="241" t="s">
        <v>280</v>
      </c>
      <c r="T1288" s="242" t="s">
        <v>280</v>
      </c>
      <c r="U1288" s="222">
        <v>0</v>
      </c>
      <c r="V1288" s="222">
        <f>ROUND(E1288*U1288,2)</f>
        <v>0</v>
      </c>
      <c r="W1288" s="222"/>
      <c r="X1288" s="222" t="s">
        <v>830</v>
      </c>
      <c r="Y1288" s="222" t="s">
        <v>283</v>
      </c>
      <c r="Z1288" s="212"/>
      <c r="AA1288" s="212"/>
      <c r="AB1288" s="212"/>
      <c r="AC1288" s="212"/>
      <c r="AD1288" s="212"/>
      <c r="AE1288" s="212"/>
      <c r="AF1288" s="212"/>
      <c r="AG1288" s="212" t="s">
        <v>831</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49" t="s">
        <v>1941</v>
      </c>
      <c r="D1289" s="226"/>
      <c r="E1289" s="227">
        <v>219.31880000000001</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288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49" t="s">
        <v>1942</v>
      </c>
      <c r="D1290" s="226"/>
      <c r="E1290" s="227">
        <v>19.877759999999999</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288</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22.5" outlineLevel="1" x14ac:dyDescent="0.2">
      <c r="A1291" s="236">
        <v>402</v>
      </c>
      <c r="B1291" s="237" t="s">
        <v>1943</v>
      </c>
      <c r="C1291" s="247" t="s">
        <v>1944</v>
      </c>
      <c r="D1291" s="238" t="s">
        <v>444</v>
      </c>
      <c r="E1291" s="239">
        <v>2.9816600000000002</v>
      </c>
      <c r="F1291" s="240"/>
      <c r="G1291" s="241">
        <f>ROUND(E1291*F1291,2)</f>
        <v>0</v>
      </c>
      <c r="H1291" s="240"/>
      <c r="I1291" s="241">
        <f>ROUND(E1291*H1291,2)</f>
        <v>0</v>
      </c>
      <c r="J1291" s="240"/>
      <c r="K1291" s="241">
        <f>ROUND(E1291*J1291,2)</f>
        <v>0</v>
      </c>
      <c r="L1291" s="241">
        <v>21</v>
      </c>
      <c r="M1291" s="241">
        <f>G1291*(1+L1291/100)</f>
        <v>0</v>
      </c>
      <c r="N1291" s="239">
        <v>0.02</v>
      </c>
      <c r="O1291" s="239">
        <f>ROUND(E1291*N1291,2)</f>
        <v>0.06</v>
      </c>
      <c r="P1291" s="239">
        <v>0</v>
      </c>
      <c r="Q1291" s="239">
        <f>ROUND(E1291*P1291,2)</f>
        <v>0</v>
      </c>
      <c r="R1291" s="241" t="s">
        <v>888</v>
      </c>
      <c r="S1291" s="241" t="s">
        <v>280</v>
      </c>
      <c r="T1291" s="242" t="s">
        <v>280</v>
      </c>
      <c r="U1291" s="222">
        <v>0</v>
      </c>
      <c r="V1291" s="222">
        <f>ROUND(E1291*U1291,2)</f>
        <v>0</v>
      </c>
      <c r="W1291" s="222"/>
      <c r="X1291" s="222" t="s">
        <v>830</v>
      </c>
      <c r="Y1291" s="222" t="s">
        <v>283</v>
      </c>
      <c r="Z1291" s="212"/>
      <c r="AA1291" s="212"/>
      <c r="AB1291" s="212"/>
      <c r="AC1291" s="212"/>
      <c r="AD1291" s="212"/>
      <c r="AE1291" s="212"/>
      <c r="AF1291" s="212"/>
      <c r="AG1291" s="212" t="s">
        <v>831</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1945</v>
      </c>
      <c r="D1292" s="226"/>
      <c r="E1292" s="227">
        <v>2.9816600000000002</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ht="22.5" outlineLevel="1" x14ac:dyDescent="0.2">
      <c r="A1293" s="236">
        <v>403</v>
      </c>
      <c r="B1293" s="237" t="s">
        <v>1946</v>
      </c>
      <c r="C1293" s="247" t="s">
        <v>1947</v>
      </c>
      <c r="D1293" s="238" t="s">
        <v>439</v>
      </c>
      <c r="E1293" s="239">
        <v>198.77760000000001</v>
      </c>
      <c r="F1293" s="240"/>
      <c r="G1293" s="241">
        <f>ROUND(E1293*F1293,2)</f>
        <v>0</v>
      </c>
      <c r="H1293" s="240"/>
      <c r="I1293" s="241">
        <f>ROUND(E1293*H1293,2)</f>
        <v>0</v>
      </c>
      <c r="J1293" s="240"/>
      <c r="K1293" s="241">
        <f>ROUND(E1293*J1293,2)</f>
        <v>0</v>
      </c>
      <c r="L1293" s="241">
        <v>21</v>
      </c>
      <c r="M1293" s="241">
        <f>G1293*(1+L1293/100)</f>
        <v>0</v>
      </c>
      <c r="N1293" s="239">
        <v>4.4999999999999999E-4</v>
      </c>
      <c r="O1293" s="239">
        <f>ROUND(E1293*N1293,2)</f>
        <v>0.09</v>
      </c>
      <c r="P1293" s="239">
        <v>0</v>
      </c>
      <c r="Q1293" s="239">
        <f>ROUND(E1293*P1293,2)</f>
        <v>0</v>
      </c>
      <c r="R1293" s="241" t="s">
        <v>888</v>
      </c>
      <c r="S1293" s="241" t="s">
        <v>280</v>
      </c>
      <c r="T1293" s="242" t="s">
        <v>280</v>
      </c>
      <c r="U1293" s="222">
        <v>0</v>
      </c>
      <c r="V1293" s="222">
        <f>ROUND(E1293*U1293,2)</f>
        <v>0</v>
      </c>
      <c r="W1293" s="222"/>
      <c r="X1293" s="222" t="s">
        <v>830</v>
      </c>
      <c r="Y1293" s="222" t="s">
        <v>283</v>
      </c>
      <c r="Z1293" s="212"/>
      <c r="AA1293" s="212"/>
      <c r="AB1293" s="212"/>
      <c r="AC1293" s="212"/>
      <c r="AD1293" s="212"/>
      <c r="AE1293" s="212"/>
      <c r="AF1293" s="212"/>
      <c r="AG1293" s="212" t="s">
        <v>831</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2" x14ac:dyDescent="0.2">
      <c r="A1294" s="219"/>
      <c r="B1294" s="220"/>
      <c r="C1294" s="249" t="s">
        <v>1948</v>
      </c>
      <c r="D1294" s="226"/>
      <c r="E1294" s="227">
        <v>198.77760000000001</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288</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
      <c r="A1295" s="236">
        <v>404</v>
      </c>
      <c r="B1295" s="237" t="s">
        <v>1949</v>
      </c>
      <c r="C1295" s="247" t="s">
        <v>1950</v>
      </c>
      <c r="D1295" s="238" t="s">
        <v>0</v>
      </c>
      <c r="E1295" s="239">
        <v>11894.528200000001</v>
      </c>
      <c r="F1295" s="240"/>
      <c r="G1295" s="241">
        <f>ROUND(E1295*F1295,2)</f>
        <v>0</v>
      </c>
      <c r="H1295" s="240"/>
      <c r="I1295" s="241">
        <f>ROUND(E1295*H1295,2)</f>
        <v>0</v>
      </c>
      <c r="J1295" s="240"/>
      <c r="K1295" s="241">
        <f>ROUND(E1295*J1295,2)</f>
        <v>0</v>
      </c>
      <c r="L1295" s="241">
        <v>21</v>
      </c>
      <c r="M1295" s="241">
        <f>G1295*(1+L1295/100)</f>
        <v>0</v>
      </c>
      <c r="N1295" s="239">
        <v>0</v>
      </c>
      <c r="O1295" s="239">
        <f>ROUND(E1295*N1295,2)</f>
        <v>0</v>
      </c>
      <c r="P1295" s="239">
        <v>0</v>
      </c>
      <c r="Q1295" s="239">
        <f>ROUND(E1295*P1295,2)</f>
        <v>0</v>
      </c>
      <c r="R1295" s="241" t="s">
        <v>1078</v>
      </c>
      <c r="S1295" s="241" t="s">
        <v>280</v>
      </c>
      <c r="T1295" s="242" t="s">
        <v>280</v>
      </c>
      <c r="U1295" s="222">
        <v>0</v>
      </c>
      <c r="V1295" s="222">
        <f>ROUND(E1295*U1295,2)</f>
        <v>0</v>
      </c>
      <c r="W1295" s="222"/>
      <c r="X1295" s="222" t="s">
        <v>399</v>
      </c>
      <c r="Y1295" s="222" t="s">
        <v>283</v>
      </c>
      <c r="Z1295" s="212"/>
      <c r="AA1295" s="212"/>
      <c r="AB1295" s="212"/>
      <c r="AC1295" s="212"/>
      <c r="AD1295" s="212"/>
      <c r="AE1295" s="212"/>
      <c r="AF1295" s="212"/>
      <c r="AG1295" s="212" t="s">
        <v>1035</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2" x14ac:dyDescent="0.2">
      <c r="A1296" s="219"/>
      <c r="B1296" s="220"/>
      <c r="C1296" s="264" t="s">
        <v>1075</v>
      </c>
      <c r="D1296" s="256"/>
      <c r="E1296" s="256"/>
      <c r="F1296" s="256"/>
      <c r="G1296" s="256"/>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447</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x14ac:dyDescent="0.2">
      <c r="A1297" s="229" t="s">
        <v>275</v>
      </c>
      <c r="B1297" s="230" t="s">
        <v>183</v>
      </c>
      <c r="C1297" s="246" t="s">
        <v>184</v>
      </c>
      <c r="D1297" s="231"/>
      <c r="E1297" s="232"/>
      <c r="F1297" s="233"/>
      <c r="G1297" s="233">
        <f>SUMIF(AG1298:AG1314,"&lt;&gt;NOR",G1298:G1314)</f>
        <v>0</v>
      </c>
      <c r="H1297" s="233"/>
      <c r="I1297" s="233">
        <f>SUM(I1298:I1314)</f>
        <v>0</v>
      </c>
      <c r="J1297" s="233"/>
      <c r="K1297" s="233">
        <f>SUM(K1298:K1314)</f>
        <v>0</v>
      </c>
      <c r="L1297" s="233"/>
      <c r="M1297" s="233">
        <f>SUM(M1298:M1314)</f>
        <v>0</v>
      </c>
      <c r="N1297" s="232"/>
      <c r="O1297" s="232">
        <f>SUM(O1298:O1314)</f>
        <v>0.03</v>
      </c>
      <c r="P1297" s="232"/>
      <c r="Q1297" s="232">
        <f>SUM(Q1298:Q1314)</f>
        <v>0</v>
      </c>
      <c r="R1297" s="233"/>
      <c r="S1297" s="233"/>
      <c r="T1297" s="234"/>
      <c r="U1297" s="228"/>
      <c r="V1297" s="228">
        <f>SUM(V1298:V1314)</f>
        <v>33.61</v>
      </c>
      <c r="W1297" s="228"/>
      <c r="X1297" s="228"/>
      <c r="Y1297" s="228"/>
      <c r="AG1297" t="s">
        <v>276</v>
      </c>
    </row>
    <row r="1298" spans="1:60" outlineLevel="1" x14ac:dyDescent="0.2">
      <c r="A1298" s="236">
        <v>405</v>
      </c>
      <c r="B1298" s="237" t="s">
        <v>1951</v>
      </c>
      <c r="C1298" s="247" t="s">
        <v>1952</v>
      </c>
      <c r="D1298" s="238" t="s">
        <v>563</v>
      </c>
      <c r="E1298" s="239">
        <v>66</v>
      </c>
      <c r="F1298" s="240"/>
      <c r="G1298" s="241">
        <f>ROUND(E1298*F1298,2)</f>
        <v>0</v>
      </c>
      <c r="H1298" s="240"/>
      <c r="I1298" s="241">
        <f>ROUND(E1298*H1298,2)</f>
        <v>0</v>
      </c>
      <c r="J1298" s="240"/>
      <c r="K1298" s="241">
        <f>ROUND(E1298*J1298,2)</f>
        <v>0</v>
      </c>
      <c r="L1298" s="241">
        <v>21</v>
      </c>
      <c r="M1298" s="241">
        <f>G1298*(1+L1298/100)</f>
        <v>0</v>
      </c>
      <c r="N1298" s="239">
        <v>3.4000000000000002E-4</v>
      </c>
      <c r="O1298" s="239">
        <f>ROUND(E1298*N1298,2)</f>
        <v>0.02</v>
      </c>
      <c r="P1298" s="239">
        <v>0</v>
      </c>
      <c r="Q1298" s="239">
        <f>ROUND(E1298*P1298,2)</f>
        <v>0</v>
      </c>
      <c r="R1298" s="241" t="s">
        <v>1953</v>
      </c>
      <c r="S1298" s="241" t="s">
        <v>280</v>
      </c>
      <c r="T1298" s="242" t="s">
        <v>280</v>
      </c>
      <c r="U1298" s="222">
        <v>0.32</v>
      </c>
      <c r="V1298" s="222">
        <f>ROUND(E1298*U1298,2)</f>
        <v>21.12</v>
      </c>
      <c r="W1298" s="222"/>
      <c r="X1298" s="222" t="s">
        <v>399</v>
      </c>
      <c r="Y1298" s="222" t="s">
        <v>283</v>
      </c>
      <c r="Z1298" s="212"/>
      <c r="AA1298" s="212"/>
      <c r="AB1298" s="212"/>
      <c r="AC1298" s="212"/>
      <c r="AD1298" s="212"/>
      <c r="AE1298" s="212"/>
      <c r="AF1298" s="212"/>
      <c r="AG1298" s="212" t="s">
        <v>400</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2" x14ac:dyDescent="0.2">
      <c r="A1299" s="219"/>
      <c r="B1299" s="220"/>
      <c r="C1299" s="264" t="s">
        <v>1954</v>
      </c>
      <c r="D1299" s="256"/>
      <c r="E1299" s="256"/>
      <c r="F1299" s="256"/>
      <c r="G1299" s="256"/>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447</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2" x14ac:dyDescent="0.2">
      <c r="A1300" s="219"/>
      <c r="B1300" s="220"/>
      <c r="C1300" s="250" t="s">
        <v>1955</v>
      </c>
      <c r="D1300" s="245"/>
      <c r="E1300" s="245"/>
      <c r="F1300" s="245"/>
      <c r="G1300" s="245"/>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286</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36">
        <v>406</v>
      </c>
      <c r="B1301" s="237" t="s">
        <v>1956</v>
      </c>
      <c r="C1301" s="247" t="s">
        <v>1957</v>
      </c>
      <c r="D1301" s="238" t="s">
        <v>563</v>
      </c>
      <c r="E1301" s="239">
        <v>4</v>
      </c>
      <c r="F1301" s="240"/>
      <c r="G1301" s="241">
        <f>ROUND(E1301*F1301,2)</f>
        <v>0</v>
      </c>
      <c r="H1301" s="240"/>
      <c r="I1301" s="241">
        <f>ROUND(E1301*H1301,2)</f>
        <v>0</v>
      </c>
      <c r="J1301" s="240"/>
      <c r="K1301" s="241">
        <f>ROUND(E1301*J1301,2)</f>
        <v>0</v>
      </c>
      <c r="L1301" s="241">
        <v>21</v>
      </c>
      <c r="M1301" s="241">
        <f>G1301*(1+L1301/100)</f>
        <v>0</v>
      </c>
      <c r="N1301" s="239">
        <v>3.8000000000000002E-4</v>
      </c>
      <c r="O1301" s="239">
        <f>ROUND(E1301*N1301,2)</f>
        <v>0</v>
      </c>
      <c r="P1301" s="239">
        <v>0</v>
      </c>
      <c r="Q1301" s="239">
        <f>ROUND(E1301*P1301,2)</f>
        <v>0</v>
      </c>
      <c r="R1301" s="241" t="s">
        <v>1953</v>
      </c>
      <c r="S1301" s="241" t="s">
        <v>280</v>
      </c>
      <c r="T1301" s="242" t="s">
        <v>280</v>
      </c>
      <c r="U1301" s="222">
        <v>0.32</v>
      </c>
      <c r="V1301" s="222">
        <f>ROUND(E1301*U1301,2)</f>
        <v>1.28</v>
      </c>
      <c r="W1301" s="222"/>
      <c r="X1301" s="222" t="s">
        <v>399</v>
      </c>
      <c r="Y1301" s="222" t="s">
        <v>283</v>
      </c>
      <c r="Z1301" s="212"/>
      <c r="AA1301" s="212"/>
      <c r="AB1301" s="212"/>
      <c r="AC1301" s="212"/>
      <c r="AD1301" s="212"/>
      <c r="AE1301" s="212"/>
      <c r="AF1301" s="212"/>
      <c r="AG1301" s="212" t="s">
        <v>400</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64" t="s">
        <v>1954</v>
      </c>
      <c r="D1302" s="256"/>
      <c r="E1302" s="256"/>
      <c r="F1302" s="256"/>
      <c r="G1302" s="256"/>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447</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2" x14ac:dyDescent="0.2">
      <c r="A1303" s="219"/>
      <c r="B1303" s="220"/>
      <c r="C1303" s="250" t="s">
        <v>1955</v>
      </c>
      <c r="D1303" s="245"/>
      <c r="E1303" s="245"/>
      <c r="F1303" s="245"/>
      <c r="G1303" s="245"/>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286</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36">
        <v>407</v>
      </c>
      <c r="B1304" s="237" t="s">
        <v>1958</v>
      </c>
      <c r="C1304" s="247" t="s">
        <v>1959</v>
      </c>
      <c r="D1304" s="238" t="s">
        <v>563</v>
      </c>
      <c r="E1304" s="239">
        <v>6</v>
      </c>
      <c r="F1304" s="240"/>
      <c r="G1304" s="241">
        <f>ROUND(E1304*F1304,2)</f>
        <v>0</v>
      </c>
      <c r="H1304" s="240"/>
      <c r="I1304" s="241">
        <f>ROUND(E1304*H1304,2)</f>
        <v>0</v>
      </c>
      <c r="J1304" s="240"/>
      <c r="K1304" s="241">
        <f>ROUND(E1304*J1304,2)</f>
        <v>0</v>
      </c>
      <c r="L1304" s="241">
        <v>21</v>
      </c>
      <c r="M1304" s="241">
        <f>G1304*(1+L1304/100)</f>
        <v>0</v>
      </c>
      <c r="N1304" s="239">
        <v>4.6999999999999999E-4</v>
      </c>
      <c r="O1304" s="239">
        <f>ROUND(E1304*N1304,2)</f>
        <v>0</v>
      </c>
      <c r="P1304" s="239">
        <v>0</v>
      </c>
      <c r="Q1304" s="239">
        <f>ROUND(E1304*P1304,2)</f>
        <v>0</v>
      </c>
      <c r="R1304" s="241" t="s">
        <v>1953</v>
      </c>
      <c r="S1304" s="241" t="s">
        <v>280</v>
      </c>
      <c r="T1304" s="242" t="s">
        <v>280</v>
      </c>
      <c r="U1304" s="222">
        <v>0.35899999999999999</v>
      </c>
      <c r="V1304" s="222">
        <f>ROUND(E1304*U1304,2)</f>
        <v>2.15</v>
      </c>
      <c r="W1304" s="222"/>
      <c r="X1304" s="222" t="s">
        <v>399</v>
      </c>
      <c r="Y1304" s="222" t="s">
        <v>283</v>
      </c>
      <c r="Z1304" s="212"/>
      <c r="AA1304" s="212"/>
      <c r="AB1304" s="212"/>
      <c r="AC1304" s="212"/>
      <c r="AD1304" s="212"/>
      <c r="AE1304" s="212"/>
      <c r="AF1304" s="212"/>
      <c r="AG1304" s="212" t="s">
        <v>400</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2" x14ac:dyDescent="0.2">
      <c r="A1305" s="219"/>
      <c r="B1305" s="220"/>
      <c r="C1305" s="264" t="s">
        <v>1954</v>
      </c>
      <c r="D1305" s="256"/>
      <c r="E1305" s="256"/>
      <c r="F1305" s="256"/>
      <c r="G1305" s="256"/>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447</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50" t="s">
        <v>1955</v>
      </c>
      <c r="D1306" s="245"/>
      <c r="E1306" s="245"/>
      <c r="F1306" s="245"/>
      <c r="G1306" s="245"/>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286</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36">
        <v>408</v>
      </c>
      <c r="B1307" s="237" t="s">
        <v>1960</v>
      </c>
      <c r="C1307" s="247" t="s">
        <v>1961</v>
      </c>
      <c r="D1307" s="238" t="s">
        <v>563</v>
      </c>
      <c r="E1307" s="239">
        <v>8</v>
      </c>
      <c r="F1307" s="240"/>
      <c r="G1307" s="241">
        <f>ROUND(E1307*F1307,2)</f>
        <v>0</v>
      </c>
      <c r="H1307" s="240"/>
      <c r="I1307" s="241">
        <f>ROUND(E1307*H1307,2)</f>
        <v>0</v>
      </c>
      <c r="J1307" s="240"/>
      <c r="K1307" s="241">
        <f>ROUND(E1307*J1307,2)</f>
        <v>0</v>
      </c>
      <c r="L1307" s="241">
        <v>21</v>
      </c>
      <c r="M1307" s="241">
        <f>G1307*(1+L1307/100)</f>
        <v>0</v>
      </c>
      <c r="N1307" s="239">
        <v>7.7999999999999999E-4</v>
      </c>
      <c r="O1307" s="239">
        <f>ROUND(E1307*N1307,2)</f>
        <v>0.01</v>
      </c>
      <c r="P1307" s="239">
        <v>0</v>
      </c>
      <c r="Q1307" s="239">
        <f>ROUND(E1307*P1307,2)</f>
        <v>0</v>
      </c>
      <c r="R1307" s="241" t="s">
        <v>1953</v>
      </c>
      <c r="S1307" s="241" t="s">
        <v>280</v>
      </c>
      <c r="T1307" s="242" t="s">
        <v>280</v>
      </c>
      <c r="U1307" s="222">
        <v>0.81899999999999995</v>
      </c>
      <c r="V1307" s="222">
        <f>ROUND(E1307*U1307,2)</f>
        <v>6.55</v>
      </c>
      <c r="W1307" s="222"/>
      <c r="X1307" s="222" t="s">
        <v>399</v>
      </c>
      <c r="Y1307" s="222" t="s">
        <v>283</v>
      </c>
      <c r="Z1307" s="212"/>
      <c r="AA1307" s="212"/>
      <c r="AB1307" s="212"/>
      <c r="AC1307" s="212"/>
      <c r="AD1307" s="212"/>
      <c r="AE1307" s="212"/>
      <c r="AF1307" s="212"/>
      <c r="AG1307" s="212" t="s">
        <v>400</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64" t="s">
        <v>1954</v>
      </c>
      <c r="D1308" s="256"/>
      <c r="E1308" s="256"/>
      <c r="F1308" s="256"/>
      <c r="G1308" s="256"/>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447</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2" x14ac:dyDescent="0.2">
      <c r="A1309" s="219"/>
      <c r="B1309" s="220"/>
      <c r="C1309" s="250" t="s">
        <v>1962</v>
      </c>
      <c r="D1309" s="245"/>
      <c r="E1309" s="245"/>
      <c r="F1309" s="245"/>
      <c r="G1309" s="245"/>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286</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50" t="s">
        <v>1963</v>
      </c>
      <c r="D1310" s="245"/>
      <c r="E1310" s="245"/>
      <c r="F1310" s="245"/>
      <c r="G1310" s="245"/>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286</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36">
        <v>409</v>
      </c>
      <c r="B1311" s="237" t="s">
        <v>1964</v>
      </c>
      <c r="C1311" s="247" t="s">
        <v>1965</v>
      </c>
      <c r="D1311" s="238" t="s">
        <v>491</v>
      </c>
      <c r="E1311" s="239">
        <v>2</v>
      </c>
      <c r="F1311" s="240"/>
      <c r="G1311" s="241">
        <f>ROUND(E1311*F1311,2)</f>
        <v>0</v>
      </c>
      <c r="H1311" s="240"/>
      <c r="I1311" s="241">
        <f>ROUND(E1311*H1311,2)</f>
        <v>0</v>
      </c>
      <c r="J1311" s="240"/>
      <c r="K1311" s="241">
        <f>ROUND(E1311*J1311,2)</f>
        <v>0</v>
      </c>
      <c r="L1311" s="241">
        <v>21</v>
      </c>
      <c r="M1311" s="241">
        <f>G1311*(1+L1311/100)</f>
        <v>0</v>
      </c>
      <c r="N1311" s="239">
        <v>0</v>
      </c>
      <c r="O1311" s="239">
        <f>ROUND(E1311*N1311,2)</f>
        <v>0</v>
      </c>
      <c r="P1311" s="239">
        <v>0</v>
      </c>
      <c r="Q1311" s="239">
        <f>ROUND(E1311*P1311,2)</f>
        <v>0</v>
      </c>
      <c r="R1311" s="241" t="s">
        <v>1953</v>
      </c>
      <c r="S1311" s="241" t="s">
        <v>280</v>
      </c>
      <c r="T1311" s="242" t="s">
        <v>280</v>
      </c>
      <c r="U1311" s="222">
        <v>0.25900000000000001</v>
      </c>
      <c r="V1311" s="222">
        <f>ROUND(E1311*U1311,2)</f>
        <v>0.52</v>
      </c>
      <c r="W1311" s="222"/>
      <c r="X1311" s="222" t="s">
        <v>399</v>
      </c>
      <c r="Y1311" s="222" t="s">
        <v>283</v>
      </c>
      <c r="Z1311" s="212"/>
      <c r="AA1311" s="212"/>
      <c r="AB1311" s="212"/>
      <c r="AC1311" s="212"/>
      <c r="AD1311" s="212"/>
      <c r="AE1311" s="212"/>
      <c r="AF1311" s="212"/>
      <c r="AG1311" s="212" t="s">
        <v>400</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64" t="s">
        <v>1966</v>
      </c>
      <c r="D1312" s="256"/>
      <c r="E1312" s="256"/>
      <c r="F1312" s="256"/>
      <c r="G1312" s="256"/>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447</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ht="33.75" outlineLevel="1" x14ac:dyDescent="0.2">
      <c r="A1313" s="257">
        <v>410</v>
      </c>
      <c r="B1313" s="258" t="s">
        <v>1967</v>
      </c>
      <c r="C1313" s="265" t="s">
        <v>1968</v>
      </c>
      <c r="D1313" s="259" t="s">
        <v>491</v>
      </c>
      <c r="E1313" s="260">
        <v>2</v>
      </c>
      <c r="F1313" s="261"/>
      <c r="G1313" s="262">
        <f>ROUND(E1313*F1313,2)</f>
        <v>0</v>
      </c>
      <c r="H1313" s="261"/>
      <c r="I1313" s="262">
        <f>ROUND(E1313*H1313,2)</f>
        <v>0</v>
      </c>
      <c r="J1313" s="261"/>
      <c r="K1313" s="262">
        <f>ROUND(E1313*J1313,2)</f>
        <v>0</v>
      </c>
      <c r="L1313" s="262">
        <v>21</v>
      </c>
      <c r="M1313" s="262">
        <f>G1313*(1+L1313/100)</f>
        <v>0</v>
      </c>
      <c r="N1313" s="260">
        <v>2.0799999999999998E-3</v>
      </c>
      <c r="O1313" s="260">
        <f>ROUND(E1313*N1313,2)</f>
        <v>0</v>
      </c>
      <c r="P1313" s="260">
        <v>0</v>
      </c>
      <c r="Q1313" s="260">
        <f>ROUND(E1313*P1313,2)</f>
        <v>0</v>
      </c>
      <c r="R1313" s="262" t="s">
        <v>1953</v>
      </c>
      <c r="S1313" s="262" t="s">
        <v>280</v>
      </c>
      <c r="T1313" s="263" t="s">
        <v>280</v>
      </c>
      <c r="U1313" s="222">
        <v>0.66</v>
      </c>
      <c r="V1313" s="222">
        <f>ROUND(E1313*U1313,2)</f>
        <v>1.32</v>
      </c>
      <c r="W1313" s="222"/>
      <c r="X1313" s="222" t="s">
        <v>399</v>
      </c>
      <c r="Y1313" s="222" t="s">
        <v>283</v>
      </c>
      <c r="Z1313" s="212"/>
      <c r="AA1313" s="212"/>
      <c r="AB1313" s="212"/>
      <c r="AC1313" s="212"/>
      <c r="AD1313" s="212"/>
      <c r="AE1313" s="212"/>
      <c r="AF1313" s="212"/>
      <c r="AG1313" s="212" t="s">
        <v>400</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ht="22.5" outlineLevel="1" x14ac:dyDescent="0.2">
      <c r="A1314" s="257">
        <v>411</v>
      </c>
      <c r="B1314" s="258" t="s">
        <v>1969</v>
      </c>
      <c r="C1314" s="265" t="s">
        <v>1970</v>
      </c>
      <c r="D1314" s="259" t="s">
        <v>491</v>
      </c>
      <c r="E1314" s="260">
        <v>2</v>
      </c>
      <c r="F1314" s="261"/>
      <c r="G1314" s="262">
        <f>ROUND(E1314*F1314,2)</f>
        <v>0</v>
      </c>
      <c r="H1314" s="261"/>
      <c r="I1314" s="262">
        <f>ROUND(E1314*H1314,2)</f>
        <v>0</v>
      </c>
      <c r="J1314" s="261"/>
      <c r="K1314" s="262">
        <f>ROUND(E1314*J1314,2)</f>
        <v>0</v>
      </c>
      <c r="L1314" s="262">
        <v>21</v>
      </c>
      <c r="M1314" s="262">
        <f>G1314*(1+L1314/100)</f>
        <v>0</v>
      </c>
      <c r="N1314" s="260">
        <v>1.2999999999999999E-4</v>
      </c>
      <c r="O1314" s="260">
        <f>ROUND(E1314*N1314,2)</f>
        <v>0</v>
      </c>
      <c r="P1314" s="260">
        <v>0</v>
      </c>
      <c r="Q1314" s="260">
        <f>ROUND(E1314*P1314,2)</f>
        <v>0</v>
      </c>
      <c r="R1314" s="262" t="s">
        <v>1953</v>
      </c>
      <c r="S1314" s="262" t="s">
        <v>280</v>
      </c>
      <c r="T1314" s="263" t="s">
        <v>280</v>
      </c>
      <c r="U1314" s="222">
        <v>0.33300000000000002</v>
      </c>
      <c r="V1314" s="222">
        <f>ROUND(E1314*U1314,2)</f>
        <v>0.67</v>
      </c>
      <c r="W1314" s="222"/>
      <c r="X1314" s="222" t="s">
        <v>399</v>
      </c>
      <c r="Y1314" s="222" t="s">
        <v>283</v>
      </c>
      <c r="Z1314" s="212"/>
      <c r="AA1314" s="212"/>
      <c r="AB1314" s="212"/>
      <c r="AC1314" s="212"/>
      <c r="AD1314" s="212"/>
      <c r="AE1314" s="212"/>
      <c r="AF1314" s="212"/>
      <c r="AG1314" s="212" t="s">
        <v>400</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x14ac:dyDescent="0.2">
      <c r="A1315" s="229" t="s">
        <v>275</v>
      </c>
      <c r="B1315" s="230" t="s">
        <v>232</v>
      </c>
      <c r="C1315" s="246" t="s">
        <v>233</v>
      </c>
      <c r="D1315" s="231"/>
      <c r="E1315" s="232"/>
      <c r="F1315" s="233"/>
      <c r="G1315" s="233">
        <f>SUMIF(AG1316:AG1317,"&lt;&gt;NOR",G1316:G1317)</f>
        <v>0</v>
      </c>
      <c r="H1315" s="233"/>
      <c r="I1315" s="233">
        <f>SUM(I1316:I1317)</f>
        <v>0</v>
      </c>
      <c r="J1315" s="233"/>
      <c r="K1315" s="233">
        <f>SUM(K1316:K1317)</f>
        <v>0</v>
      </c>
      <c r="L1315" s="233"/>
      <c r="M1315" s="233">
        <f>SUM(M1316:M1317)</f>
        <v>0</v>
      </c>
      <c r="N1315" s="232"/>
      <c r="O1315" s="232">
        <f>SUM(O1316:O1317)</f>
        <v>0.56999999999999995</v>
      </c>
      <c r="P1315" s="232"/>
      <c r="Q1315" s="232">
        <f>SUM(Q1316:Q1317)</f>
        <v>0</v>
      </c>
      <c r="R1315" s="233"/>
      <c r="S1315" s="233"/>
      <c r="T1315" s="234"/>
      <c r="U1315" s="228"/>
      <c r="V1315" s="228">
        <f>SUM(V1316:V1317)</f>
        <v>14.28</v>
      </c>
      <c r="W1315" s="228"/>
      <c r="X1315" s="228"/>
      <c r="Y1315" s="228"/>
      <c r="AG1315" t="s">
        <v>276</v>
      </c>
    </row>
    <row r="1316" spans="1:60" outlineLevel="1" x14ac:dyDescent="0.2">
      <c r="A1316" s="257">
        <v>412</v>
      </c>
      <c r="B1316" s="258" t="s">
        <v>1971</v>
      </c>
      <c r="C1316" s="265" t="s">
        <v>1972</v>
      </c>
      <c r="D1316" s="259" t="s">
        <v>563</v>
      </c>
      <c r="E1316" s="260">
        <v>34</v>
      </c>
      <c r="F1316" s="261"/>
      <c r="G1316" s="262">
        <f>ROUND(E1316*F1316,2)</f>
        <v>0</v>
      </c>
      <c r="H1316" s="261"/>
      <c r="I1316" s="262">
        <f>ROUND(E1316*H1316,2)</f>
        <v>0</v>
      </c>
      <c r="J1316" s="261"/>
      <c r="K1316" s="262">
        <f>ROUND(E1316*J1316,2)</f>
        <v>0</v>
      </c>
      <c r="L1316" s="262">
        <v>21</v>
      </c>
      <c r="M1316" s="262">
        <f>G1316*(1+L1316/100)</f>
        <v>0</v>
      </c>
      <c r="N1316" s="260">
        <v>0</v>
      </c>
      <c r="O1316" s="260">
        <f>ROUND(E1316*N1316,2)</f>
        <v>0</v>
      </c>
      <c r="P1316" s="260">
        <v>0</v>
      </c>
      <c r="Q1316" s="260">
        <f>ROUND(E1316*P1316,2)</f>
        <v>0</v>
      </c>
      <c r="R1316" s="262"/>
      <c r="S1316" s="262" t="s">
        <v>280</v>
      </c>
      <c r="T1316" s="263" t="s">
        <v>280</v>
      </c>
      <c r="U1316" s="222">
        <v>0.3</v>
      </c>
      <c r="V1316" s="222">
        <f>ROUND(E1316*U1316,2)</f>
        <v>10.199999999999999</v>
      </c>
      <c r="W1316" s="222"/>
      <c r="X1316" s="222" t="s">
        <v>399</v>
      </c>
      <c r="Y1316" s="222" t="s">
        <v>283</v>
      </c>
      <c r="Z1316" s="212"/>
      <c r="AA1316" s="212"/>
      <c r="AB1316" s="212"/>
      <c r="AC1316" s="212"/>
      <c r="AD1316" s="212"/>
      <c r="AE1316" s="212"/>
      <c r="AF1316" s="212"/>
      <c r="AG1316" s="212" t="s">
        <v>400</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1" x14ac:dyDescent="0.2">
      <c r="A1317" s="257">
        <v>413</v>
      </c>
      <c r="B1317" s="258" t="s">
        <v>1973</v>
      </c>
      <c r="C1317" s="265" t="s">
        <v>1974</v>
      </c>
      <c r="D1317" s="259" t="s">
        <v>563</v>
      </c>
      <c r="E1317" s="260">
        <v>34</v>
      </c>
      <c r="F1317" s="261"/>
      <c r="G1317" s="262">
        <f>ROUND(E1317*F1317,2)</f>
        <v>0</v>
      </c>
      <c r="H1317" s="261"/>
      <c r="I1317" s="262">
        <f>ROUND(E1317*H1317,2)</f>
        <v>0</v>
      </c>
      <c r="J1317" s="261"/>
      <c r="K1317" s="262">
        <f>ROUND(E1317*J1317,2)</f>
        <v>0</v>
      </c>
      <c r="L1317" s="262">
        <v>21</v>
      </c>
      <c r="M1317" s="262">
        <f>G1317*(1+L1317/100)</f>
        <v>0</v>
      </c>
      <c r="N1317" s="260">
        <v>1.685E-2</v>
      </c>
      <c r="O1317" s="260">
        <f>ROUND(E1317*N1317,2)</f>
        <v>0.56999999999999995</v>
      </c>
      <c r="P1317" s="260">
        <v>0</v>
      </c>
      <c r="Q1317" s="260">
        <f>ROUND(E1317*P1317,2)</f>
        <v>0</v>
      </c>
      <c r="R1317" s="262"/>
      <c r="S1317" s="262" t="s">
        <v>280</v>
      </c>
      <c r="T1317" s="263" t="s">
        <v>280</v>
      </c>
      <c r="U1317" s="222">
        <v>0.12</v>
      </c>
      <c r="V1317" s="222">
        <f>ROUND(E1317*U1317,2)</f>
        <v>4.08</v>
      </c>
      <c r="W1317" s="222"/>
      <c r="X1317" s="222" t="s">
        <v>399</v>
      </c>
      <c r="Y1317" s="222" t="s">
        <v>283</v>
      </c>
      <c r="Z1317" s="212"/>
      <c r="AA1317" s="212"/>
      <c r="AB1317" s="212"/>
      <c r="AC1317" s="212"/>
      <c r="AD1317" s="212"/>
      <c r="AE1317" s="212"/>
      <c r="AF1317" s="212"/>
      <c r="AG1317" s="212" t="s">
        <v>400</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x14ac:dyDescent="0.2">
      <c r="A1318" s="229" t="s">
        <v>275</v>
      </c>
      <c r="B1318" s="230" t="s">
        <v>183</v>
      </c>
      <c r="C1318" s="246" t="s">
        <v>184</v>
      </c>
      <c r="D1318" s="231"/>
      <c r="E1318" s="232"/>
      <c r="F1318" s="233"/>
      <c r="G1318" s="233">
        <f>SUMIF(AG1319:AG1322,"&lt;&gt;NOR",G1319:G1322)</f>
        <v>0</v>
      </c>
      <c r="H1318" s="233"/>
      <c r="I1318" s="233">
        <f>SUM(I1319:I1322)</f>
        <v>0</v>
      </c>
      <c r="J1318" s="233"/>
      <c r="K1318" s="233">
        <f>SUM(K1319:K1322)</f>
        <v>0</v>
      </c>
      <c r="L1318" s="233"/>
      <c r="M1318" s="233">
        <f>SUM(M1319:M1322)</f>
        <v>0</v>
      </c>
      <c r="N1318" s="232"/>
      <c r="O1318" s="232">
        <f>SUM(O1319:O1322)</f>
        <v>0.56999999999999995</v>
      </c>
      <c r="P1318" s="232"/>
      <c r="Q1318" s="232">
        <f>SUM(Q1319:Q1322)</f>
        <v>0</v>
      </c>
      <c r="R1318" s="233"/>
      <c r="S1318" s="233"/>
      <c r="T1318" s="234"/>
      <c r="U1318" s="228"/>
      <c r="V1318" s="228">
        <f>SUM(V1319:V1322)</f>
        <v>4.08</v>
      </c>
      <c r="W1318" s="228"/>
      <c r="X1318" s="228"/>
      <c r="Y1318" s="228"/>
      <c r="AG1318" t="s">
        <v>276</v>
      </c>
    </row>
    <row r="1319" spans="1:60" outlineLevel="1" x14ac:dyDescent="0.2">
      <c r="A1319" s="257">
        <v>414</v>
      </c>
      <c r="B1319" s="258" t="s">
        <v>1975</v>
      </c>
      <c r="C1319" s="265" t="s">
        <v>1976</v>
      </c>
      <c r="D1319" s="259" t="s">
        <v>1104</v>
      </c>
      <c r="E1319" s="260">
        <v>2</v>
      </c>
      <c r="F1319" s="261"/>
      <c r="G1319" s="262">
        <f>ROUND(E1319*F1319,2)</f>
        <v>0</v>
      </c>
      <c r="H1319" s="261"/>
      <c r="I1319" s="262">
        <f>ROUND(E1319*H1319,2)</f>
        <v>0</v>
      </c>
      <c r="J1319" s="261"/>
      <c r="K1319" s="262">
        <f>ROUND(E1319*J1319,2)</f>
        <v>0</v>
      </c>
      <c r="L1319" s="262">
        <v>21</v>
      </c>
      <c r="M1319" s="262">
        <f>G1319*(1+L1319/100)</f>
        <v>0</v>
      </c>
      <c r="N1319" s="260">
        <v>0</v>
      </c>
      <c r="O1319" s="260">
        <f>ROUND(E1319*N1319,2)</f>
        <v>0</v>
      </c>
      <c r="P1319" s="260">
        <v>0</v>
      </c>
      <c r="Q1319" s="260">
        <f>ROUND(E1319*P1319,2)</f>
        <v>0</v>
      </c>
      <c r="R1319" s="262"/>
      <c r="S1319" s="262" t="s">
        <v>316</v>
      </c>
      <c r="T1319" s="263" t="s">
        <v>281</v>
      </c>
      <c r="U1319" s="222">
        <v>0</v>
      </c>
      <c r="V1319" s="222">
        <f>ROUND(E1319*U1319,2)</f>
        <v>0</v>
      </c>
      <c r="W1319" s="222"/>
      <c r="X1319" s="222" t="s">
        <v>399</v>
      </c>
      <c r="Y1319" s="222" t="s">
        <v>283</v>
      </c>
      <c r="Z1319" s="212"/>
      <c r="AA1319" s="212"/>
      <c r="AB1319" s="212"/>
      <c r="AC1319" s="212"/>
      <c r="AD1319" s="212"/>
      <c r="AE1319" s="212"/>
      <c r="AF1319" s="212"/>
      <c r="AG1319" s="212" t="s">
        <v>400</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1" x14ac:dyDescent="0.2">
      <c r="A1320" s="257">
        <v>415</v>
      </c>
      <c r="B1320" s="258" t="s">
        <v>1977</v>
      </c>
      <c r="C1320" s="265" t="s">
        <v>1978</v>
      </c>
      <c r="D1320" s="259" t="s">
        <v>563</v>
      </c>
      <c r="E1320" s="260">
        <v>34</v>
      </c>
      <c r="F1320" s="261"/>
      <c r="G1320" s="262">
        <f>ROUND(E1320*F1320,2)</f>
        <v>0</v>
      </c>
      <c r="H1320" s="261"/>
      <c r="I1320" s="262">
        <f>ROUND(E1320*H1320,2)</f>
        <v>0</v>
      </c>
      <c r="J1320" s="261"/>
      <c r="K1320" s="262">
        <f>ROUND(E1320*J1320,2)</f>
        <v>0</v>
      </c>
      <c r="L1320" s="262">
        <v>21</v>
      </c>
      <c r="M1320" s="262">
        <f>G1320*(1+L1320/100)</f>
        <v>0</v>
      </c>
      <c r="N1320" s="260">
        <v>1.685E-2</v>
      </c>
      <c r="O1320" s="260">
        <f>ROUND(E1320*N1320,2)</f>
        <v>0.56999999999999995</v>
      </c>
      <c r="P1320" s="260">
        <v>0</v>
      </c>
      <c r="Q1320" s="260">
        <f>ROUND(E1320*P1320,2)</f>
        <v>0</v>
      </c>
      <c r="R1320" s="262"/>
      <c r="S1320" s="262" t="s">
        <v>316</v>
      </c>
      <c r="T1320" s="263" t="s">
        <v>281</v>
      </c>
      <c r="U1320" s="222">
        <v>0.12</v>
      </c>
      <c r="V1320" s="222">
        <f>ROUND(E1320*U1320,2)</f>
        <v>4.08</v>
      </c>
      <c r="W1320" s="222"/>
      <c r="X1320" s="222" t="s">
        <v>399</v>
      </c>
      <c r="Y1320" s="222" t="s">
        <v>283</v>
      </c>
      <c r="Z1320" s="212"/>
      <c r="AA1320" s="212"/>
      <c r="AB1320" s="212"/>
      <c r="AC1320" s="212"/>
      <c r="AD1320" s="212"/>
      <c r="AE1320" s="212"/>
      <c r="AF1320" s="212"/>
      <c r="AG1320" s="212" t="s">
        <v>400</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ht="22.5" outlineLevel="1" x14ac:dyDescent="0.2">
      <c r="A1321" s="257">
        <v>416</v>
      </c>
      <c r="B1321" s="258" t="s">
        <v>1979</v>
      </c>
      <c r="C1321" s="265" t="s">
        <v>1980</v>
      </c>
      <c r="D1321" s="259" t="s">
        <v>491</v>
      </c>
      <c r="E1321" s="260">
        <v>3</v>
      </c>
      <c r="F1321" s="261"/>
      <c r="G1321" s="262">
        <f>ROUND(E1321*F1321,2)</f>
        <v>0</v>
      </c>
      <c r="H1321" s="261"/>
      <c r="I1321" s="262">
        <f>ROUND(E1321*H1321,2)</f>
        <v>0</v>
      </c>
      <c r="J1321" s="261"/>
      <c r="K1321" s="262">
        <f>ROUND(E1321*J1321,2)</f>
        <v>0</v>
      </c>
      <c r="L1321" s="262">
        <v>21</v>
      </c>
      <c r="M1321" s="262">
        <f>G1321*(1+L1321/100)</f>
        <v>0</v>
      </c>
      <c r="N1321" s="260">
        <v>2.2000000000000001E-4</v>
      </c>
      <c r="O1321" s="260">
        <f>ROUND(E1321*N1321,2)</f>
        <v>0</v>
      </c>
      <c r="P1321" s="260">
        <v>0</v>
      </c>
      <c r="Q1321" s="260">
        <f>ROUND(E1321*P1321,2)</f>
        <v>0</v>
      </c>
      <c r="R1321" s="262" t="s">
        <v>888</v>
      </c>
      <c r="S1321" s="262" t="s">
        <v>280</v>
      </c>
      <c r="T1321" s="263" t="s">
        <v>280</v>
      </c>
      <c r="U1321" s="222">
        <v>0</v>
      </c>
      <c r="V1321" s="222">
        <f>ROUND(E1321*U1321,2)</f>
        <v>0</v>
      </c>
      <c r="W1321" s="222"/>
      <c r="X1321" s="222" t="s">
        <v>830</v>
      </c>
      <c r="Y1321" s="222" t="s">
        <v>283</v>
      </c>
      <c r="Z1321" s="212"/>
      <c r="AA1321" s="212"/>
      <c r="AB1321" s="212"/>
      <c r="AC1321" s="212"/>
      <c r="AD1321" s="212"/>
      <c r="AE1321" s="212"/>
      <c r="AF1321" s="212"/>
      <c r="AG1321" s="212" t="s">
        <v>831</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57">
        <v>417</v>
      </c>
      <c r="B1322" s="258" t="s">
        <v>1981</v>
      </c>
      <c r="C1322" s="265" t="s">
        <v>1982</v>
      </c>
      <c r="D1322" s="259" t="s">
        <v>491</v>
      </c>
      <c r="E1322" s="260">
        <v>6</v>
      </c>
      <c r="F1322" s="261"/>
      <c r="G1322" s="262">
        <f>ROUND(E1322*F1322,2)</f>
        <v>0</v>
      </c>
      <c r="H1322" s="261"/>
      <c r="I1322" s="262">
        <f>ROUND(E1322*H1322,2)</f>
        <v>0</v>
      </c>
      <c r="J1322" s="261"/>
      <c r="K1322" s="262">
        <f>ROUND(E1322*J1322,2)</f>
        <v>0</v>
      </c>
      <c r="L1322" s="262">
        <v>21</v>
      </c>
      <c r="M1322" s="262">
        <f>G1322*(1+L1322/100)</f>
        <v>0</v>
      </c>
      <c r="N1322" s="260">
        <v>1.3999999999999999E-4</v>
      </c>
      <c r="O1322" s="260">
        <f>ROUND(E1322*N1322,2)</f>
        <v>0</v>
      </c>
      <c r="P1322" s="260">
        <v>0</v>
      </c>
      <c r="Q1322" s="260">
        <f>ROUND(E1322*P1322,2)</f>
        <v>0</v>
      </c>
      <c r="R1322" s="262" t="s">
        <v>888</v>
      </c>
      <c r="S1322" s="262" t="s">
        <v>280</v>
      </c>
      <c r="T1322" s="263" t="s">
        <v>280</v>
      </c>
      <c r="U1322" s="222">
        <v>0</v>
      </c>
      <c r="V1322" s="222">
        <f>ROUND(E1322*U1322,2)</f>
        <v>0</v>
      </c>
      <c r="W1322" s="222"/>
      <c r="X1322" s="222" t="s">
        <v>830</v>
      </c>
      <c r="Y1322" s="222" t="s">
        <v>283</v>
      </c>
      <c r="Z1322" s="212"/>
      <c r="AA1322" s="212"/>
      <c r="AB1322" s="212"/>
      <c r="AC1322" s="212"/>
      <c r="AD1322" s="212"/>
      <c r="AE1322" s="212"/>
      <c r="AF1322" s="212"/>
      <c r="AG1322" s="212" t="s">
        <v>831</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x14ac:dyDescent="0.2">
      <c r="A1323" s="229" t="s">
        <v>275</v>
      </c>
      <c r="B1323" s="230" t="s">
        <v>186</v>
      </c>
      <c r="C1323" s="246" t="s">
        <v>187</v>
      </c>
      <c r="D1323" s="231"/>
      <c r="E1323" s="232"/>
      <c r="F1323" s="233"/>
      <c r="G1323" s="233">
        <f>SUMIF(AG1324:AG1336,"&lt;&gt;NOR",G1324:G1336)</f>
        <v>0</v>
      </c>
      <c r="H1323" s="233"/>
      <c r="I1323" s="233">
        <f>SUM(I1324:I1336)</f>
        <v>0</v>
      </c>
      <c r="J1323" s="233"/>
      <c r="K1323" s="233">
        <f>SUM(K1324:K1336)</f>
        <v>0</v>
      </c>
      <c r="L1323" s="233"/>
      <c r="M1323" s="233">
        <f>SUM(M1324:M1336)</f>
        <v>0</v>
      </c>
      <c r="N1323" s="232"/>
      <c r="O1323" s="232">
        <f>SUM(O1324:O1336)</f>
        <v>0.04</v>
      </c>
      <c r="P1323" s="232"/>
      <c r="Q1323" s="232">
        <f>SUM(Q1324:Q1336)</f>
        <v>0</v>
      </c>
      <c r="R1323" s="233"/>
      <c r="S1323" s="233"/>
      <c r="T1323" s="234"/>
      <c r="U1323" s="228"/>
      <c r="V1323" s="228">
        <f>SUM(V1324:V1336)</f>
        <v>28.9</v>
      </c>
      <c r="W1323" s="228"/>
      <c r="X1323" s="228"/>
      <c r="Y1323" s="228"/>
      <c r="AG1323" t="s">
        <v>276</v>
      </c>
    </row>
    <row r="1324" spans="1:60" outlineLevel="1" x14ac:dyDescent="0.2">
      <c r="A1324" s="257">
        <v>418</v>
      </c>
      <c r="B1324" s="258" t="s">
        <v>1983</v>
      </c>
      <c r="C1324" s="265" t="s">
        <v>1984</v>
      </c>
      <c r="D1324" s="259" t="s">
        <v>491</v>
      </c>
      <c r="E1324" s="260">
        <v>4</v>
      </c>
      <c r="F1324" s="261"/>
      <c r="G1324" s="262">
        <f>ROUND(E1324*F1324,2)</f>
        <v>0</v>
      </c>
      <c r="H1324" s="261"/>
      <c r="I1324" s="262">
        <f>ROUND(E1324*H1324,2)</f>
        <v>0</v>
      </c>
      <c r="J1324" s="261"/>
      <c r="K1324" s="262">
        <f>ROUND(E1324*J1324,2)</f>
        <v>0</v>
      </c>
      <c r="L1324" s="262">
        <v>21</v>
      </c>
      <c r="M1324" s="262">
        <f>G1324*(1+L1324/100)</f>
        <v>0</v>
      </c>
      <c r="N1324" s="260">
        <v>6.0200000000000002E-3</v>
      </c>
      <c r="O1324" s="260">
        <f>ROUND(E1324*N1324,2)</f>
        <v>0.02</v>
      </c>
      <c r="P1324" s="260">
        <v>0</v>
      </c>
      <c r="Q1324" s="260">
        <f>ROUND(E1324*P1324,2)</f>
        <v>0</v>
      </c>
      <c r="R1324" s="262" t="s">
        <v>1953</v>
      </c>
      <c r="S1324" s="262" t="s">
        <v>280</v>
      </c>
      <c r="T1324" s="263" t="s">
        <v>280</v>
      </c>
      <c r="U1324" s="222">
        <v>0.69899999999999995</v>
      </c>
      <c r="V1324" s="222">
        <f>ROUND(E1324*U1324,2)</f>
        <v>2.8</v>
      </c>
      <c r="W1324" s="222"/>
      <c r="X1324" s="222" t="s">
        <v>399</v>
      </c>
      <c r="Y1324" s="222" t="s">
        <v>283</v>
      </c>
      <c r="Z1324" s="212"/>
      <c r="AA1324" s="212"/>
      <c r="AB1324" s="212"/>
      <c r="AC1324" s="212"/>
      <c r="AD1324" s="212"/>
      <c r="AE1324" s="212"/>
      <c r="AF1324" s="212"/>
      <c r="AG1324" s="212" t="s">
        <v>400</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ht="22.5" outlineLevel="1" x14ac:dyDescent="0.2">
      <c r="A1325" s="236">
        <v>419</v>
      </c>
      <c r="B1325" s="237" t="s">
        <v>1985</v>
      </c>
      <c r="C1325" s="247" t="s">
        <v>1986</v>
      </c>
      <c r="D1325" s="238" t="s">
        <v>563</v>
      </c>
      <c r="E1325" s="239">
        <v>36</v>
      </c>
      <c r="F1325" s="240"/>
      <c r="G1325" s="241">
        <f>ROUND(E1325*F1325,2)</f>
        <v>0</v>
      </c>
      <c r="H1325" s="240"/>
      <c r="I1325" s="241">
        <f>ROUND(E1325*H1325,2)</f>
        <v>0</v>
      </c>
      <c r="J1325" s="240"/>
      <c r="K1325" s="241">
        <f>ROUND(E1325*J1325,2)</f>
        <v>0</v>
      </c>
      <c r="L1325" s="241">
        <v>21</v>
      </c>
      <c r="M1325" s="241">
        <f>G1325*(1+L1325/100)</f>
        <v>0</v>
      </c>
      <c r="N1325" s="239">
        <v>4.6000000000000001E-4</v>
      </c>
      <c r="O1325" s="239">
        <f>ROUND(E1325*N1325,2)</f>
        <v>0.02</v>
      </c>
      <c r="P1325" s="239">
        <v>0</v>
      </c>
      <c r="Q1325" s="239">
        <f>ROUND(E1325*P1325,2)</f>
        <v>0</v>
      </c>
      <c r="R1325" s="241" t="s">
        <v>1953</v>
      </c>
      <c r="S1325" s="241" t="s">
        <v>280</v>
      </c>
      <c r="T1325" s="242" t="s">
        <v>280</v>
      </c>
      <c r="U1325" s="222">
        <v>0.52200000000000002</v>
      </c>
      <c r="V1325" s="222">
        <f>ROUND(E1325*U1325,2)</f>
        <v>18.79</v>
      </c>
      <c r="W1325" s="222"/>
      <c r="X1325" s="222" t="s">
        <v>399</v>
      </c>
      <c r="Y1325" s="222" t="s">
        <v>283</v>
      </c>
      <c r="Z1325" s="212"/>
      <c r="AA1325" s="212"/>
      <c r="AB1325" s="212"/>
      <c r="AC1325" s="212"/>
      <c r="AD1325" s="212"/>
      <c r="AE1325" s="212"/>
      <c r="AF1325" s="212"/>
      <c r="AG1325" s="212" t="s">
        <v>400</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64" t="s">
        <v>1987</v>
      </c>
      <c r="D1326" s="256"/>
      <c r="E1326" s="256"/>
      <c r="F1326" s="256"/>
      <c r="G1326" s="256"/>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447</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50" t="s">
        <v>1988</v>
      </c>
      <c r="D1327" s="245"/>
      <c r="E1327" s="245"/>
      <c r="F1327" s="245"/>
      <c r="G1327" s="245"/>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286</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0" t="s">
        <v>1989</v>
      </c>
      <c r="D1328" s="245"/>
      <c r="E1328" s="245"/>
      <c r="F1328" s="245"/>
      <c r="G1328" s="245"/>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286</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ht="22.5" outlineLevel="1" x14ac:dyDescent="0.2">
      <c r="A1329" s="236">
        <v>420</v>
      </c>
      <c r="B1329" s="237" t="s">
        <v>1990</v>
      </c>
      <c r="C1329" s="247" t="s">
        <v>1991</v>
      </c>
      <c r="D1329" s="238" t="s">
        <v>563</v>
      </c>
      <c r="E1329" s="239">
        <v>18</v>
      </c>
      <c r="F1329" s="240"/>
      <c r="G1329" s="241">
        <f>ROUND(E1329*F1329,2)</f>
        <v>0</v>
      </c>
      <c r="H1329" s="240"/>
      <c r="I1329" s="241">
        <f>ROUND(E1329*H1329,2)</f>
        <v>0</v>
      </c>
      <c r="J1329" s="240"/>
      <c r="K1329" s="241">
        <f>ROUND(E1329*J1329,2)</f>
        <v>0</v>
      </c>
      <c r="L1329" s="241">
        <v>21</v>
      </c>
      <c r="M1329" s="241">
        <f>G1329*(1+L1329/100)</f>
        <v>0</v>
      </c>
      <c r="N1329" s="239">
        <v>2.0000000000000002E-5</v>
      </c>
      <c r="O1329" s="239">
        <f>ROUND(E1329*N1329,2)</f>
        <v>0</v>
      </c>
      <c r="P1329" s="239">
        <v>0</v>
      </c>
      <c r="Q1329" s="239">
        <f>ROUND(E1329*P1329,2)</f>
        <v>0</v>
      </c>
      <c r="R1329" s="241" t="s">
        <v>1953</v>
      </c>
      <c r="S1329" s="241" t="s">
        <v>280</v>
      </c>
      <c r="T1329" s="242" t="s">
        <v>280</v>
      </c>
      <c r="U1329" s="222">
        <v>0.129</v>
      </c>
      <c r="V1329" s="222">
        <f>ROUND(E1329*U1329,2)</f>
        <v>2.3199999999999998</v>
      </c>
      <c r="W1329" s="222"/>
      <c r="X1329" s="222" t="s">
        <v>399</v>
      </c>
      <c r="Y1329" s="222" t="s">
        <v>283</v>
      </c>
      <c r="Z1329" s="212"/>
      <c r="AA1329" s="212"/>
      <c r="AB1329" s="212"/>
      <c r="AC1329" s="212"/>
      <c r="AD1329" s="212"/>
      <c r="AE1329" s="212"/>
      <c r="AF1329" s="212"/>
      <c r="AG1329" s="212" t="s">
        <v>400</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2" x14ac:dyDescent="0.2">
      <c r="A1330" s="219"/>
      <c r="B1330" s="220"/>
      <c r="C1330" s="248" t="s">
        <v>1992</v>
      </c>
      <c r="D1330" s="244"/>
      <c r="E1330" s="244"/>
      <c r="F1330" s="244"/>
      <c r="G1330" s="244"/>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286</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ht="22.5" outlineLevel="1" x14ac:dyDescent="0.2">
      <c r="A1331" s="236">
        <v>421</v>
      </c>
      <c r="B1331" s="237" t="s">
        <v>1993</v>
      </c>
      <c r="C1331" s="247" t="s">
        <v>1994</v>
      </c>
      <c r="D1331" s="238" t="s">
        <v>563</v>
      </c>
      <c r="E1331" s="239">
        <v>18</v>
      </c>
      <c r="F1331" s="240"/>
      <c r="G1331" s="241">
        <f>ROUND(E1331*F1331,2)</f>
        <v>0</v>
      </c>
      <c r="H1331" s="240"/>
      <c r="I1331" s="241">
        <f>ROUND(E1331*H1331,2)</f>
        <v>0</v>
      </c>
      <c r="J1331" s="240"/>
      <c r="K1331" s="241">
        <f>ROUND(E1331*J1331,2)</f>
        <v>0</v>
      </c>
      <c r="L1331" s="241">
        <v>21</v>
      </c>
      <c r="M1331" s="241">
        <f>G1331*(1+L1331/100)</f>
        <v>0</v>
      </c>
      <c r="N1331" s="239">
        <v>3.0000000000000001E-5</v>
      </c>
      <c r="O1331" s="239">
        <f>ROUND(E1331*N1331,2)</f>
        <v>0</v>
      </c>
      <c r="P1331" s="239">
        <v>0</v>
      </c>
      <c r="Q1331" s="239">
        <f>ROUND(E1331*P1331,2)</f>
        <v>0</v>
      </c>
      <c r="R1331" s="241" t="s">
        <v>1953</v>
      </c>
      <c r="S1331" s="241" t="s">
        <v>280</v>
      </c>
      <c r="T1331" s="242" t="s">
        <v>280</v>
      </c>
      <c r="U1331" s="222">
        <v>0.129</v>
      </c>
      <c r="V1331" s="222">
        <f>ROUND(E1331*U1331,2)</f>
        <v>2.3199999999999998</v>
      </c>
      <c r="W1331" s="222"/>
      <c r="X1331" s="222" t="s">
        <v>399</v>
      </c>
      <c r="Y1331" s="222" t="s">
        <v>283</v>
      </c>
      <c r="Z1331" s="212"/>
      <c r="AA1331" s="212"/>
      <c r="AB1331" s="212"/>
      <c r="AC1331" s="212"/>
      <c r="AD1331" s="212"/>
      <c r="AE1331" s="212"/>
      <c r="AF1331" s="212"/>
      <c r="AG1331" s="212" t="s">
        <v>400</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48" t="s">
        <v>1992</v>
      </c>
      <c r="D1332" s="244"/>
      <c r="E1332" s="244"/>
      <c r="F1332" s="244"/>
      <c r="G1332" s="244"/>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286</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22.5" outlineLevel="1" x14ac:dyDescent="0.2">
      <c r="A1333" s="236">
        <v>422</v>
      </c>
      <c r="B1333" s="237" t="s">
        <v>1995</v>
      </c>
      <c r="C1333" s="247" t="s">
        <v>1996</v>
      </c>
      <c r="D1333" s="238" t="s">
        <v>491</v>
      </c>
      <c r="E1333" s="239">
        <v>6</v>
      </c>
      <c r="F1333" s="240"/>
      <c r="G1333" s="241">
        <f>ROUND(E1333*F1333,2)</f>
        <v>0</v>
      </c>
      <c r="H1333" s="240"/>
      <c r="I1333" s="241">
        <f>ROUND(E1333*H1333,2)</f>
        <v>0</v>
      </c>
      <c r="J1333" s="240"/>
      <c r="K1333" s="241">
        <f>ROUND(E1333*J1333,2)</f>
        <v>0</v>
      </c>
      <c r="L1333" s="241">
        <v>21</v>
      </c>
      <c r="M1333" s="241">
        <f>G1333*(1+L1333/100)</f>
        <v>0</v>
      </c>
      <c r="N1333" s="239">
        <v>6.3000000000000003E-4</v>
      </c>
      <c r="O1333" s="239">
        <f>ROUND(E1333*N1333,2)</f>
        <v>0</v>
      </c>
      <c r="P1333" s="239">
        <v>0</v>
      </c>
      <c r="Q1333" s="239">
        <f>ROUND(E1333*P1333,2)</f>
        <v>0</v>
      </c>
      <c r="R1333" s="241" t="s">
        <v>1953</v>
      </c>
      <c r="S1333" s="241" t="s">
        <v>280</v>
      </c>
      <c r="T1333" s="242" t="s">
        <v>280</v>
      </c>
      <c r="U1333" s="222">
        <v>0.27200000000000002</v>
      </c>
      <c r="V1333" s="222">
        <f>ROUND(E1333*U1333,2)</f>
        <v>1.63</v>
      </c>
      <c r="W1333" s="222"/>
      <c r="X1333" s="222" t="s">
        <v>399</v>
      </c>
      <c r="Y1333" s="222" t="s">
        <v>283</v>
      </c>
      <c r="Z1333" s="212"/>
      <c r="AA1333" s="212"/>
      <c r="AB1333" s="212"/>
      <c r="AC1333" s="212"/>
      <c r="AD1333" s="212"/>
      <c r="AE1333" s="212"/>
      <c r="AF1333" s="212"/>
      <c r="AG1333" s="212" t="s">
        <v>400</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48" t="s">
        <v>1997</v>
      </c>
      <c r="D1334" s="244"/>
      <c r="E1334" s="244"/>
      <c r="F1334" s="244"/>
      <c r="G1334" s="244"/>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286</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1" x14ac:dyDescent="0.2">
      <c r="A1335" s="236">
        <v>423</v>
      </c>
      <c r="B1335" s="237" t="s">
        <v>1998</v>
      </c>
      <c r="C1335" s="247" t="s">
        <v>1999</v>
      </c>
      <c r="D1335" s="238" t="s">
        <v>563</v>
      </c>
      <c r="E1335" s="239">
        <v>36</v>
      </c>
      <c r="F1335" s="240"/>
      <c r="G1335" s="241">
        <f>ROUND(E1335*F1335,2)</f>
        <v>0</v>
      </c>
      <c r="H1335" s="240"/>
      <c r="I1335" s="241">
        <f>ROUND(E1335*H1335,2)</f>
        <v>0</v>
      </c>
      <c r="J1335" s="240"/>
      <c r="K1335" s="241">
        <f>ROUND(E1335*J1335,2)</f>
        <v>0</v>
      </c>
      <c r="L1335" s="241">
        <v>21</v>
      </c>
      <c r="M1335" s="241">
        <f>G1335*(1+L1335/100)</f>
        <v>0</v>
      </c>
      <c r="N1335" s="239">
        <v>0</v>
      </c>
      <c r="O1335" s="239">
        <f>ROUND(E1335*N1335,2)</f>
        <v>0</v>
      </c>
      <c r="P1335" s="239">
        <v>0</v>
      </c>
      <c r="Q1335" s="239">
        <f>ROUND(E1335*P1335,2)</f>
        <v>0</v>
      </c>
      <c r="R1335" s="241" t="s">
        <v>1953</v>
      </c>
      <c r="S1335" s="241" t="s">
        <v>280</v>
      </c>
      <c r="T1335" s="242" t="s">
        <v>280</v>
      </c>
      <c r="U1335" s="222">
        <v>2.9000000000000001E-2</v>
      </c>
      <c r="V1335" s="222">
        <f>ROUND(E1335*U1335,2)</f>
        <v>1.04</v>
      </c>
      <c r="W1335" s="222"/>
      <c r="X1335" s="222" t="s">
        <v>399</v>
      </c>
      <c r="Y1335" s="222" t="s">
        <v>283</v>
      </c>
      <c r="Z1335" s="212"/>
      <c r="AA1335" s="212"/>
      <c r="AB1335" s="212"/>
      <c r="AC1335" s="212"/>
      <c r="AD1335" s="212"/>
      <c r="AE1335" s="212"/>
      <c r="AF1335" s="212"/>
      <c r="AG1335" s="212" t="s">
        <v>400</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48" t="s">
        <v>2000</v>
      </c>
      <c r="D1336" s="244"/>
      <c r="E1336" s="244"/>
      <c r="F1336" s="244"/>
      <c r="G1336" s="244"/>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286</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x14ac:dyDescent="0.2">
      <c r="A1337" s="229" t="s">
        <v>275</v>
      </c>
      <c r="B1337" s="230" t="s">
        <v>188</v>
      </c>
      <c r="C1337" s="246" t="s">
        <v>189</v>
      </c>
      <c r="D1337" s="231"/>
      <c r="E1337" s="232"/>
      <c r="F1337" s="233"/>
      <c r="G1337" s="233">
        <f>SUMIF(AG1338:AG1340,"&lt;&gt;NOR",G1338:G1340)</f>
        <v>0</v>
      </c>
      <c r="H1337" s="233"/>
      <c r="I1337" s="233">
        <f>SUM(I1338:I1340)</f>
        <v>0</v>
      </c>
      <c r="J1337" s="233"/>
      <c r="K1337" s="233">
        <f>SUM(K1338:K1340)</f>
        <v>0</v>
      </c>
      <c r="L1337" s="233"/>
      <c r="M1337" s="233">
        <f>SUM(M1338:M1340)</f>
        <v>0</v>
      </c>
      <c r="N1337" s="232"/>
      <c r="O1337" s="232">
        <f>SUM(O1338:O1340)</f>
        <v>7.0000000000000007E-2</v>
      </c>
      <c r="P1337" s="232"/>
      <c r="Q1337" s="232">
        <f>SUM(Q1338:Q1340)</f>
        <v>0</v>
      </c>
      <c r="R1337" s="233"/>
      <c r="S1337" s="233"/>
      <c r="T1337" s="234"/>
      <c r="U1337" s="228"/>
      <c r="V1337" s="228">
        <f>SUM(V1338:V1340)</f>
        <v>5.29</v>
      </c>
      <c r="W1337" s="228"/>
      <c r="X1337" s="228"/>
      <c r="Y1337" s="228"/>
      <c r="AG1337" t="s">
        <v>276</v>
      </c>
    </row>
    <row r="1338" spans="1:60" outlineLevel="1" x14ac:dyDescent="0.2">
      <c r="A1338" s="257">
        <v>424</v>
      </c>
      <c r="B1338" s="258" t="s">
        <v>2001</v>
      </c>
      <c r="C1338" s="265" t="s">
        <v>2002</v>
      </c>
      <c r="D1338" s="259" t="s">
        <v>351</v>
      </c>
      <c r="E1338" s="260">
        <v>3</v>
      </c>
      <c r="F1338" s="261"/>
      <c r="G1338" s="262">
        <f>ROUND(E1338*F1338,2)</f>
        <v>0</v>
      </c>
      <c r="H1338" s="261"/>
      <c r="I1338" s="262">
        <f>ROUND(E1338*H1338,2)</f>
        <v>0</v>
      </c>
      <c r="J1338" s="261"/>
      <c r="K1338" s="262">
        <f>ROUND(E1338*J1338,2)</f>
        <v>0</v>
      </c>
      <c r="L1338" s="262">
        <v>21</v>
      </c>
      <c r="M1338" s="262">
        <f>G1338*(1+L1338/100)</f>
        <v>0</v>
      </c>
      <c r="N1338" s="260">
        <v>1.7010000000000001E-2</v>
      </c>
      <c r="O1338" s="260">
        <f>ROUND(E1338*N1338,2)</f>
        <v>0.05</v>
      </c>
      <c r="P1338" s="260">
        <v>0</v>
      </c>
      <c r="Q1338" s="260">
        <f>ROUND(E1338*P1338,2)</f>
        <v>0</v>
      </c>
      <c r="R1338" s="262" t="s">
        <v>1953</v>
      </c>
      <c r="S1338" s="262" t="s">
        <v>280</v>
      </c>
      <c r="T1338" s="263" t="s">
        <v>280</v>
      </c>
      <c r="U1338" s="222">
        <v>1.1890000000000001</v>
      </c>
      <c r="V1338" s="222">
        <f>ROUND(E1338*U1338,2)</f>
        <v>3.57</v>
      </c>
      <c r="W1338" s="222"/>
      <c r="X1338" s="222" t="s">
        <v>399</v>
      </c>
      <c r="Y1338" s="222" t="s">
        <v>283</v>
      </c>
      <c r="Z1338" s="212"/>
      <c r="AA1338" s="212"/>
      <c r="AB1338" s="212"/>
      <c r="AC1338" s="212"/>
      <c r="AD1338" s="212"/>
      <c r="AE1338" s="212"/>
      <c r="AF1338" s="212"/>
      <c r="AG1338" s="212" t="s">
        <v>400</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57">
        <v>425</v>
      </c>
      <c r="B1339" s="258" t="s">
        <v>2003</v>
      </c>
      <c r="C1339" s="265" t="s">
        <v>2004</v>
      </c>
      <c r="D1339" s="259" t="s">
        <v>351</v>
      </c>
      <c r="E1339" s="260">
        <v>3</v>
      </c>
      <c r="F1339" s="261"/>
      <c r="G1339" s="262">
        <f>ROUND(E1339*F1339,2)</f>
        <v>0</v>
      </c>
      <c r="H1339" s="261"/>
      <c r="I1339" s="262">
        <f>ROUND(E1339*H1339,2)</f>
        <v>0</v>
      </c>
      <c r="J1339" s="261"/>
      <c r="K1339" s="262">
        <f>ROUND(E1339*J1339,2)</f>
        <v>0</v>
      </c>
      <c r="L1339" s="262">
        <v>21</v>
      </c>
      <c r="M1339" s="262">
        <f>G1339*(1+L1339/100)</f>
        <v>0</v>
      </c>
      <c r="N1339" s="260">
        <v>8.0700000000000008E-3</v>
      </c>
      <c r="O1339" s="260">
        <f>ROUND(E1339*N1339,2)</f>
        <v>0.02</v>
      </c>
      <c r="P1339" s="260">
        <v>0</v>
      </c>
      <c r="Q1339" s="260">
        <f>ROUND(E1339*P1339,2)</f>
        <v>0</v>
      </c>
      <c r="R1339" s="262" t="s">
        <v>1953</v>
      </c>
      <c r="S1339" s="262" t="s">
        <v>280</v>
      </c>
      <c r="T1339" s="263" t="s">
        <v>280</v>
      </c>
      <c r="U1339" s="222">
        <v>0.32500000000000001</v>
      </c>
      <c r="V1339" s="222">
        <f>ROUND(E1339*U1339,2)</f>
        <v>0.98</v>
      </c>
      <c r="W1339" s="222"/>
      <c r="X1339" s="222" t="s">
        <v>399</v>
      </c>
      <c r="Y1339" s="222" t="s">
        <v>283</v>
      </c>
      <c r="Z1339" s="212"/>
      <c r="AA1339" s="212"/>
      <c r="AB1339" s="212"/>
      <c r="AC1339" s="212"/>
      <c r="AD1339" s="212"/>
      <c r="AE1339" s="212"/>
      <c r="AF1339" s="212"/>
      <c r="AG1339" s="212" t="s">
        <v>400</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1" x14ac:dyDescent="0.2">
      <c r="A1340" s="257">
        <v>426</v>
      </c>
      <c r="B1340" s="258" t="s">
        <v>2005</v>
      </c>
      <c r="C1340" s="265" t="s">
        <v>2006</v>
      </c>
      <c r="D1340" s="259" t="s">
        <v>351</v>
      </c>
      <c r="E1340" s="260">
        <v>6</v>
      </c>
      <c r="F1340" s="261"/>
      <c r="G1340" s="262">
        <f>ROUND(E1340*F1340,2)</f>
        <v>0</v>
      </c>
      <c r="H1340" s="261"/>
      <c r="I1340" s="262">
        <f>ROUND(E1340*H1340,2)</f>
        <v>0</v>
      </c>
      <c r="J1340" s="261"/>
      <c r="K1340" s="262">
        <f>ROUND(E1340*J1340,2)</f>
        <v>0</v>
      </c>
      <c r="L1340" s="262">
        <v>21</v>
      </c>
      <c r="M1340" s="262">
        <f>G1340*(1+L1340/100)</f>
        <v>0</v>
      </c>
      <c r="N1340" s="260">
        <v>2.4000000000000001E-4</v>
      </c>
      <c r="O1340" s="260">
        <f>ROUND(E1340*N1340,2)</f>
        <v>0</v>
      </c>
      <c r="P1340" s="260">
        <v>0</v>
      </c>
      <c r="Q1340" s="260">
        <f>ROUND(E1340*P1340,2)</f>
        <v>0</v>
      </c>
      <c r="R1340" s="262" t="s">
        <v>1953</v>
      </c>
      <c r="S1340" s="262" t="s">
        <v>280</v>
      </c>
      <c r="T1340" s="263" t="s">
        <v>280</v>
      </c>
      <c r="U1340" s="222">
        <v>0.124</v>
      </c>
      <c r="V1340" s="222">
        <f>ROUND(E1340*U1340,2)</f>
        <v>0.74</v>
      </c>
      <c r="W1340" s="222"/>
      <c r="X1340" s="222" t="s">
        <v>399</v>
      </c>
      <c r="Y1340" s="222" t="s">
        <v>283</v>
      </c>
      <c r="Z1340" s="212"/>
      <c r="AA1340" s="212"/>
      <c r="AB1340" s="212"/>
      <c r="AC1340" s="212"/>
      <c r="AD1340" s="212"/>
      <c r="AE1340" s="212"/>
      <c r="AF1340" s="212"/>
      <c r="AG1340" s="212" t="s">
        <v>400</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x14ac:dyDescent="0.2">
      <c r="A1341" s="229" t="s">
        <v>275</v>
      </c>
      <c r="B1341" s="230" t="s">
        <v>232</v>
      </c>
      <c r="C1341" s="246" t="s">
        <v>233</v>
      </c>
      <c r="D1341" s="231"/>
      <c r="E1341" s="232"/>
      <c r="F1341" s="233"/>
      <c r="G1341" s="233">
        <f>SUMIF(AG1342:AG1343,"&lt;&gt;NOR",G1342:G1343)</f>
        <v>0</v>
      </c>
      <c r="H1341" s="233"/>
      <c r="I1341" s="233">
        <f>SUM(I1342:I1343)</f>
        <v>0</v>
      </c>
      <c r="J1341" s="233"/>
      <c r="K1341" s="233">
        <f>SUM(K1342:K1343)</f>
        <v>0</v>
      </c>
      <c r="L1341" s="233"/>
      <c r="M1341" s="233">
        <f>SUM(M1342:M1343)</f>
        <v>0</v>
      </c>
      <c r="N1341" s="232"/>
      <c r="O1341" s="232">
        <f>SUM(O1342:O1343)</f>
        <v>0.61</v>
      </c>
      <c r="P1341" s="232"/>
      <c r="Q1341" s="232">
        <f>SUM(Q1342:Q1343)</f>
        <v>0</v>
      </c>
      <c r="R1341" s="233"/>
      <c r="S1341" s="233"/>
      <c r="T1341" s="234"/>
      <c r="U1341" s="228"/>
      <c r="V1341" s="228">
        <f>SUM(V1342:V1343)</f>
        <v>15.120000000000001</v>
      </c>
      <c r="W1341" s="228"/>
      <c r="X1341" s="228"/>
      <c r="Y1341" s="228"/>
      <c r="AG1341" t="s">
        <v>276</v>
      </c>
    </row>
    <row r="1342" spans="1:60" outlineLevel="1" x14ac:dyDescent="0.2">
      <c r="A1342" s="257">
        <v>427</v>
      </c>
      <c r="B1342" s="258" t="s">
        <v>1971</v>
      </c>
      <c r="C1342" s="265" t="s">
        <v>1972</v>
      </c>
      <c r="D1342" s="259" t="s">
        <v>563</v>
      </c>
      <c r="E1342" s="260">
        <v>36</v>
      </c>
      <c r="F1342" s="261"/>
      <c r="G1342" s="262">
        <f>ROUND(E1342*F1342,2)</f>
        <v>0</v>
      </c>
      <c r="H1342" s="261"/>
      <c r="I1342" s="262">
        <f>ROUND(E1342*H1342,2)</f>
        <v>0</v>
      </c>
      <c r="J1342" s="261"/>
      <c r="K1342" s="262">
        <f>ROUND(E1342*J1342,2)</f>
        <v>0</v>
      </c>
      <c r="L1342" s="262">
        <v>21</v>
      </c>
      <c r="M1342" s="262">
        <f>G1342*(1+L1342/100)</f>
        <v>0</v>
      </c>
      <c r="N1342" s="260">
        <v>0</v>
      </c>
      <c r="O1342" s="260">
        <f>ROUND(E1342*N1342,2)</f>
        <v>0</v>
      </c>
      <c r="P1342" s="260">
        <v>0</v>
      </c>
      <c r="Q1342" s="260">
        <f>ROUND(E1342*P1342,2)</f>
        <v>0</v>
      </c>
      <c r="R1342" s="262"/>
      <c r="S1342" s="262" t="s">
        <v>280</v>
      </c>
      <c r="T1342" s="263" t="s">
        <v>280</v>
      </c>
      <c r="U1342" s="222">
        <v>0.3</v>
      </c>
      <c r="V1342" s="222">
        <f>ROUND(E1342*U1342,2)</f>
        <v>10.8</v>
      </c>
      <c r="W1342" s="222"/>
      <c r="X1342" s="222" t="s">
        <v>399</v>
      </c>
      <c r="Y1342" s="222" t="s">
        <v>283</v>
      </c>
      <c r="Z1342" s="212"/>
      <c r="AA1342" s="212"/>
      <c r="AB1342" s="212"/>
      <c r="AC1342" s="212"/>
      <c r="AD1342" s="212"/>
      <c r="AE1342" s="212"/>
      <c r="AF1342" s="212"/>
      <c r="AG1342" s="212" t="s">
        <v>400</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57">
        <v>428</v>
      </c>
      <c r="B1343" s="258" t="s">
        <v>1973</v>
      </c>
      <c r="C1343" s="265" t="s">
        <v>1974</v>
      </c>
      <c r="D1343" s="259" t="s">
        <v>563</v>
      </c>
      <c r="E1343" s="260">
        <v>36</v>
      </c>
      <c r="F1343" s="261"/>
      <c r="G1343" s="262">
        <f>ROUND(E1343*F1343,2)</f>
        <v>0</v>
      </c>
      <c r="H1343" s="261"/>
      <c r="I1343" s="262">
        <f>ROUND(E1343*H1343,2)</f>
        <v>0</v>
      </c>
      <c r="J1343" s="261"/>
      <c r="K1343" s="262">
        <f>ROUND(E1343*J1343,2)</f>
        <v>0</v>
      </c>
      <c r="L1343" s="262">
        <v>21</v>
      </c>
      <c r="M1343" s="262">
        <f>G1343*(1+L1343/100)</f>
        <v>0</v>
      </c>
      <c r="N1343" s="260">
        <v>1.685E-2</v>
      </c>
      <c r="O1343" s="260">
        <f>ROUND(E1343*N1343,2)</f>
        <v>0.61</v>
      </c>
      <c r="P1343" s="260">
        <v>0</v>
      </c>
      <c r="Q1343" s="260">
        <f>ROUND(E1343*P1343,2)</f>
        <v>0</v>
      </c>
      <c r="R1343" s="262"/>
      <c r="S1343" s="262" t="s">
        <v>280</v>
      </c>
      <c r="T1343" s="263" t="s">
        <v>280</v>
      </c>
      <c r="U1343" s="222">
        <v>0.12</v>
      </c>
      <c r="V1343" s="222">
        <f>ROUND(E1343*U1343,2)</f>
        <v>4.32</v>
      </c>
      <c r="W1343" s="222"/>
      <c r="X1343" s="222" t="s">
        <v>399</v>
      </c>
      <c r="Y1343" s="222" t="s">
        <v>283</v>
      </c>
      <c r="Z1343" s="212"/>
      <c r="AA1343" s="212"/>
      <c r="AB1343" s="212"/>
      <c r="AC1343" s="212"/>
      <c r="AD1343" s="212"/>
      <c r="AE1343" s="212"/>
      <c r="AF1343" s="212"/>
      <c r="AG1343" s="212" t="s">
        <v>400</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x14ac:dyDescent="0.2">
      <c r="A1344" s="229" t="s">
        <v>275</v>
      </c>
      <c r="B1344" s="230" t="s">
        <v>186</v>
      </c>
      <c r="C1344" s="246" t="s">
        <v>187</v>
      </c>
      <c r="D1344" s="231"/>
      <c r="E1344" s="232"/>
      <c r="F1344" s="233"/>
      <c r="G1344" s="233">
        <f>SUMIF(AG1345:AG1346,"&lt;&gt;NOR",G1345:G1346)</f>
        <v>0</v>
      </c>
      <c r="H1344" s="233"/>
      <c r="I1344" s="233">
        <f>SUM(I1345:I1346)</f>
        <v>0</v>
      </c>
      <c r="J1344" s="233"/>
      <c r="K1344" s="233">
        <f>SUM(K1345:K1346)</f>
        <v>0</v>
      </c>
      <c r="L1344" s="233"/>
      <c r="M1344" s="233">
        <f>SUM(M1345:M1346)</f>
        <v>0</v>
      </c>
      <c r="N1344" s="232"/>
      <c r="O1344" s="232">
        <f>SUM(O1345:O1346)</f>
        <v>0.62</v>
      </c>
      <c r="P1344" s="232"/>
      <c r="Q1344" s="232">
        <f>SUM(Q1345:Q1346)</f>
        <v>0</v>
      </c>
      <c r="R1344" s="233"/>
      <c r="S1344" s="233"/>
      <c r="T1344" s="234"/>
      <c r="U1344" s="228"/>
      <c r="V1344" s="228">
        <f>SUM(V1345:V1346)</f>
        <v>4.32</v>
      </c>
      <c r="W1344" s="228"/>
      <c r="X1344" s="228"/>
      <c r="Y1344" s="228"/>
      <c r="AG1344" t="s">
        <v>276</v>
      </c>
    </row>
    <row r="1345" spans="1:60" outlineLevel="1" x14ac:dyDescent="0.2">
      <c r="A1345" s="257">
        <v>429</v>
      </c>
      <c r="B1345" s="258" t="s">
        <v>2007</v>
      </c>
      <c r="C1345" s="265" t="s">
        <v>2008</v>
      </c>
      <c r="D1345" s="259" t="s">
        <v>563</v>
      </c>
      <c r="E1345" s="260">
        <v>36</v>
      </c>
      <c r="F1345" s="261"/>
      <c r="G1345" s="262">
        <f>ROUND(E1345*F1345,2)</f>
        <v>0</v>
      </c>
      <c r="H1345" s="261"/>
      <c r="I1345" s="262">
        <f>ROUND(E1345*H1345,2)</f>
        <v>0</v>
      </c>
      <c r="J1345" s="261"/>
      <c r="K1345" s="262">
        <f>ROUND(E1345*J1345,2)</f>
        <v>0</v>
      </c>
      <c r="L1345" s="262">
        <v>21</v>
      </c>
      <c r="M1345" s="262">
        <f>G1345*(1+L1345/100)</f>
        <v>0</v>
      </c>
      <c r="N1345" s="260">
        <v>1.685E-2</v>
      </c>
      <c r="O1345" s="260">
        <f>ROUND(E1345*N1345,2)</f>
        <v>0.61</v>
      </c>
      <c r="P1345" s="260">
        <v>0</v>
      </c>
      <c r="Q1345" s="260">
        <f>ROUND(E1345*P1345,2)</f>
        <v>0</v>
      </c>
      <c r="R1345" s="262"/>
      <c r="S1345" s="262" t="s">
        <v>316</v>
      </c>
      <c r="T1345" s="263" t="s">
        <v>281</v>
      </c>
      <c r="U1345" s="222">
        <v>0.12</v>
      </c>
      <c r="V1345" s="222">
        <f>ROUND(E1345*U1345,2)</f>
        <v>4.32</v>
      </c>
      <c r="W1345" s="222"/>
      <c r="X1345" s="222" t="s">
        <v>399</v>
      </c>
      <c r="Y1345" s="222" t="s">
        <v>283</v>
      </c>
      <c r="Z1345" s="212"/>
      <c r="AA1345" s="212"/>
      <c r="AB1345" s="212"/>
      <c r="AC1345" s="212"/>
      <c r="AD1345" s="212"/>
      <c r="AE1345" s="212"/>
      <c r="AF1345" s="212"/>
      <c r="AG1345" s="212" t="s">
        <v>400</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ht="22.5" outlineLevel="1" x14ac:dyDescent="0.2">
      <c r="A1346" s="257">
        <v>430</v>
      </c>
      <c r="B1346" s="258" t="s">
        <v>2009</v>
      </c>
      <c r="C1346" s="265" t="s">
        <v>2010</v>
      </c>
      <c r="D1346" s="259" t="s">
        <v>491</v>
      </c>
      <c r="E1346" s="260">
        <v>3</v>
      </c>
      <c r="F1346" s="261"/>
      <c r="G1346" s="262">
        <f>ROUND(E1346*F1346,2)</f>
        <v>0</v>
      </c>
      <c r="H1346" s="261"/>
      <c r="I1346" s="262">
        <f>ROUND(E1346*H1346,2)</f>
        <v>0</v>
      </c>
      <c r="J1346" s="261"/>
      <c r="K1346" s="262">
        <f>ROUND(E1346*J1346,2)</f>
        <v>0</v>
      </c>
      <c r="L1346" s="262">
        <v>21</v>
      </c>
      <c r="M1346" s="262">
        <f>G1346*(1+L1346/100)</f>
        <v>0</v>
      </c>
      <c r="N1346" s="260">
        <v>2E-3</v>
      </c>
      <c r="O1346" s="260">
        <f>ROUND(E1346*N1346,2)</f>
        <v>0.01</v>
      </c>
      <c r="P1346" s="260">
        <v>0</v>
      </c>
      <c r="Q1346" s="260">
        <f>ROUND(E1346*P1346,2)</f>
        <v>0</v>
      </c>
      <c r="R1346" s="262" t="s">
        <v>888</v>
      </c>
      <c r="S1346" s="262" t="s">
        <v>2011</v>
      </c>
      <c r="T1346" s="263" t="s">
        <v>281</v>
      </c>
      <c r="U1346" s="222">
        <v>0</v>
      </c>
      <c r="V1346" s="222">
        <f>ROUND(E1346*U1346,2)</f>
        <v>0</v>
      </c>
      <c r="W1346" s="222"/>
      <c r="X1346" s="222" t="s">
        <v>830</v>
      </c>
      <c r="Y1346" s="222" t="s">
        <v>283</v>
      </c>
      <c r="Z1346" s="212"/>
      <c r="AA1346" s="212"/>
      <c r="AB1346" s="212"/>
      <c r="AC1346" s="212"/>
      <c r="AD1346" s="212"/>
      <c r="AE1346" s="212"/>
      <c r="AF1346" s="212"/>
      <c r="AG1346" s="212" t="s">
        <v>831</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x14ac:dyDescent="0.2">
      <c r="A1347" s="229" t="s">
        <v>275</v>
      </c>
      <c r="B1347" s="230" t="s">
        <v>190</v>
      </c>
      <c r="C1347" s="246" t="s">
        <v>191</v>
      </c>
      <c r="D1347" s="231"/>
      <c r="E1347" s="232"/>
      <c r="F1347" s="233"/>
      <c r="G1347" s="233">
        <f>SUMIF(AG1348:AG1373,"&lt;&gt;NOR",G1348:G1373)</f>
        <v>0</v>
      </c>
      <c r="H1347" s="233"/>
      <c r="I1347" s="233">
        <f>SUM(I1348:I1373)</f>
        <v>0</v>
      </c>
      <c r="J1347" s="233"/>
      <c r="K1347" s="233">
        <f>SUM(K1348:K1373)</f>
        <v>0</v>
      </c>
      <c r="L1347" s="233"/>
      <c r="M1347" s="233">
        <f>SUM(M1348:M1373)</f>
        <v>0</v>
      </c>
      <c r="N1347" s="232"/>
      <c r="O1347" s="232">
        <f>SUM(O1348:O1373)</f>
        <v>0</v>
      </c>
      <c r="P1347" s="232"/>
      <c r="Q1347" s="232">
        <f>SUM(Q1348:Q1373)</f>
        <v>0</v>
      </c>
      <c r="R1347" s="233"/>
      <c r="S1347" s="233"/>
      <c r="T1347" s="234"/>
      <c r="U1347" s="228"/>
      <c r="V1347" s="228">
        <f>SUM(V1348:V1373)</f>
        <v>0</v>
      </c>
      <c r="W1347" s="228"/>
      <c r="X1347" s="228"/>
      <c r="Y1347" s="228"/>
      <c r="AG1347" t="s">
        <v>276</v>
      </c>
    </row>
    <row r="1348" spans="1:60" outlineLevel="1" x14ac:dyDescent="0.2">
      <c r="A1348" s="257">
        <v>431</v>
      </c>
      <c r="B1348" s="258" t="s">
        <v>2012</v>
      </c>
      <c r="C1348" s="265" t="s">
        <v>2013</v>
      </c>
      <c r="D1348" s="259" t="s">
        <v>1109</v>
      </c>
      <c r="E1348" s="260">
        <v>10</v>
      </c>
      <c r="F1348" s="261"/>
      <c r="G1348" s="262">
        <f>ROUND(E1348*F1348,2)</f>
        <v>0</v>
      </c>
      <c r="H1348" s="261"/>
      <c r="I1348" s="262">
        <f>ROUND(E1348*H1348,2)</f>
        <v>0</v>
      </c>
      <c r="J1348" s="261"/>
      <c r="K1348" s="262">
        <f>ROUND(E1348*J1348,2)</f>
        <v>0</v>
      </c>
      <c r="L1348" s="262">
        <v>21</v>
      </c>
      <c r="M1348" s="262">
        <f>G1348*(1+L1348/100)</f>
        <v>0</v>
      </c>
      <c r="N1348" s="260">
        <v>0</v>
      </c>
      <c r="O1348" s="260">
        <f>ROUND(E1348*N1348,2)</f>
        <v>0</v>
      </c>
      <c r="P1348" s="260">
        <v>0</v>
      </c>
      <c r="Q1348" s="260">
        <f>ROUND(E1348*P1348,2)</f>
        <v>0</v>
      </c>
      <c r="R1348" s="262"/>
      <c r="S1348" s="262" t="s">
        <v>316</v>
      </c>
      <c r="T1348" s="263" t="s">
        <v>281</v>
      </c>
      <c r="U1348" s="222">
        <v>0</v>
      </c>
      <c r="V1348" s="222">
        <f>ROUND(E1348*U1348,2)</f>
        <v>0</v>
      </c>
      <c r="W1348" s="222"/>
      <c r="X1348" s="222" t="s">
        <v>399</v>
      </c>
      <c r="Y1348" s="222" t="s">
        <v>283</v>
      </c>
      <c r="Z1348" s="212"/>
      <c r="AA1348" s="212"/>
      <c r="AB1348" s="212"/>
      <c r="AC1348" s="212"/>
      <c r="AD1348" s="212"/>
      <c r="AE1348" s="212"/>
      <c r="AF1348" s="212"/>
      <c r="AG1348" s="212" t="s">
        <v>400</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57">
        <v>432</v>
      </c>
      <c r="B1349" s="258" t="s">
        <v>2014</v>
      </c>
      <c r="C1349" s="265" t="s">
        <v>2015</v>
      </c>
      <c r="D1349" s="259" t="s">
        <v>1109</v>
      </c>
      <c r="E1349" s="260">
        <v>50</v>
      </c>
      <c r="F1349" s="261"/>
      <c r="G1349" s="262">
        <f>ROUND(E1349*F1349,2)</f>
        <v>0</v>
      </c>
      <c r="H1349" s="261"/>
      <c r="I1349" s="262">
        <f>ROUND(E1349*H1349,2)</f>
        <v>0</v>
      </c>
      <c r="J1349" s="261"/>
      <c r="K1349" s="262">
        <f>ROUND(E1349*J1349,2)</f>
        <v>0</v>
      </c>
      <c r="L1349" s="262">
        <v>21</v>
      </c>
      <c r="M1349" s="262">
        <f>G1349*(1+L1349/100)</f>
        <v>0</v>
      </c>
      <c r="N1349" s="260">
        <v>0</v>
      </c>
      <c r="O1349" s="260">
        <f>ROUND(E1349*N1349,2)</f>
        <v>0</v>
      </c>
      <c r="P1349" s="260">
        <v>0</v>
      </c>
      <c r="Q1349" s="260">
        <f>ROUND(E1349*P1349,2)</f>
        <v>0</v>
      </c>
      <c r="R1349" s="262"/>
      <c r="S1349" s="262" t="s">
        <v>316</v>
      </c>
      <c r="T1349" s="263" t="s">
        <v>281</v>
      </c>
      <c r="U1349" s="222">
        <v>0</v>
      </c>
      <c r="V1349" s="222">
        <f>ROUND(E1349*U1349,2)</f>
        <v>0</v>
      </c>
      <c r="W1349" s="222"/>
      <c r="X1349" s="222" t="s">
        <v>399</v>
      </c>
      <c r="Y1349" s="222" t="s">
        <v>283</v>
      </c>
      <c r="Z1349" s="212"/>
      <c r="AA1349" s="212"/>
      <c r="AB1349" s="212"/>
      <c r="AC1349" s="212"/>
      <c r="AD1349" s="212"/>
      <c r="AE1349" s="212"/>
      <c r="AF1349" s="212"/>
      <c r="AG1349" s="212" t="s">
        <v>400</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57">
        <v>433</v>
      </c>
      <c r="B1350" s="258" t="s">
        <v>2016</v>
      </c>
      <c r="C1350" s="265" t="s">
        <v>2017</v>
      </c>
      <c r="D1350" s="259" t="s">
        <v>1109</v>
      </c>
      <c r="E1350" s="260">
        <v>140</v>
      </c>
      <c r="F1350" s="261"/>
      <c r="G1350" s="262">
        <f>ROUND(E1350*F1350,2)</f>
        <v>0</v>
      </c>
      <c r="H1350" s="261"/>
      <c r="I1350" s="262">
        <f>ROUND(E1350*H1350,2)</f>
        <v>0</v>
      </c>
      <c r="J1350" s="261"/>
      <c r="K1350" s="262">
        <f>ROUND(E1350*J1350,2)</f>
        <v>0</v>
      </c>
      <c r="L1350" s="262">
        <v>21</v>
      </c>
      <c r="M1350" s="262">
        <f>G1350*(1+L1350/100)</f>
        <v>0</v>
      </c>
      <c r="N1350" s="260">
        <v>0</v>
      </c>
      <c r="O1350" s="260">
        <f>ROUND(E1350*N1350,2)</f>
        <v>0</v>
      </c>
      <c r="P1350" s="260">
        <v>0</v>
      </c>
      <c r="Q1350" s="260">
        <f>ROUND(E1350*P1350,2)</f>
        <v>0</v>
      </c>
      <c r="R1350" s="262"/>
      <c r="S1350" s="262" t="s">
        <v>316</v>
      </c>
      <c r="T1350" s="263" t="s">
        <v>281</v>
      </c>
      <c r="U1350" s="222">
        <v>0</v>
      </c>
      <c r="V1350" s="222">
        <f>ROUND(E1350*U1350,2)</f>
        <v>0</v>
      </c>
      <c r="W1350" s="222"/>
      <c r="X1350" s="222" t="s">
        <v>399</v>
      </c>
      <c r="Y1350" s="222" t="s">
        <v>283</v>
      </c>
      <c r="Z1350" s="212"/>
      <c r="AA1350" s="212"/>
      <c r="AB1350" s="212"/>
      <c r="AC1350" s="212"/>
      <c r="AD1350" s="212"/>
      <c r="AE1350" s="212"/>
      <c r="AF1350" s="212"/>
      <c r="AG1350" s="212" t="s">
        <v>400</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
      <c r="A1351" s="257">
        <v>434</v>
      </c>
      <c r="B1351" s="258" t="s">
        <v>2018</v>
      </c>
      <c r="C1351" s="265" t="s">
        <v>2019</v>
      </c>
      <c r="D1351" s="259" t="s">
        <v>1109</v>
      </c>
      <c r="E1351" s="260">
        <v>40</v>
      </c>
      <c r="F1351" s="261"/>
      <c r="G1351" s="262">
        <f>ROUND(E1351*F1351,2)</f>
        <v>0</v>
      </c>
      <c r="H1351" s="261"/>
      <c r="I1351" s="262">
        <f>ROUND(E1351*H1351,2)</f>
        <v>0</v>
      </c>
      <c r="J1351" s="261"/>
      <c r="K1351" s="262">
        <f>ROUND(E1351*J1351,2)</f>
        <v>0</v>
      </c>
      <c r="L1351" s="262">
        <v>21</v>
      </c>
      <c r="M1351" s="262">
        <f>G1351*(1+L1351/100)</f>
        <v>0</v>
      </c>
      <c r="N1351" s="260">
        <v>0</v>
      </c>
      <c r="O1351" s="260">
        <f>ROUND(E1351*N1351,2)</f>
        <v>0</v>
      </c>
      <c r="P1351" s="260">
        <v>0</v>
      </c>
      <c r="Q1351" s="260">
        <f>ROUND(E1351*P1351,2)</f>
        <v>0</v>
      </c>
      <c r="R1351" s="262"/>
      <c r="S1351" s="262" t="s">
        <v>316</v>
      </c>
      <c r="T1351" s="263" t="s">
        <v>281</v>
      </c>
      <c r="U1351" s="222">
        <v>0</v>
      </c>
      <c r="V1351" s="222">
        <f>ROUND(E1351*U1351,2)</f>
        <v>0</v>
      </c>
      <c r="W1351" s="222"/>
      <c r="X1351" s="222" t="s">
        <v>399</v>
      </c>
      <c r="Y1351" s="222" t="s">
        <v>283</v>
      </c>
      <c r="Z1351" s="212"/>
      <c r="AA1351" s="212"/>
      <c r="AB1351" s="212"/>
      <c r="AC1351" s="212"/>
      <c r="AD1351" s="212"/>
      <c r="AE1351" s="212"/>
      <c r="AF1351" s="212"/>
      <c r="AG1351" s="212" t="s">
        <v>400</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36">
        <v>435</v>
      </c>
      <c r="B1352" s="237" t="s">
        <v>2020</v>
      </c>
      <c r="C1352" s="247" t="s">
        <v>2021</v>
      </c>
      <c r="D1352" s="238" t="s">
        <v>885</v>
      </c>
      <c r="E1352" s="239">
        <v>6</v>
      </c>
      <c r="F1352" s="240"/>
      <c r="G1352" s="241">
        <f>ROUND(E1352*F1352,2)</f>
        <v>0</v>
      </c>
      <c r="H1352" s="240"/>
      <c r="I1352" s="241">
        <f>ROUND(E1352*H1352,2)</f>
        <v>0</v>
      </c>
      <c r="J1352" s="240"/>
      <c r="K1352" s="241">
        <f>ROUND(E1352*J1352,2)</f>
        <v>0</v>
      </c>
      <c r="L1352" s="241">
        <v>21</v>
      </c>
      <c r="M1352" s="241">
        <f>G1352*(1+L1352/100)</f>
        <v>0</v>
      </c>
      <c r="N1352" s="239">
        <v>0</v>
      </c>
      <c r="O1352" s="239">
        <f>ROUND(E1352*N1352,2)</f>
        <v>0</v>
      </c>
      <c r="P1352" s="239">
        <v>0</v>
      </c>
      <c r="Q1352" s="239">
        <f>ROUND(E1352*P1352,2)</f>
        <v>0</v>
      </c>
      <c r="R1352" s="241"/>
      <c r="S1352" s="241" t="s">
        <v>316</v>
      </c>
      <c r="T1352" s="242" t="s">
        <v>281</v>
      </c>
      <c r="U1352" s="222">
        <v>0</v>
      </c>
      <c r="V1352" s="222">
        <f>ROUND(E1352*U1352,2)</f>
        <v>0</v>
      </c>
      <c r="W1352" s="222"/>
      <c r="X1352" s="222" t="s">
        <v>399</v>
      </c>
      <c r="Y1352" s="222" t="s">
        <v>283</v>
      </c>
      <c r="Z1352" s="212"/>
      <c r="AA1352" s="212"/>
      <c r="AB1352" s="212"/>
      <c r="AC1352" s="212"/>
      <c r="AD1352" s="212"/>
      <c r="AE1352" s="212"/>
      <c r="AF1352" s="212"/>
      <c r="AG1352" s="212" t="s">
        <v>400</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49" t="s">
        <v>2022</v>
      </c>
      <c r="D1353" s="226"/>
      <c r="E1353" s="227"/>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288</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49" t="s">
        <v>2023</v>
      </c>
      <c r="D1354" s="226"/>
      <c r="E1354" s="227"/>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288</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49" t="s">
        <v>1518</v>
      </c>
      <c r="D1355" s="226"/>
      <c r="E1355" s="227">
        <v>6</v>
      </c>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288</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57">
        <v>436</v>
      </c>
      <c r="B1356" s="258" t="s">
        <v>2024</v>
      </c>
      <c r="C1356" s="265" t="s">
        <v>2025</v>
      </c>
      <c r="D1356" s="259" t="s">
        <v>885</v>
      </c>
      <c r="E1356" s="260">
        <v>24</v>
      </c>
      <c r="F1356" s="261"/>
      <c r="G1356" s="262">
        <f>ROUND(E1356*F1356,2)</f>
        <v>0</v>
      </c>
      <c r="H1356" s="261"/>
      <c r="I1356" s="262">
        <f>ROUND(E1356*H1356,2)</f>
        <v>0</v>
      </c>
      <c r="J1356" s="261"/>
      <c r="K1356" s="262">
        <f>ROUND(E1356*J1356,2)</f>
        <v>0</v>
      </c>
      <c r="L1356" s="262">
        <v>21</v>
      </c>
      <c r="M1356" s="262">
        <f>G1356*(1+L1356/100)</f>
        <v>0</v>
      </c>
      <c r="N1356" s="260">
        <v>0</v>
      </c>
      <c r="O1356" s="260">
        <f>ROUND(E1356*N1356,2)</f>
        <v>0</v>
      </c>
      <c r="P1356" s="260">
        <v>0</v>
      </c>
      <c r="Q1356" s="260">
        <f>ROUND(E1356*P1356,2)</f>
        <v>0</v>
      </c>
      <c r="R1356" s="262"/>
      <c r="S1356" s="262" t="s">
        <v>316</v>
      </c>
      <c r="T1356" s="263" t="s">
        <v>281</v>
      </c>
      <c r="U1356" s="222">
        <v>0</v>
      </c>
      <c r="V1356" s="222">
        <f>ROUND(E1356*U1356,2)</f>
        <v>0</v>
      </c>
      <c r="W1356" s="222"/>
      <c r="X1356" s="222" t="s">
        <v>399</v>
      </c>
      <c r="Y1356" s="222" t="s">
        <v>283</v>
      </c>
      <c r="Z1356" s="212"/>
      <c r="AA1356" s="212"/>
      <c r="AB1356" s="212"/>
      <c r="AC1356" s="212"/>
      <c r="AD1356" s="212"/>
      <c r="AE1356" s="212"/>
      <c r="AF1356" s="212"/>
      <c r="AG1356" s="212" t="s">
        <v>400</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57">
        <v>437</v>
      </c>
      <c r="B1357" s="258" t="s">
        <v>2026</v>
      </c>
      <c r="C1357" s="265" t="s">
        <v>2027</v>
      </c>
      <c r="D1357" s="259" t="s">
        <v>885</v>
      </c>
      <c r="E1357" s="260">
        <v>6</v>
      </c>
      <c r="F1357" s="261"/>
      <c r="G1357" s="262">
        <f>ROUND(E1357*F1357,2)</f>
        <v>0</v>
      </c>
      <c r="H1357" s="261"/>
      <c r="I1357" s="262">
        <f>ROUND(E1357*H1357,2)</f>
        <v>0</v>
      </c>
      <c r="J1357" s="261"/>
      <c r="K1357" s="262">
        <f>ROUND(E1357*J1357,2)</f>
        <v>0</v>
      </c>
      <c r="L1357" s="262">
        <v>21</v>
      </c>
      <c r="M1357" s="262">
        <f>G1357*(1+L1357/100)</f>
        <v>0</v>
      </c>
      <c r="N1357" s="260">
        <v>0</v>
      </c>
      <c r="O1357" s="260">
        <f>ROUND(E1357*N1357,2)</f>
        <v>0</v>
      </c>
      <c r="P1357" s="260">
        <v>0</v>
      </c>
      <c r="Q1357" s="260">
        <f>ROUND(E1357*P1357,2)</f>
        <v>0</v>
      </c>
      <c r="R1357" s="262"/>
      <c r="S1357" s="262" t="s">
        <v>316</v>
      </c>
      <c r="T1357" s="263" t="s">
        <v>281</v>
      </c>
      <c r="U1357" s="222">
        <v>0</v>
      </c>
      <c r="V1357" s="222">
        <f>ROUND(E1357*U1357,2)</f>
        <v>0</v>
      </c>
      <c r="W1357" s="222"/>
      <c r="X1357" s="222" t="s">
        <v>399</v>
      </c>
      <c r="Y1357" s="222" t="s">
        <v>283</v>
      </c>
      <c r="Z1357" s="212"/>
      <c r="AA1357" s="212"/>
      <c r="AB1357" s="212"/>
      <c r="AC1357" s="212"/>
      <c r="AD1357" s="212"/>
      <c r="AE1357" s="212"/>
      <c r="AF1357" s="212"/>
      <c r="AG1357" s="212" t="s">
        <v>400</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
      <c r="A1358" s="257">
        <v>438</v>
      </c>
      <c r="B1358" s="258" t="s">
        <v>2028</v>
      </c>
      <c r="C1358" s="265" t="s">
        <v>2029</v>
      </c>
      <c r="D1358" s="259" t="s">
        <v>885</v>
      </c>
      <c r="E1358" s="260">
        <v>4</v>
      </c>
      <c r="F1358" s="261"/>
      <c r="G1358" s="262">
        <f>ROUND(E1358*F1358,2)</f>
        <v>0</v>
      </c>
      <c r="H1358" s="261"/>
      <c r="I1358" s="262">
        <f>ROUND(E1358*H1358,2)</f>
        <v>0</v>
      </c>
      <c r="J1358" s="261"/>
      <c r="K1358" s="262">
        <f>ROUND(E1358*J1358,2)</f>
        <v>0</v>
      </c>
      <c r="L1358" s="262">
        <v>21</v>
      </c>
      <c r="M1358" s="262">
        <f>G1358*(1+L1358/100)</f>
        <v>0</v>
      </c>
      <c r="N1358" s="260">
        <v>0</v>
      </c>
      <c r="O1358" s="260">
        <f>ROUND(E1358*N1358,2)</f>
        <v>0</v>
      </c>
      <c r="P1358" s="260">
        <v>0</v>
      </c>
      <c r="Q1358" s="260">
        <f>ROUND(E1358*P1358,2)</f>
        <v>0</v>
      </c>
      <c r="R1358" s="262"/>
      <c r="S1358" s="262" t="s">
        <v>316</v>
      </c>
      <c r="T1358" s="263" t="s">
        <v>281</v>
      </c>
      <c r="U1358" s="222">
        <v>0</v>
      </c>
      <c r="V1358" s="222">
        <f>ROUND(E1358*U1358,2)</f>
        <v>0</v>
      </c>
      <c r="W1358" s="222"/>
      <c r="X1358" s="222" t="s">
        <v>399</v>
      </c>
      <c r="Y1358" s="222" t="s">
        <v>283</v>
      </c>
      <c r="Z1358" s="212"/>
      <c r="AA1358" s="212"/>
      <c r="AB1358" s="212"/>
      <c r="AC1358" s="212"/>
      <c r="AD1358" s="212"/>
      <c r="AE1358" s="212"/>
      <c r="AF1358" s="212"/>
      <c r="AG1358" s="212" t="s">
        <v>400</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57">
        <v>439</v>
      </c>
      <c r="B1359" s="258" t="s">
        <v>2030</v>
      </c>
      <c r="C1359" s="265" t="s">
        <v>2031</v>
      </c>
      <c r="D1359" s="259" t="s">
        <v>885</v>
      </c>
      <c r="E1359" s="260">
        <v>1</v>
      </c>
      <c r="F1359" s="261"/>
      <c r="G1359" s="262">
        <f>ROUND(E1359*F1359,2)</f>
        <v>0</v>
      </c>
      <c r="H1359" s="261"/>
      <c r="I1359" s="262">
        <f>ROUND(E1359*H1359,2)</f>
        <v>0</v>
      </c>
      <c r="J1359" s="261"/>
      <c r="K1359" s="262">
        <f>ROUND(E1359*J1359,2)</f>
        <v>0</v>
      </c>
      <c r="L1359" s="262">
        <v>21</v>
      </c>
      <c r="M1359" s="262">
        <f>G1359*(1+L1359/100)</f>
        <v>0</v>
      </c>
      <c r="N1359" s="260">
        <v>0</v>
      </c>
      <c r="O1359" s="260">
        <f>ROUND(E1359*N1359,2)</f>
        <v>0</v>
      </c>
      <c r="P1359" s="260">
        <v>0</v>
      </c>
      <c r="Q1359" s="260">
        <f>ROUND(E1359*P1359,2)</f>
        <v>0</v>
      </c>
      <c r="R1359" s="262"/>
      <c r="S1359" s="262" t="s">
        <v>316</v>
      </c>
      <c r="T1359" s="263" t="s">
        <v>281</v>
      </c>
      <c r="U1359" s="222">
        <v>0</v>
      </c>
      <c r="V1359" s="222">
        <f>ROUND(E1359*U1359,2)</f>
        <v>0</v>
      </c>
      <c r="W1359" s="222"/>
      <c r="X1359" s="222" t="s">
        <v>399</v>
      </c>
      <c r="Y1359" s="222" t="s">
        <v>283</v>
      </c>
      <c r="Z1359" s="212"/>
      <c r="AA1359" s="212"/>
      <c r="AB1359" s="212"/>
      <c r="AC1359" s="212"/>
      <c r="AD1359" s="212"/>
      <c r="AE1359" s="212"/>
      <c r="AF1359" s="212"/>
      <c r="AG1359" s="212" t="s">
        <v>400</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57">
        <v>440</v>
      </c>
      <c r="B1360" s="258" t="s">
        <v>2032</v>
      </c>
      <c r="C1360" s="265" t="s">
        <v>2033</v>
      </c>
      <c r="D1360" s="259" t="s">
        <v>885</v>
      </c>
      <c r="E1360" s="260">
        <v>6</v>
      </c>
      <c r="F1360" s="261"/>
      <c r="G1360" s="262">
        <f>ROUND(E1360*F1360,2)</f>
        <v>0</v>
      </c>
      <c r="H1360" s="261"/>
      <c r="I1360" s="262">
        <f>ROUND(E1360*H1360,2)</f>
        <v>0</v>
      </c>
      <c r="J1360" s="261"/>
      <c r="K1360" s="262">
        <f>ROUND(E1360*J1360,2)</f>
        <v>0</v>
      </c>
      <c r="L1360" s="262">
        <v>21</v>
      </c>
      <c r="M1360" s="262">
        <f>G1360*(1+L1360/100)</f>
        <v>0</v>
      </c>
      <c r="N1360" s="260">
        <v>0</v>
      </c>
      <c r="O1360" s="260">
        <f>ROUND(E1360*N1360,2)</f>
        <v>0</v>
      </c>
      <c r="P1360" s="260">
        <v>0</v>
      </c>
      <c r="Q1360" s="260">
        <f>ROUND(E1360*P1360,2)</f>
        <v>0</v>
      </c>
      <c r="R1360" s="262"/>
      <c r="S1360" s="262" t="s">
        <v>316</v>
      </c>
      <c r="T1360" s="263" t="s">
        <v>281</v>
      </c>
      <c r="U1360" s="222">
        <v>0</v>
      </c>
      <c r="V1360" s="222">
        <f>ROUND(E1360*U1360,2)</f>
        <v>0</v>
      </c>
      <c r="W1360" s="222"/>
      <c r="X1360" s="222" t="s">
        <v>399</v>
      </c>
      <c r="Y1360" s="222" t="s">
        <v>283</v>
      </c>
      <c r="Z1360" s="212"/>
      <c r="AA1360" s="212"/>
      <c r="AB1360" s="212"/>
      <c r="AC1360" s="212"/>
      <c r="AD1360" s="212"/>
      <c r="AE1360" s="212"/>
      <c r="AF1360" s="212"/>
      <c r="AG1360" s="212" t="s">
        <v>400</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
      <c r="A1361" s="257">
        <v>441</v>
      </c>
      <c r="B1361" s="258" t="s">
        <v>2034</v>
      </c>
      <c r="C1361" s="265" t="s">
        <v>2035</v>
      </c>
      <c r="D1361" s="259" t="s">
        <v>885</v>
      </c>
      <c r="E1361" s="260">
        <v>1</v>
      </c>
      <c r="F1361" s="261"/>
      <c r="G1361" s="262">
        <f>ROUND(E1361*F1361,2)</f>
        <v>0</v>
      </c>
      <c r="H1361" s="261"/>
      <c r="I1361" s="262">
        <f>ROUND(E1361*H1361,2)</f>
        <v>0</v>
      </c>
      <c r="J1361" s="261"/>
      <c r="K1361" s="262">
        <f>ROUND(E1361*J1361,2)</f>
        <v>0</v>
      </c>
      <c r="L1361" s="262">
        <v>21</v>
      </c>
      <c r="M1361" s="262">
        <f>G1361*(1+L1361/100)</f>
        <v>0</v>
      </c>
      <c r="N1361" s="260">
        <v>0</v>
      </c>
      <c r="O1361" s="260">
        <f>ROUND(E1361*N1361,2)</f>
        <v>0</v>
      </c>
      <c r="P1361" s="260">
        <v>0</v>
      </c>
      <c r="Q1361" s="260">
        <f>ROUND(E1361*P1361,2)</f>
        <v>0</v>
      </c>
      <c r="R1361" s="262"/>
      <c r="S1361" s="262" t="s">
        <v>316</v>
      </c>
      <c r="T1361" s="263" t="s">
        <v>281</v>
      </c>
      <c r="U1361" s="222">
        <v>0</v>
      </c>
      <c r="V1361" s="222">
        <f>ROUND(E1361*U1361,2)</f>
        <v>0</v>
      </c>
      <c r="W1361" s="222"/>
      <c r="X1361" s="222" t="s">
        <v>399</v>
      </c>
      <c r="Y1361" s="222" t="s">
        <v>283</v>
      </c>
      <c r="Z1361" s="212"/>
      <c r="AA1361" s="212"/>
      <c r="AB1361" s="212"/>
      <c r="AC1361" s="212"/>
      <c r="AD1361" s="212"/>
      <c r="AE1361" s="212"/>
      <c r="AF1361" s="212"/>
      <c r="AG1361" s="212" t="s">
        <v>400</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57">
        <v>442</v>
      </c>
      <c r="B1362" s="258" t="s">
        <v>2036</v>
      </c>
      <c r="C1362" s="265" t="s">
        <v>2037</v>
      </c>
      <c r="D1362" s="259" t="s">
        <v>885</v>
      </c>
      <c r="E1362" s="260">
        <v>24</v>
      </c>
      <c r="F1362" s="261"/>
      <c r="G1362" s="262">
        <f>ROUND(E1362*F1362,2)</f>
        <v>0</v>
      </c>
      <c r="H1362" s="261"/>
      <c r="I1362" s="262">
        <f>ROUND(E1362*H1362,2)</f>
        <v>0</v>
      </c>
      <c r="J1362" s="261"/>
      <c r="K1362" s="262">
        <f>ROUND(E1362*J1362,2)</f>
        <v>0</v>
      </c>
      <c r="L1362" s="262">
        <v>21</v>
      </c>
      <c r="M1362" s="262">
        <f>G1362*(1+L1362/100)</f>
        <v>0</v>
      </c>
      <c r="N1362" s="260">
        <v>0</v>
      </c>
      <c r="O1362" s="260">
        <f>ROUND(E1362*N1362,2)</f>
        <v>0</v>
      </c>
      <c r="P1362" s="260">
        <v>0</v>
      </c>
      <c r="Q1362" s="260">
        <f>ROUND(E1362*P1362,2)</f>
        <v>0</v>
      </c>
      <c r="R1362" s="262"/>
      <c r="S1362" s="262" t="s">
        <v>316</v>
      </c>
      <c r="T1362" s="263" t="s">
        <v>281</v>
      </c>
      <c r="U1362" s="222">
        <v>0</v>
      </c>
      <c r="V1362" s="222">
        <f>ROUND(E1362*U1362,2)</f>
        <v>0</v>
      </c>
      <c r="W1362" s="222"/>
      <c r="X1362" s="222" t="s">
        <v>399</v>
      </c>
      <c r="Y1362" s="222" t="s">
        <v>283</v>
      </c>
      <c r="Z1362" s="212"/>
      <c r="AA1362" s="212"/>
      <c r="AB1362" s="212"/>
      <c r="AC1362" s="212"/>
      <c r="AD1362" s="212"/>
      <c r="AE1362" s="212"/>
      <c r="AF1362" s="212"/>
      <c r="AG1362" s="212" t="s">
        <v>400</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57">
        <v>443</v>
      </c>
      <c r="B1363" s="258" t="s">
        <v>2038</v>
      </c>
      <c r="C1363" s="265" t="s">
        <v>2039</v>
      </c>
      <c r="D1363" s="259" t="s">
        <v>885</v>
      </c>
      <c r="E1363" s="260">
        <v>24</v>
      </c>
      <c r="F1363" s="261"/>
      <c r="G1363" s="262">
        <f>ROUND(E1363*F1363,2)</f>
        <v>0</v>
      </c>
      <c r="H1363" s="261"/>
      <c r="I1363" s="262">
        <f>ROUND(E1363*H1363,2)</f>
        <v>0</v>
      </c>
      <c r="J1363" s="261"/>
      <c r="K1363" s="262">
        <f>ROUND(E1363*J1363,2)</f>
        <v>0</v>
      </c>
      <c r="L1363" s="262">
        <v>21</v>
      </c>
      <c r="M1363" s="262">
        <f>G1363*(1+L1363/100)</f>
        <v>0</v>
      </c>
      <c r="N1363" s="260">
        <v>0</v>
      </c>
      <c r="O1363" s="260">
        <f>ROUND(E1363*N1363,2)</f>
        <v>0</v>
      </c>
      <c r="P1363" s="260">
        <v>0</v>
      </c>
      <c r="Q1363" s="260">
        <f>ROUND(E1363*P1363,2)</f>
        <v>0</v>
      </c>
      <c r="R1363" s="262"/>
      <c r="S1363" s="262" t="s">
        <v>316</v>
      </c>
      <c r="T1363" s="263" t="s">
        <v>281</v>
      </c>
      <c r="U1363" s="222">
        <v>0</v>
      </c>
      <c r="V1363" s="222">
        <f>ROUND(E1363*U1363,2)</f>
        <v>0</v>
      </c>
      <c r="W1363" s="222"/>
      <c r="X1363" s="222" t="s">
        <v>399</v>
      </c>
      <c r="Y1363" s="222" t="s">
        <v>283</v>
      </c>
      <c r="Z1363" s="212"/>
      <c r="AA1363" s="212"/>
      <c r="AB1363" s="212"/>
      <c r="AC1363" s="212"/>
      <c r="AD1363" s="212"/>
      <c r="AE1363" s="212"/>
      <c r="AF1363" s="212"/>
      <c r="AG1363" s="212" t="s">
        <v>400</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57">
        <v>444</v>
      </c>
      <c r="B1364" s="258" t="s">
        <v>2040</v>
      </c>
      <c r="C1364" s="265" t="s">
        <v>2041</v>
      </c>
      <c r="D1364" s="259" t="s">
        <v>885</v>
      </c>
      <c r="E1364" s="260">
        <v>6</v>
      </c>
      <c r="F1364" s="261"/>
      <c r="G1364" s="262">
        <f>ROUND(E1364*F1364,2)</f>
        <v>0</v>
      </c>
      <c r="H1364" s="261"/>
      <c r="I1364" s="262">
        <f>ROUND(E1364*H1364,2)</f>
        <v>0</v>
      </c>
      <c r="J1364" s="261"/>
      <c r="K1364" s="262">
        <f>ROUND(E1364*J1364,2)</f>
        <v>0</v>
      </c>
      <c r="L1364" s="262">
        <v>21</v>
      </c>
      <c r="M1364" s="262">
        <f>G1364*(1+L1364/100)</f>
        <v>0</v>
      </c>
      <c r="N1364" s="260">
        <v>0</v>
      </c>
      <c r="O1364" s="260">
        <f>ROUND(E1364*N1364,2)</f>
        <v>0</v>
      </c>
      <c r="P1364" s="260">
        <v>0</v>
      </c>
      <c r="Q1364" s="260">
        <f>ROUND(E1364*P1364,2)</f>
        <v>0</v>
      </c>
      <c r="R1364" s="262"/>
      <c r="S1364" s="262" t="s">
        <v>316</v>
      </c>
      <c r="T1364" s="263" t="s">
        <v>281</v>
      </c>
      <c r="U1364" s="222">
        <v>0</v>
      </c>
      <c r="V1364" s="222">
        <f>ROUND(E1364*U1364,2)</f>
        <v>0</v>
      </c>
      <c r="W1364" s="222"/>
      <c r="X1364" s="222" t="s">
        <v>399</v>
      </c>
      <c r="Y1364" s="222" t="s">
        <v>283</v>
      </c>
      <c r="Z1364" s="212"/>
      <c r="AA1364" s="212"/>
      <c r="AB1364" s="212"/>
      <c r="AC1364" s="212"/>
      <c r="AD1364" s="212"/>
      <c r="AE1364" s="212"/>
      <c r="AF1364" s="212"/>
      <c r="AG1364" s="212" t="s">
        <v>400</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1" x14ac:dyDescent="0.2">
      <c r="A1365" s="257">
        <v>445</v>
      </c>
      <c r="B1365" s="258" t="s">
        <v>2042</v>
      </c>
      <c r="C1365" s="265" t="s">
        <v>2043</v>
      </c>
      <c r="D1365" s="259" t="s">
        <v>885</v>
      </c>
      <c r="E1365" s="260">
        <v>6</v>
      </c>
      <c r="F1365" s="261"/>
      <c r="G1365" s="262">
        <f>ROUND(E1365*F1365,2)</f>
        <v>0</v>
      </c>
      <c r="H1365" s="261"/>
      <c r="I1365" s="262">
        <f>ROUND(E1365*H1365,2)</f>
        <v>0</v>
      </c>
      <c r="J1365" s="261"/>
      <c r="K1365" s="262">
        <f>ROUND(E1365*J1365,2)</f>
        <v>0</v>
      </c>
      <c r="L1365" s="262">
        <v>21</v>
      </c>
      <c r="M1365" s="262">
        <f>G1365*(1+L1365/100)</f>
        <v>0</v>
      </c>
      <c r="N1365" s="260">
        <v>0</v>
      </c>
      <c r="O1365" s="260">
        <f>ROUND(E1365*N1365,2)</f>
        <v>0</v>
      </c>
      <c r="P1365" s="260">
        <v>0</v>
      </c>
      <c r="Q1365" s="260">
        <f>ROUND(E1365*P1365,2)</f>
        <v>0</v>
      </c>
      <c r="R1365" s="262"/>
      <c r="S1365" s="262" t="s">
        <v>316</v>
      </c>
      <c r="T1365" s="263" t="s">
        <v>281</v>
      </c>
      <c r="U1365" s="222">
        <v>0</v>
      </c>
      <c r="V1365" s="222">
        <f>ROUND(E1365*U1365,2)</f>
        <v>0</v>
      </c>
      <c r="W1365" s="222"/>
      <c r="X1365" s="222" t="s">
        <v>399</v>
      </c>
      <c r="Y1365" s="222" t="s">
        <v>283</v>
      </c>
      <c r="Z1365" s="212"/>
      <c r="AA1365" s="212"/>
      <c r="AB1365" s="212"/>
      <c r="AC1365" s="212"/>
      <c r="AD1365" s="212"/>
      <c r="AE1365" s="212"/>
      <c r="AF1365" s="212"/>
      <c r="AG1365" s="212" t="s">
        <v>400</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57">
        <v>446</v>
      </c>
      <c r="B1366" s="258" t="s">
        <v>2044</v>
      </c>
      <c r="C1366" s="265" t="s">
        <v>2045</v>
      </c>
      <c r="D1366" s="259" t="s">
        <v>885</v>
      </c>
      <c r="E1366" s="260">
        <v>2</v>
      </c>
      <c r="F1366" s="261"/>
      <c r="G1366" s="262">
        <f>ROUND(E1366*F1366,2)</f>
        <v>0</v>
      </c>
      <c r="H1366" s="261"/>
      <c r="I1366" s="262">
        <f>ROUND(E1366*H1366,2)</f>
        <v>0</v>
      </c>
      <c r="J1366" s="261"/>
      <c r="K1366" s="262">
        <f>ROUND(E1366*J1366,2)</f>
        <v>0</v>
      </c>
      <c r="L1366" s="262">
        <v>21</v>
      </c>
      <c r="M1366" s="262">
        <f>G1366*(1+L1366/100)</f>
        <v>0</v>
      </c>
      <c r="N1366" s="260">
        <v>0</v>
      </c>
      <c r="O1366" s="260">
        <f>ROUND(E1366*N1366,2)</f>
        <v>0</v>
      </c>
      <c r="P1366" s="260">
        <v>0</v>
      </c>
      <c r="Q1366" s="260">
        <f>ROUND(E1366*P1366,2)</f>
        <v>0</v>
      </c>
      <c r="R1366" s="262"/>
      <c r="S1366" s="262" t="s">
        <v>316</v>
      </c>
      <c r="T1366" s="263" t="s">
        <v>281</v>
      </c>
      <c r="U1366" s="222">
        <v>0</v>
      </c>
      <c r="V1366" s="222">
        <f>ROUND(E1366*U1366,2)</f>
        <v>0</v>
      </c>
      <c r="W1366" s="222"/>
      <c r="X1366" s="222" t="s">
        <v>399</v>
      </c>
      <c r="Y1366" s="222" t="s">
        <v>283</v>
      </c>
      <c r="Z1366" s="212"/>
      <c r="AA1366" s="212"/>
      <c r="AB1366" s="212"/>
      <c r="AC1366" s="212"/>
      <c r="AD1366" s="212"/>
      <c r="AE1366" s="212"/>
      <c r="AF1366" s="212"/>
      <c r="AG1366" s="212" t="s">
        <v>400</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57">
        <v>447</v>
      </c>
      <c r="B1367" s="258" t="s">
        <v>2046</v>
      </c>
      <c r="C1367" s="265" t="s">
        <v>2047</v>
      </c>
      <c r="D1367" s="259" t="s">
        <v>885</v>
      </c>
      <c r="E1367" s="260">
        <v>1</v>
      </c>
      <c r="F1367" s="261"/>
      <c r="G1367" s="262">
        <f>ROUND(E1367*F1367,2)</f>
        <v>0</v>
      </c>
      <c r="H1367" s="261"/>
      <c r="I1367" s="262">
        <f>ROUND(E1367*H1367,2)</f>
        <v>0</v>
      </c>
      <c r="J1367" s="261"/>
      <c r="K1367" s="262">
        <f>ROUND(E1367*J1367,2)</f>
        <v>0</v>
      </c>
      <c r="L1367" s="262">
        <v>21</v>
      </c>
      <c r="M1367" s="262">
        <f>G1367*(1+L1367/100)</f>
        <v>0</v>
      </c>
      <c r="N1367" s="260">
        <v>0</v>
      </c>
      <c r="O1367" s="260">
        <f>ROUND(E1367*N1367,2)</f>
        <v>0</v>
      </c>
      <c r="P1367" s="260">
        <v>0</v>
      </c>
      <c r="Q1367" s="260">
        <f>ROUND(E1367*P1367,2)</f>
        <v>0</v>
      </c>
      <c r="R1367" s="262"/>
      <c r="S1367" s="262" t="s">
        <v>316</v>
      </c>
      <c r="T1367" s="263" t="s">
        <v>281</v>
      </c>
      <c r="U1367" s="222">
        <v>0</v>
      </c>
      <c r="V1367" s="222">
        <f>ROUND(E1367*U1367,2)</f>
        <v>0</v>
      </c>
      <c r="W1367" s="222"/>
      <c r="X1367" s="222" t="s">
        <v>399</v>
      </c>
      <c r="Y1367" s="222" t="s">
        <v>283</v>
      </c>
      <c r="Z1367" s="212"/>
      <c r="AA1367" s="212"/>
      <c r="AB1367" s="212"/>
      <c r="AC1367" s="212"/>
      <c r="AD1367" s="212"/>
      <c r="AE1367" s="212"/>
      <c r="AF1367" s="212"/>
      <c r="AG1367" s="212" t="s">
        <v>400</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ht="22.5" outlineLevel="1" x14ac:dyDescent="0.2">
      <c r="A1368" s="257">
        <v>448</v>
      </c>
      <c r="B1368" s="258" t="s">
        <v>2048</v>
      </c>
      <c r="C1368" s="265" t="s">
        <v>2049</v>
      </c>
      <c r="D1368" s="259" t="s">
        <v>885</v>
      </c>
      <c r="E1368" s="260">
        <v>14</v>
      </c>
      <c r="F1368" s="261"/>
      <c r="G1368" s="262">
        <f>ROUND(E1368*F1368,2)</f>
        <v>0</v>
      </c>
      <c r="H1368" s="261"/>
      <c r="I1368" s="262">
        <f>ROUND(E1368*H1368,2)</f>
        <v>0</v>
      </c>
      <c r="J1368" s="261"/>
      <c r="K1368" s="262">
        <f>ROUND(E1368*J1368,2)</f>
        <v>0</v>
      </c>
      <c r="L1368" s="262">
        <v>21</v>
      </c>
      <c r="M1368" s="262">
        <f>G1368*(1+L1368/100)</f>
        <v>0</v>
      </c>
      <c r="N1368" s="260">
        <v>0</v>
      </c>
      <c r="O1368" s="260">
        <f>ROUND(E1368*N1368,2)</f>
        <v>0</v>
      </c>
      <c r="P1368" s="260">
        <v>0</v>
      </c>
      <c r="Q1368" s="260">
        <f>ROUND(E1368*P1368,2)</f>
        <v>0</v>
      </c>
      <c r="R1368" s="262"/>
      <c r="S1368" s="262" t="s">
        <v>316</v>
      </c>
      <c r="T1368" s="263" t="s">
        <v>281</v>
      </c>
      <c r="U1368" s="222">
        <v>0</v>
      </c>
      <c r="V1368" s="222">
        <f>ROUND(E1368*U1368,2)</f>
        <v>0</v>
      </c>
      <c r="W1368" s="222"/>
      <c r="X1368" s="222" t="s">
        <v>399</v>
      </c>
      <c r="Y1368" s="222" t="s">
        <v>283</v>
      </c>
      <c r="Z1368" s="212"/>
      <c r="AA1368" s="212"/>
      <c r="AB1368" s="212"/>
      <c r="AC1368" s="212"/>
      <c r="AD1368" s="212"/>
      <c r="AE1368" s="212"/>
      <c r="AF1368" s="212"/>
      <c r="AG1368" s="212" t="s">
        <v>400</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ht="22.5" outlineLevel="1" x14ac:dyDescent="0.2">
      <c r="A1369" s="257">
        <v>449</v>
      </c>
      <c r="B1369" s="258" t="s">
        <v>2050</v>
      </c>
      <c r="C1369" s="265" t="s">
        <v>2051</v>
      </c>
      <c r="D1369" s="259" t="s">
        <v>885</v>
      </c>
      <c r="E1369" s="260">
        <v>2</v>
      </c>
      <c r="F1369" s="261"/>
      <c r="G1369" s="262">
        <f>ROUND(E1369*F1369,2)</f>
        <v>0</v>
      </c>
      <c r="H1369" s="261"/>
      <c r="I1369" s="262">
        <f>ROUND(E1369*H1369,2)</f>
        <v>0</v>
      </c>
      <c r="J1369" s="261"/>
      <c r="K1369" s="262">
        <f>ROUND(E1369*J1369,2)</f>
        <v>0</v>
      </c>
      <c r="L1369" s="262">
        <v>21</v>
      </c>
      <c r="M1369" s="262">
        <f>G1369*(1+L1369/100)</f>
        <v>0</v>
      </c>
      <c r="N1369" s="260">
        <v>0</v>
      </c>
      <c r="O1369" s="260">
        <f>ROUND(E1369*N1369,2)</f>
        <v>0</v>
      </c>
      <c r="P1369" s="260">
        <v>0</v>
      </c>
      <c r="Q1369" s="260">
        <f>ROUND(E1369*P1369,2)</f>
        <v>0</v>
      </c>
      <c r="R1369" s="262"/>
      <c r="S1369" s="262" t="s">
        <v>316</v>
      </c>
      <c r="T1369" s="263" t="s">
        <v>281</v>
      </c>
      <c r="U1369" s="222">
        <v>0</v>
      </c>
      <c r="V1369" s="222">
        <f>ROUND(E1369*U1369,2)</f>
        <v>0</v>
      </c>
      <c r="W1369" s="222"/>
      <c r="X1369" s="222" t="s">
        <v>399</v>
      </c>
      <c r="Y1369" s="222" t="s">
        <v>283</v>
      </c>
      <c r="Z1369" s="212"/>
      <c r="AA1369" s="212"/>
      <c r="AB1369" s="212"/>
      <c r="AC1369" s="212"/>
      <c r="AD1369" s="212"/>
      <c r="AE1369" s="212"/>
      <c r="AF1369" s="212"/>
      <c r="AG1369" s="212" t="s">
        <v>400</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57">
        <v>450</v>
      </c>
      <c r="B1370" s="258" t="s">
        <v>2052</v>
      </c>
      <c r="C1370" s="265" t="s">
        <v>2053</v>
      </c>
      <c r="D1370" s="259" t="s">
        <v>1104</v>
      </c>
      <c r="E1370" s="260">
        <v>1</v>
      </c>
      <c r="F1370" s="261"/>
      <c r="G1370" s="262">
        <f>ROUND(E1370*F1370,2)</f>
        <v>0</v>
      </c>
      <c r="H1370" s="261"/>
      <c r="I1370" s="262">
        <f>ROUND(E1370*H1370,2)</f>
        <v>0</v>
      </c>
      <c r="J1370" s="261"/>
      <c r="K1370" s="262">
        <f>ROUND(E1370*J1370,2)</f>
        <v>0</v>
      </c>
      <c r="L1370" s="262">
        <v>21</v>
      </c>
      <c r="M1370" s="262">
        <f>G1370*(1+L1370/100)</f>
        <v>0</v>
      </c>
      <c r="N1370" s="260">
        <v>0</v>
      </c>
      <c r="O1370" s="260">
        <f>ROUND(E1370*N1370,2)</f>
        <v>0</v>
      </c>
      <c r="P1370" s="260">
        <v>0</v>
      </c>
      <c r="Q1370" s="260">
        <f>ROUND(E1370*P1370,2)</f>
        <v>0</v>
      </c>
      <c r="R1370" s="262"/>
      <c r="S1370" s="262" t="s">
        <v>316</v>
      </c>
      <c r="T1370" s="263" t="s">
        <v>281</v>
      </c>
      <c r="U1370" s="222">
        <v>0</v>
      </c>
      <c r="V1370" s="222">
        <f>ROUND(E1370*U1370,2)</f>
        <v>0</v>
      </c>
      <c r="W1370" s="222"/>
      <c r="X1370" s="222" t="s">
        <v>399</v>
      </c>
      <c r="Y1370" s="222" t="s">
        <v>283</v>
      </c>
      <c r="Z1370" s="212"/>
      <c r="AA1370" s="212"/>
      <c r="AB1370" s="212"/>
      <c r="AC1370" s="212"/>
      <c r="AD1370" s="212"/>
      <c r="AE1370" s="212"/>
      <c r="AF1370" s="212"/>
      <c r="AG1370" s="212" t="s">
        <v>400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57">
        <v>451</v>
      </c>
      <c r="B1371" s="258" t="s">
        <v>2054</v>
      </c>
      <c r="C1371" s="265" t="s">
        <v>2055</v>
      </c>
      <c r="D1371" s="259" t="s">
        <v>1104</v>
      </c>
      <c r="E1371" s="260">
        <v>1</v>
      </c>
      <c r="F1371" s="261"/>
      <c r="G1371" s="262">
        <f>ROUND(E1371*F1371,2)</f>
        <v>0</v>
      </c>
      <c r="H1371" s="261"/>
      <c r="I1371" s="262">
        <f>ROUND(E1371*H1371,2)</f>
        <v>0</v>
      </c>
      <c r="J1371" s="261"/>
      <c r="K1371" s="262">
        <f>ROUND(E1371*J1371,2)</f>
        <v>0</v>
      </c>
      <c r="L1371" s="262">
        <v>21</v>
      </c>
      <c r="M1371" s="262">
        <f>G1371*(1+L1371/100)</f>
        <v>0</v>
      </c>
      <c r="N1371" s="260">
        <v>0</v>
      </c>
      <c r="O1371" s="260">
        <f>ROUND(E1371*N1371,2)</f>
        <v>0</v>
      </c>
      <c r="P1371" s="260">
        <v>0</v>
      </c>
      <c r="Q1371" s="260">
        <f>ROUND(E1371*P1371,2)</f>
        <v>0</v>
      </c>
      <c r="R1371" s="262"/>
      <c r="S1371" s="262" t="s">
        <v>316</v>
      </c>
      <c r="T1371" s="263" t="s">
        <v>281</v>
      </c>
      <c r="U1371" s="222">
        <v>0</v>
      </c>
      <c r="V1371" s="222">
        <f>ROUND(E1371*U1371,2)</f>
        <v>0</v>
      </c>
      <c r="W1371" s="222"/>
      <c r="X1371" s="222" t="s">
        <v>399</v>
      </c>
      <c r="Y1371" s="222" t="s">
        <v>283</v>
      </c>
      <c r="Z1371" s="212"/>
      <c r="AA1371" s="212"/>
      <c r="AB1371" s="212"/>
      <c r="AC1371" s="212"/>
      <c r="AD1371" s="212"/>
      <c r="AE1371" s="212"/>
      <c r="AF1371" s="212"/>
      <c r="AG1371" s="212" t="s">
        <v>400</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57">
        <v>452</v>
      </c>
      <c r="B1372" s="258" t="s">
        <v>2056</v>
      </c>
      <c r="C1372" s="265" t="s">
        <v>2057</v>
      </c>
      <c r="D1372" s="259" t="s">
        <v>1104</v>
      </c>
      <c r="E1372" s="260">
        <v>1</v>
      </c>
      <c r="F1372" s="261"/>
      <c r="G1372" s="262">
        <f>ROUND(E1372*F1372,2)</f>
        <v>0</v>
      </c>
      <c r="H1372" s="261"/>
      <c r="I1372" s="262">
        <f>ROUND(E1372*H1372,2)</f>
        <v>0</v>
      </c>
      <c r="J1372" s="261"/>
      <c r="K1372" s="262">
        <f>ROUND(E1372*J1372,2)</f>
        <v>0</v>
      </c>
      <c r="L1372" s="262">
        <v>21</v>
      </c>
      <c r="M1372" s="262">
        <f>G1372*(1+L1372/100)</f>
        <v>0</v>
      </c>
      <c r="N1372" s="260">
        <v>0</v>
      </c>
      <c r="O1372" s="260">
        <f>ROUND(E1372*N1372,2)</f>
        <v>0</v>
      </c>
      <c r="P1372" s="260">
        <v>0</v>
      </c>
      <c r="Q1372" s="260">
        <f>ROUND(E1372*P1372,2)</f>
        <v>0</v>
      </c>
      <c r="R1372" s="262"/>
      <c r="S1372" s="262" t="s">
        <v>316</v>
      </c>
      <c r="T1372" s="263" t="s">
        <v>281</v>
      </c>
      <c r="U1372" s="222">
        <v>0</v>
      </c>
      <c r="V1372" s="222">
        <f>ROUND(E1372*U1372,2)</f>
        <v>0</v>
      </c>
      <c r="W1372" s="222"/>
      <c r="X1372" s="222" t="s">
        <v>399</v>
      </c>
      <c r="Y1372" s="222" t="s">
        <v>283</v>
      </c>
      <c r="Z1372" s="212"/>
      <c r="AA1372" s="212"/>
      <c r="AB1372" s="212"/>
      <c r="AC1372" s="212"/>
      <c r="AD1372" s="212"/>
      <c r="AE1372" s="212"/>
      <c r="AF1372" s="212"/>
      <c r="AG1372" s="212" t="s">
        <v>400</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57">
        <v>453</v>
      </c>
      <c r="B1373" s="258" t="s">
        <v>2058</v>
      </c>
      <c r="C1373" s="265" t="s">
        <v>2059</v>
      </c>
      <c r="D1373" s="259" t="s">
        <v>1104</v>
      </c>
      <c r="E1373" s="260">
        <v>1</v>
      </c>
      <c r="F1373" s="261"/>
      <c r="G1373" s="262">
        <f>ROUND(E1373*F1373,2)</f>
        <v>0</v>
      </c>
      <c r="H1373" s="261"/>
      <c r="I1373" s="262">
        <f>ROUND(E1373*H1373,2)</f>
        <v>0</v>
      </c>
      <c r="J1373" s="261"/>
      <c r="K1373" s="262">
        <f>ROUND(E1373*J1373,2)</f>
        <v>0</v>
      </c>
      <c r="L1373" s="262">
        <v>21</v>
      </c>
      <c r="M1373" s="262">
        <f>G1373*(1+L1373/100)</f>
        <v>0</v>
      </c>
      <c r="N1373" s="260">
        <v>0</v>
      </c>
      <c r="O1373" s="260">
        <f>ROUND(E1373*N1373,2)</f>
        <v>0</v>
      </c>
      <c r="P1373" s="260">
        <v>0</v>
      </c>
      <c r="Q1373" s="260">
        <f>ROUND(E1373*P1373,2)</f>
        <v>0</v>
      </c>
      <c r="R1373" s="262"/>
      <c r="S1373" s="262" t="s">
        <v>316</v>
      </c>
      <c r="T1373" s="263" t="s">
        <v>281</v>
      </c>
      <c r="U1373" s="222">
        <v>0</v>
      </c>
      <c r="V1373" s="222">
        <f>ROUND(E1373*U1373,2)</f>
        <v>0</v>
      </c>
      <c r="W1373" s="222"/>
      <c r="X1373" s="222" t="s">
        <v>399</v>
      </c>
      <c r="Y1373" s="222" t="s">
        <v>283</v>
      </c>
      <c r="Z1373" s="212"/>
      <c r="AA1373" s="212"/>
      <c r="AB1373" s="212"/>
      <c r="AC1373" s="212"/>
      <c r="AD1373" s="212"/>
      <c r="AE1373" s="212"/>
      <c r="AF1373" s="212"/>
      <c r="AG1373" s="212" t="s">
        <v>400</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x14ac:dyDescent="0.2">
      <c r="A1374" s="229" t="s">
        <v>275</v>
      </c>
      <c r="B1374" s="230" t="s">
        <v>214</v>
      </c>
      <c r="C1374" s="246" t="s">
        <v>215</v>
      </c>
      <c r="D1374" s="231"/>
      <c r="E1374" s="232"/>
      <c r="F1374" s="233"/>
      <c r="G1374" s="233">
        <f>SUMIF(AG1375:AG1379,"&lt;&gt;NOR",G1375:G1379)</f>
        <v>0</v>
      </c>
      <c r="H1374" s="233"/>
      <c r="I1374" s="233">
        <f>SUM(I1375:I1379)</f>
        <v>0</v>
      </c>
      <c r="J1374" s="233"/>
      <c r="K1374" s="233">
        <f>SUM(K1375:K1379)</f>
        <v>0</v>
      </c>
      <c r="L1374" s="233"/>
      <c r="M1374" s="233">
        <f>SUM(M1375:M1379)</f>
        <v>0</v>
      </c>
      <c r="N1374" s="232"/>
      <c r="O1374" s="232">
        <f>SUM(O1375:O1379)</f>
        <v>0</v>
      </c>
      <c r="P1374" s="232"/>
      <c r="Q1374" s="232">
        <f>SUM(Q1375:Q1379)</f>
        <v>0</v>
      </c>
      <c r="R1374" s="233"/>
      <c r="S1374" s="233"/>
      <c r="T1374" s="234"/>
      <c r="U1374" s="228"/>
      <c r="V1374" s="228">
        <f>SUM(V1375:V1379)</f>
        <v>0</v>
      </c>
      <c r="W1374" s="228"/>
      <c r="X1374" s="228"/>
      <c r="Y1374" s="228"/>
      <c r="AG1374" t="s">
        <v>276</v>
      </c>
    </row>
    <row r="1375" spans="1:60" outlineLevel="1" x14ac:dyDescent="0.2">
      <c r="A1375" s="236">
        <v>454</v>
      </c>
      <c r="B1375" s="237" t="s">
        <v>2060</v>
      </c>
      <c r="C1375" s="247" t="s">
        <v>2061</v>
      </c>
      <c r="D1375" s="238" t="s">
        <v>481</v>
      </c>
      <c r="E1375" s="239">
        <v>3.8600000000000001E-3</v>
      </c>
      <c r="F1375" s="240"/>
      <c r="G1375" s="241">
        <f>ROUND(E1375*F1375,2)</f>
        <v>0</v>
      </c>
      <c r="H1375" s="240"/>
      <c r="I1375" s="241">
        <f>ROUND(E1375*H1375,2)</f>
        <v>0</v>
      </c>
      <c r="J1375" s="240"/>
      <c r="K1375" s="241">
        <f>ROUND(E1375*J1375,2)</f>
        <v>0</v>
      </c>
      <c r="L1375" s="241">
        <v>21</v>
      </c>
      <c r="M1375" s="241">
        <f>G1375*(1+L1375/100)</f>
        <v>0</v>
      </c>
      <c r="N1375" s="239">
        <v>0</v>
      </c>
      <c r="O1375" s="239">
        <f>ROUND(E1375*N1375,2)</f>
        <v>0</v>
      </c>
      <c r="P1375" s="239">
        <v>0</v>
      </c>
      <c r="Q1375" s="239">
        <f>ROUND(E1375*P1375,2)</f>
        <v>0</v>
      </c>
      <c r="R1375" s="241" t="s">
        <v>1542</v>
      </c>
      <c r="S1375" s="241" t="s">
        <v>280</v>
      </c>
      <c r="T1375" s="242" t="s">
        <v>280</v>
      </c>
      <c r="U1375" s="222">
        <v>1.2649999999999999</v>
      </c>
      <c r="V1375" s="222">
        <f>ROUND(E1375*U1375,2)</f>
        <v>0</v>
      </c>
      <c r="W1375" s="222"/>
      <c r="X1375" s="222" t="s">
        <v>399</v>
      </c>
      <c r="Y1375" s="222" t="s">
        <v>283</v>
      </c>
      <c r="Z1375" s="212"/>
      <c r="AA1375" s="212"/>
      <c r="AB1375" s="212"/>
      <c r="AC1375" s="212"/>
      <c r="AD1375" s="212"/>
      <c r="AE1375" s="212"/>
      <c r="AF1375" s="212"/>
      <c r="AG1375" s="212" t="s">
        <v>400</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64" t="s">
        <v>1075</v>
      </c>
      <c r="D1376" s="256"/>
      <c r="E1376" s="256"/>
      <c r="F1376" s="256"/>
      <c r="G1376" s="256"/>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447</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2" x14ac:dyDescent="0.2">
      <c r="A1377" s="219"/>
      <c r="B1377" s="220"/>
      <c r="C1377" s="249" t="s">
        <v>2062</v>
      </c>
      <c r="D1377" s="226"/>
      <c r="E1377" s="227"/>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288</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49" t="s">
        <v>2063</v>
      </c>
      <c r="D1378" s="226"/>
      <c r="E1378" s="227"/>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288</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49" t="s">
        <v>2064</v>
      </c>
      <c r="D1379" s="226"/>
      <c r="E1379" s="227">
        <v>3.8600000000000001E-3</v>
      </c>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288</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x14ac:dyDescent="0.2">
      <c r="A1380" s="229" t="s">
        <v>275</v>
      </c>
      <c r="B1380" s="230" t="s">
        <v>242</v>
      </c>
      <c r="C1380" s="246" t="s">
        <v>173</v>
      </c>
      <c r="D1380" s="231"/>
      <c r="E1380" s="232"/>
      <c r="F1380" s="233"/>
      <c r="G1380" s="233">
        <f>SUMIF(AG1381:AG1435,"&lt;&gt;NOR",G1381:G1435)</f>
        <v>0</v>
      </c>
      <c r="H1380" s="233"/>
      <c r="I1380" s="233">
        <f>SUM(I1381:I1435)</f>
        <v>0</v>
      </c>
      <c r="J1380" s="233"/>
      <c r="K1380" s="233">
        <f>SUM(K1381:K1435)</f>
        <v>0</v>
      </c>
      <c r="L1380" s="233"/>
      <c r="M1380" s="233">
        <f>SUM(M1381:M1435)</f>
        <v>0</v>
      </c>
      <c r="N1380" s="232"/>
      <c r="O1380" s="232">
        <f>SUM(O1381:O1435)</f>
        <v>0</v>
      </c>
      <c r="P1380" s="232"/>
      <c r="Q1380" s="232">
        <f>SUM(Q1381:Q1435)</f>
        <v>0</v>
      </c>
      <c r="R1380" s="233"/>
      <c r="S1380" s="233"/>
      <c r="T1380" s="234"/>
      <c r="U1380" s="228"/>
      <c r="V1380" s="228">
        <f>SUM(V1381:V1435)</f>
        <v>1145.0899999999999</v>
      </c>
      <c r="W1380" s="228"/>
      <c r="X1380" s="228"/>
      <c r="Y1380" s="228"/>
      <c r="AG1380" t="s">
        <v>276</v>
      </c>
    </row>
    <row r="1381" spans="1:60" outlineLevel="1" x14ac:dyDescent="0.2">
      <c r="A1381" s="236">
        <v>455</v>
      </c>
      <c r="B1381" s="237" t="s">
        <v>2065</v>
      </c>
      <c r="C1381" s="247" t="s">
        <v>2066</v>
      </c>
      <c r="D1381" s="238" t="s">
        <v>481</v>
      </c>
      <c r="E1381" s="239">
        <v>253.84582</v>
      </c>
      <c r="F1381" s="240"/>
      <c r="G1381" s="241">
        <f>ROUND(E1381*F1381,2)</f>
        <v>0</v>
      </c>
      <c r="H1381" s="240"/>
      <c r="I1381" s="241">
        <f>ROUND(E1381*H1381,2)</f>
        <v>0</v>
      </c>
      <c r="J1381" s="240"/>
      <c r="K1381" s="241">
        <f>ROUND(E1381*J1381,2)</f>
        <v>0</v>
      </c>
      <c r="L1381" s="241">
        <v>21</v>
      </c>
      <c r="M1381" s="241">
        <f>G1381*(1+L1381/100)</f>
        <v>0</v>
      </c>
      <c r="N1381" s="239">
        <v>0</v>
      </c>
      <c r="O1381" s="239">
        <f>ROUND(E1381*N1381,2)</f>
        <v>0</v>
      </c>
      <c r="P1381" s="239">
        <v>0</v>
      </c>
      <c r="Q1381" s="239">
        <f>ROUND(E1381*P1381,2)</f>
        <v>0</v>
      </c>
      <c r="R1381" s="241" t="s">
        <v>891</v>
      </c>
      <c r="S1381" s="241" t="s">
        <v>280</v>
      </c>
      <c r="T1381" s="242" t="s">
        <v>280</v>
      </c>
      <c r="U1381" s="222">
        <v>0.49</v>
      </c>
      <c r="V1381" s="222">
        <f>ROUND(E1381*U1381,2)</f>
        <v>124.38</v>
      </c>
      <c r="W1381" s="222"/>
      <c r="X1381" s="222" t="s">
        <v>399</v>
      </c>
      <c r="Y1381" s="222" t="s">
        <v>283</v>
      </c>
      <c r="Z1381" s="212"/>
      <c r="AA1381" s="212"/>
      <c r="AB1381" s="212"/>
      <c r="AC1381" s="212"/>
      <c r="AD1381" s="212"/>
      <c r="AE1381" s="212"/>
      <c r="AF1381" s="212"/>
      <c r="AG1381" s="212" t="s">
        <v>400</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2" x14ac:dyDescent="0.2">
      <c r="A1382" s="219"/>
      <c r="B1382" s="220"/>
      <c r="C1382" s="248" t="s">
        <v>2067</v>
      </c>
      <c r="D1382" s="244"/>
      <c r="E1382" s="244"/>
      <c r="F1382" s="244"/>
      <c r="G1382" s="244"/>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286</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2" x14ac:dyDescent="0.2">
      <c r="A1383" s="219"/>
      <c r="B1383" s="220"/>
      <c r="C1383" s="249" t="s">
        <v>2068</v>
      </c>
      <c r="D1383" s="226"/>
      <c r="E1383" s="227"/>
      <c r="F1383" s="222"/>
      <c r="G1383" s="222"/>
      <c r="H1383" s="222"/>
      <c r="I1383" s="222"/>
      <c r="J1383" s="222"/>
      <c r="K1383" s="222"/>
      <c r="L1383" s="222"/>
      <c r="M1383" s="222"/>
      <c r="N1383" s="221"/>
      <c r="O1383" s="221"/>
      <c r="P1383" s="221"/>
      <c r="Q1383" s="221"/>
      <c r="R1383" s="222"/>
      <c r="S1383" s="222"/>
      <c r="T1383" s="222"/>
      <c r="U1383" s="222"/>
      <c r="V1383" s="222"/>
      <c r="W1383" s="222"/>
      <c r="X1383" s="222"/>
      <c r="Y1383" s="222"/>
      <c r="Z1383" s="212"/>
      <c r="AA1383" s="212"/>
      <c r="AB1383" s="212"/>
      <c r="AC1383" s="212"/>
      <c r="AD1383" s="212"/>
      <c r="AE1383" s="212"/>
      <c r="AF1383" s="212"/>
      <c r="AG1383" s="212" t="s">
        <v>288</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ht="22.5" outlineLevel="3" x14ac:dyDescent="0.2">
      <c r="A1384" s="219"/>
      <c r="B1384" s="220"/>
      <c r="C1384" s="249" t="s">
        <v>2069</v>
      </c>
      <c r="D1384" s="226"/>
      <c r="E1384" s="227"/>
      <c r="F1384" s="222"/>
      <c r="G1384" s="222"/>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288</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49" t="s">
        <v>2070</v>
      </c>
      <c r="D1385" s="226"/>
      <c r="E1385" s="227"/>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288</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49" t="s">
        <v>2071</v>
      </c>
      <c r="D1386" s="226"/>
      <c r="E1386" s="227">
        <v>253.84582</v>
      </c>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288</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36">
        <v>456</v>
      </c>
      <c r="B1387" s="237" t="s">
        <v>2072</v>
      </c>
      <c r="C1387" s="247" t="s">
        <v>2073</v>
      </c>
      <c r="D1387" s="238" t="s">
        <v>481</v>
      </c>
      <c r="E1387" s="239">
        <v>1776.92075</v>
      </c>
      <c r="F1387" s="240"/>
      <c r="G1387" s="241">
        <f>ROUND(E1387*F1387,2)</f>
        <v>0</v>
      </c>
      <c r="H1387" s="240"/>
      <c r="I1387" s="241">
        <f>ROUND(E1387*H1387,2)</f>
        <v>0</v>
      </c>
      <c r="J1387" s="240"/>
      <c r="K1387" s="241">
        <f>ROUND(E1387*J1387,2)</f>
        <v>0</v>
      </c>
      <c r="L1387" s="241">
        <v>21</v>
      </c>
      <c r="M1387" s="241">
        <f>G1387*(1+L1387/100)</f>
        <v>0</v>
      </c>
      <c r="N1387" s="239">
        <v>0</v>
      </c>
      <c r="O1387" s="239">
        <f>ROUND(E1387*N1387,2)</f>
        <v>0</v>
      </c>
      <c r="P1387" s="239">
        <v>0</v>
      </c>
      <c r="Q1387" s="239">
        <f>ROUND(E1387*P1387,2)</f>
        <v>0</v>
      </c>
      <c r="R1387" s="241" t="s">
        <v>891</v>
      </c>
      <c r="S1387" s="241" t="s">
        <v>280</v>
      </c>
      <c r="T1387" s="242" t="s">
        <v>280</v>
      </c>
      <c r="U1387" s="222">
        <v>0</v>
      </c>
      <c r="V1387" s="222">
        <f>ROUND(E1387*U1387,2)</f>
        <v>0</v>
      </c>
      <c r="W1387" s="222"/>
      <c r="X1387" s="222" t="s">
        <v>399</v>
      </c>
      <c r="Y1387" s="222" t="s">
        <v>283</v>
      </c>
      <c r="Z1387" s="212"/>
      <c r="AA1387" s="212"/>
      <c r="AB1387" s="212"/>
      <c r="AC1387" s="212"/>
      <c r="AD1387" s="212"/>
      <c r="AE1387" s="212"/>
      <c r="AF1387" s="212"/>
      <c r="AG1387" s="212" t="s">
        <v>400</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2" x14ac:dyDescent="0.2">
      <c r="A1388" s="219"/>
      <c r="B1388" s="220"/>
      <c r="C1388" s="249" t="s">
        <v>2068</v>
      </c>
      <c r="D1388" s="226"/>
      <c r="E1388" s="227"/>
      <c r="F1388" s="222"/>
      <c r="G1388" s="222"/>
      <c r="H1388" s="222"/>
      <c r="I1388" s="222"/>
      <c r="J1388" s="222"/>
      <c r="K1388" s="222"/>
      <c r="L1388" s="222"/>
      <c r="M1388" s="222"/>
      <c r="N1388" s="221"/>
      <c r="O1388" s="221"/>
      <c r="P1388" s="221"/>
      <c r="Q1388" s="221"/>
      <c r="R1388" s="222"/>
      <c r="S1388" s="222"/>
      <c r="T1388" s="222"/>
      <c r="U1388" s="222"/>
      <c r="V1388" s="222"/>
      <c r="W1388" s="222"/>
      <c r="X1388" s="222"/>
      <c r="Y1388" s="222"/>
      <c r="Z1388" s="212"/>
      <c r="AA1388" s="212"/>
      <c r="AB1388" s="212"/>
      <c r="AC1388" s="212"/>
      <c r="AD1388" s="212"/>
      <c r="AE1388" s="212"/>
      <c r="AF1388" s="212"/>
      <c r="AG1388" s="212" t="s">
        <v>288</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ht="22.5" outlineLevel="3" x14ac:dyDescent="0.2">
      <c r="A1389" s="219"/>
      <c r="B1389" s="220"/>
      <c r="C1389" s="249" t="s">
        <v>2069</v>
      </c>
      <c r="D1389" s="226"/>
      <c r="E1389" s="227"/>
      <c r="F1389" s="222"/>
      <c r="G1389" s="222"/>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288</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49" t="s">
        <v>2070</v>
      </c>
      <c r="D1390" s="226"/>
      <c r="E1390" s="227"/>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288</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49" t="s">
        <v>2074</v>
      </c>
      <c r="D1391" s="226"/>
      <c r="E1391" s="227">
        <v>1776.92075</v>
      </c>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288</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ht="22.5" outlineLevel="1" x14ac:dyDescent="0.2">
      <c r="A1392" s="236">
        <v>457</v>
      </c>
      <c r="B1392" s="237" t="s">
        <v>2075</v>
      </c>
      <c r="C1392" s="247" t="s">
        <v>2076</v>
      </c>
      <c r="D1392" s="238" t="s">
        <v>481</v>
      </c>
      <c r="E1392" s="239">
        <v>253.84582</v>
      </c>
      <c r="F1392" s="240"/>
      <c r="G1392" s="241">
        <f>ROUND(E1392*F1392,2)</f>
        <v>0</v>
      </c>
      <c r="H1392" s="240"/>
      <c r="I1392" s="241">
        <f>ROUND(E1392*H1392,2)</f>
        <v>0</v>
      </c>
      <c r="J1392" s="240"/>
      <c r="K1392" s="241">
        <f>ROUND(E1392*J1392,2)</f>
        <v>0</v>
      </c>
      <c r="L1392" s="241">
        <v>21</v>
      </c>
      <c r="M1392" s="241">
        <f>G1392*(1+L1392/100)</f>
        <v>0</v>
      </c>
      <c r="N1392" s="239">
        <v>0</v>
      </c>
      <c r="O1392" s="239">
        <f>ROUND(E1392*N1392,2)</f>
        <v>0</v>
      </c>
      <c r="P1392" s="239">
        <v>0</v>
      </c>
      <c r="Q1392" s="239">
        <f>ROUND(E1392*P1392,2)</f>
        <v>0</v>
      </c>
      <c r="R1392" s="241" t="s">
        <v>891</v>
      </c>
      <c r="S1392" s="241" t="s">
        <v>280</v>
      </c>
      <c r="T1392" s="242" t="s">
        <v>280</v>
      </c>
      <c r="U1392" s="222">
        <v>0.93300000000000005</v>
      </c>
      <c r="V1392" s="222">
        <f>ROUND(E1392*U1392,2)</f>
        <v>236.84</v>
      </c>
      <c r="W1392" s="222"/>
      <c r="X1392" s="222" t="s">
        <v>399</v>
      </c>
      <c r="Y1392" s="222" t="s">
        <v>283</v>
      </c>
      <c r="Z1392" s="212"/>
      <c r="AA1392" s="212"/>
      <c r="AB1392" s="212"/>
      <c r="AC1392" s="212"/>
      <c r="AD1392" s="212"/>
      <c r="AE1392" s="212"/>
      <c r="AF1392" s="212"/>
      <c r="AG1392" s="212" t="s">
        <v>400</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49" t="s">
        <v>2068</v>
      </c>
      <c r="D1393" s="226"/>
      <c r="E1393" s="227"/>
      <c r="F1393" s="222"/>
      <c r="G1393" s="222"/>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288</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ht="22.5" outlineLevel="3" x14ac:dyDescent="0.2">
      <c r="A1394" s="219"/>
      <c r="B1394" s="220"/>
      <c r="C1394" s="249" t="s">
        <v>2069</v>
      </c>
      <c r="D1394" s="226"/>
      <c r="E1394" s="227"/>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288</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49" t="s">
        <v>2070</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288</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49" t="s">
        <v>2071</v>
      </c>
      <c r="D1396" s="226"/>
      <c r="E1396" s="227">
        <v>253.84582</v>
      </c>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288</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36">
        <v>458</v>
      </c>
      <c r="B1397" s="237" t="s">
        <v>2077</v>
      </c>
      <c r="C1397" s="247" t="s">
        <v>2078</v>
      </c>
      <c r="D1397" s="238" t="s">
        <v>481</v>
      </c>
      <c r="E1397" s="239">
        <v>507.69164000000001</v>
      </c>
      <c r="F1397" s="240"/>
      <c r="G1397" s="241">
        <f>ROUND(E1397*F1397,2)</f>
        <v>0</v>
      </c>
      <c r="H1397" s="240"/>
      <c r="I1397" s="241">
        <f>ROUND(E1397*H1397,2)</f>
        <v>0</v>
      </c>
      <c r="J1397" s="240"/>
      <c r="K1397" s="241">
        <f>ROUND(E1397*J1397,2)</f>
        <v>0</v>
      </c>
      <c r="L1397" s="241">
        <v>21</v>
      </c>
      <c r="M1397" s="241">
        <f>G1397*(1+L1397/100)</f>
        <v>0</v>
      </c>
      <c r="N1397" s="239">
        <v>0</v>
      </c>
      <c r="O1397" s="239">
        <f>ROUND(E1397*N1397,2)</f>
        <v>0</v>
      </c>
      <c r="P1397" s="239">
        <v>0</v>
      </c>
      <c r="Q1397" s="239">
        <f>ROUND(E1397*P1397,2)</f>
        <v>0</v>
      </c>
      <c r="R1397" s="241" t="s">
        <v>891</v>
      </c>
      <c r="S1397" s="241" t="s">
        <v>280</v>
      </c>
      <c r="T1397" s="242" t="s">
        <v>280</v>
      </c>
      <c r="U1397" s="222">
        <v>0.65300000000000002</v>
      </c>
      <c r="V1397" s="222">
        <f>ROUND(E1397*U1397,2)</f>
        <v>331.52</v>
      </c>
      <c r="W1397" s="222"/>
      <c r="X1397" s="222" t="s">
        <v>399</v>
      </c>
      <c r="Y1397" s="222" t="s">
        <v>283</v>
      </c>
      <c r="Z1397" s="212"/>
      <c r="AA1397" s="212"/>
      <c r="AB1397" s="212"/>
      <c r="AC1397" s="212"/>
      <c r="AD1397" s="212"/>
      <c r="AE1397" s="212"/>
      <c r="AF1397" s="212"/>
      <c r="AG1397" s="212" t="s">
        <v>400</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2" x14ac:dyDescent="0.2">
      <c r="A1398" s="219"/>
      <c r="B1398" s="220"/>
      <c r="C1398" s="249" t="s">
        <v>2068</v>
      </c>
      <c r="D1398" s="226"/>
      <c r="E1398" s="227"/>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288</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ht="22.5" outlineLevel="3" x14ac:dyDescent="0.2">
      <c r="A1399" s="219"/>
      <c r="B1399" s="220"/>
      <c r="C1399" s="249" t="s">
        <v>2069</v>
      </c>
      <c r="D1399" s="226"/>
      <c r="E1399" s="227"/>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288</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49" t="s">
        <v>2070</v>
      </c>
      <c r="D1400" s="226"/>
      <c r="E1400" s="227"/>
      <c r="F1400" s="222"/>
      <c r="G1400" s="222"/>
      <c r="H1400" s="222"/>
      <c r="I1400" s="222"/>
      <c r="J1400" s="222"/>
      <c r="K1400" s="222"/>
      <c r="L1400" s="222"/>
      <c r="M1400" s="222"/>
      <c r="N1400" s="221"/>
      <c r="O1400" s="221"/>
      <c r="P1400" s="221"/>
      <c r="Q1400" s="221"/>
      <c r="R1400" s="222"/>
      <c r="S1400" s="222"/>
      <c r="T1400" s="222"/>
      <c r="U1400" s="222"/>
      <c r="V1400" s="222"/>
      <c r="W1400" s="222"/>
      <c r="X1400" s="222"/>
      <c r="Y1400" s="222"/>
      <c r="Z1400" s="212"/>
      <c r="AA1400" s="212"/>
      <c r="AB1400" s="212"/>
      <c r="AC1400" s="212"/>
      <c r="AD1400" s="212"/>
      <c r="AE1400" s="212"/>
      <c r="AF1400" s="212"/>
      <c r="AG1400" s="212" t="s">
        <v>288</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49" t="s">
        <v>2079</v>
      </c>
      <c r="D1401" s="226"/>
      <c r="E1401" s="227">
        <v>507.69164000000001</v>
      </c>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288</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36">
        <v>459</v>
      </c>
      <c r="B1402" s="237" t="s">
        <v>2080</v>
      </c>
      <c r="C1402" s="247" t="s">
        <v>2081</v>
      </c>
      <c r="D1402" s="238" t="s">
        <v>481</v>
      </c>
      <c r="E1402" s="239">
        <v>253.84582</v>
      </c>
      <c r="F1402" s="240"/>
      <c r="G1402" s="241">
        <f>ROUND(E1402*F1402,2)</f>
        <v>0</v>
      </c>
      <c r="H1402" s="240"/>
      <c r="I1402" s="241">
        <f>ROUND(E1402*H1402,2)</f>
        <v>0</v>
      </c>
      <c r="J1402" s="240"/>
      <c r="K1402" s="241">
        <f>ROUND(E1402*J1402,2)</f>
        <v>0</v>
      </c>
      <c r="L1402" s="241">
        <v>21</v>
      </c>
      <c r="M1402" s="241">
        <f>G1402*(1+L1402/100)</f>
        <v>0</v>
      </c>
      <c r="N1402" s="239">
        <v>0</v>
      </c>
      <c r="O1402" s="239">
        <f>ROUND(E1402*N1402,2)</f>
        <v>0</v>
      </c>
      <c r="P1402" s="239">
        <v>0</v>
      </c>
      <c r="Q1402" s="239">
        <f>ROUND(E1402*P1402,2)</f>
        <v>0</v>
      </c>
      <c r="R1402" s="241" t="s">
        <v>891</v>
      </c>
      <c r="S1402" s="241" t="s">
        <v>280</v>
      </c>
      <c r="T1402" s="242" t="s">
        <v>280</v>
      </c>
      <c r="U1402" s="222">
        <v>0.94199999999999995</v>
      </c>
      <c r="V1402" s="222">
        <f>ROUND(E1402*U1402,2)</f>
        <v>239.12</v>
      </c>
      <c r="W1402" s="222"/>
      <c r="X1402" s="222" t="s">
        <v>399</v>
      </c>
      <c r="Y1402" s="222" t="s">
        <v>283</v>
      </c>
      <c r="Z1402" s="212"/>
      <c r="AA1402" s="212"/>
      <c r="AB1402" s="212"/>
      <c r="AC1402" s="212"/>
      <c r="AD1402" s="212"/>
      <c r="AE1402" s="212"/>
      <c r="AF1402" s="212"/>
      <c r="AG1402" s="212" t="s">
        <v>400</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2" x14ac:dyDescent="0.2">
      <c r="A1403" s="219"/>
      <c r="B1403" s="220"/>
      <c r="C1403" s="249" t="s">
        <v>2068</v>
      </c>
      <c r="D1403" s="226"/>
      <c r="E1403" s="227"/>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288</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ht="22.5" outlineLevel="3" x14ac:dyDescent="0.2">
      <c r="A1404" s="219"/>
      <c r="B1404" s="220"/>
      <c r="C1404" s="249" t="s">
        <v>2069</v>
      </c>
      <c r="D1404" s="226"/>
      <c r="E1404" s="227"/>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288</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49" t="s">
        <v>2070</v>
      </c>
      <c r="D1405" s="226"/>
      <c r="E1405" s="227"/>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288</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49" t="s">
        <v>2071</v>
      </c>
      <c r="D1406" s="226"/>
      <c r="E1406" s="227">
        <v>253.84582</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288</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ht="22.5" outlineLevel="1" x14ac:dyDescent="0.2">
      <c r="A1407" s="236">
        <v>460</v>
      </c>
      <c r="B1407" s="237" t="s">
        <v>2082</v>
      </c>
      <c r="C1407" s="247" t="s">
        <v>2083</v>
      </c>
      <c r="D1407" s="238" t="s">
        <v>481</v>
      </c>
      <c r="E1407" s="239">
        <v>2030.76657</v>
      </c>
      <c r="F1407" s="240"/>
      <c r="G1407" s="241">
        <f>ROUND(E1407*F1407,2)</f>
        <v>0</v>
      </c>
      <c r="H1407" s="240"/>
      <c r="I1407" s="241">
        <f>ROUND(E1407*H1407,2)</f>
        <v>0</v>
      </c>
      <c r="J1407" s="240"/>
      <c r="K1407" s="241">
        <f>ROUND(E1407*J1407,2)</f>
        <v>0</v>
      </c>
      <c r="L1407" s="241">
        <v>21</v>
      </c>
      <c r="M1407" s="241">
        <f>G1407*(1+L1407/100)</f>
        <v>0</v>
      </c>
      <c r="N1407" s="239">
        <v>0</v>
      </c>
      <c r="O1407" s="239">
        <f>ROUND(E1407*N1407,2)</f>
        <v>0</v>
      </c>
      <c r="P1407" s="239">
        <v>0</v>
      </c>
      <c r="Q1407" s="239">
        <f>ROUND(E1407*P1407,2)</f>
        <v>0</v>
      </c>
      <c r="R1407" s="241" t="s">
        <v>891</v>
      </c>
      <c r="S1407" s="241" t="s">
        <v>280</v>
      </c>
      <c r="T1407" s="242" t="s">
        <v>280</v>
      </c>
      <c r="U1407" s="222">
        <v>0.105</v>
      </c>
      <c r="V1407" s="222">
        <f>ROUND(E1407*U1407,2)</f>
        <v>213.23</v>
      </c>
      <c r="W1407" s="222"/>
      <c r="X1407" s="222" t="s">
        <v>399</v>
      </c>
      <c r="Y1407" s="222" t="s">
        <v>283</v>
      </c>
      <c r="Z1407" s="212"/>
      <c r="AA1407" s="212"/>
      <c r="AB1407" s="212"/>
      <c r="AC1407" s="212"/>
      <c r="AD1407" s="212"/>
      <c r="AE1407" s="212"/>
      <c r="AF1407" s="212"/>
      <c r="AG1407" s="212" t="s">
        <v>400</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
      <c r="A1408" s="219"/>
      <c r="B1408" s="220"/>
      <c r="C1408" s="249" t="s">
        <v>2068</v>
      </c>
      <c r="D1408" s="226"/>
      <c r="E1408" s="227"/>
      <c r="F1408" s="222"/>
      <c r="G1408" s="222"/>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288</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ht="22.5" outlineLevel="3" x14ac:dyDescent="0.2">
      <c r="A1409" s="219"/>
      <c r="B1409" s="220"/>
      <c r="C1409" s="249" t="s">
        <v>2069</v>
      </c>
      <c r="D1409" s="226"/>
      <c r="E1409" s="227"/>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288</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49" t="s">
        <v>2070</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288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49" t="s">
        <v>2084</v>
      </c>
      <c r="D1411" s="226"/>
      <c r="E1411" s="227">
        <v>2030.76657</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288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36">
        <v>461</v>
      </c>
      <c r="B1412" s="237" t="s">
        <v>2085</v>
      </c>
      <c r="C1412" s="247" t="s">
        <v>2086</v>
      </c>
      <c r="D1412" s="238" t="s">
        <v>481</v>
      </c>
      <c r="E1412" s="239">
        <v>202.23479</v>
      </c>
      <c r="F1412" s="240"/>
      <c r="G1412" s="241">
        <f>ROUND(E1412*F1412,2)</f>
        <v>0</v>
      </c>
      <c r="H1412" s="240"/>
      <c r="I1412" s="241">
        <f>ROUND(E1412*H1412,2)</f>
        <v>0</v>
      </c>
      <c r="J1412" s="240"/>
      <c r="K1412" s="241">
        <f>ROUND(E1412*J1412,2)</f>
        <v>0</v>
      </c>
      <c r="L1412" s="241">
        <v>21</v>
      </c>
      <c r="M1412" s="241">
        <f>G1412*(1+L1412/100)</f>
        <v>0</v>
      </c>
      <c r="N1412" s="239">
        <v>0</v>
      </c>
      <c r="O1412" s="239">
        <f>ROUND(E1412*N1412,2)</f>
        <v>0</v>
      </c>
      <c r="P1412" s="239">
        <v>0</v>
      </c>
      <c r="Q1412" s="239">
        <f>ROUND(E1412*P1412,2)</f>
        <v>0</v>
      </c>
      <c r="R1412" s="241" t="s">
        <v>891</v>
      </c>
      <c r="S1412" s="241" t="s">
        <v>2087</v>
      </c>
      <c r="T1412" s="242" t="s">
        <v>2087</v>
      </c>
      <c r="U1412" s="222">
        <v>0</v>
      </c>
      <c r="V1412" s="222">
        <f>ROUND(E1412*U1412,2)</f>
        <v>0</v>
      </c>
      <c r="W1412" s="222"/>
      <c r="X1412" s="222" t="s">
        <v>399</v>
      </c>
      <c r="Y1412" s="222" t="s">
        <v>283</v>
      </c>
      <c r="Z1412" s="212"/>
      <c r="AA1412" s="212"/>
      <c r="AB1412" s="212"/>
      <c r="AC1412" s="212"/>
      <c r="AD1412" s="212"/>
      <c r="AE1412" s="212"/>
      <c r="AF1412" s="212"/>
      <c r="AG1412" s="212" t="s">
        <v>400</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49" t="s">
        <v>2088</v>
      </c>
      <c r="D1413" s="226"/>
      <c r="E1413" s="227">
        <v>253.84582</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288</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49" t="s">
        <v>2089</v>
      </c>
      <c r="D1414" s="226"/>
      <c r="E1414" s="227"/>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288</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49" t="s">
        <v>2090</v>
      </c>
      <c r="D1415" s="226"/>
      <c r="E1415" s="227">
        <v>-0.60719999999999996</v>
      </c>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288</v>
      </c>
      <c r="AH1415" s="212">
        <v>5</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49" t="s">
        <v>2091</v>
      </c>
      <c r="D1416" s="226"/>
      <c r="E1416" s="227">
        <v>-45.643839999999997</v>
      </c>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288</v>
      </c>
      <c r="AH1416" s="212">
        <v>5</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49" t="s">
        <v>2092</v>
      </c>
      <c r="D1417" s="226"/>
      <c r="E1417" s="227">
        <v>-5.36</v>
      </c>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288</v>
      </c>
      <c r="AH1417" s="212">
        <v>5</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1" x14ac:dyDescent="0.2">
      <c r="A1418" s="236">
        <v>462</v>
      </c>
      <c r="B1418" s="237" t="s">
        <v>2093</v>
      </c>
      <c r="C1418" s="247" t="s">
        <v>2094</v>
      </c>
      <c r="D1418" s="238" t="s">
        <v>481</v>
      </c>
      <c r="E1418" s="239">
        <v>0.60719999999999996</v>
      </c>
      <c r="F1418" s="240"/>
      <c r="G1418" s="241">
        <f>ROUND(E1418*F1418,2)</f>
        <v>0</v>
      </c>
      <c r="H1418" s="240"/>
      <c r="I1418" s="241">
        <f>ROUND(E1418*H1418,2)</f>
        <v>0</v>
      </c>
      <c r="J1418" s="240"/>
      <c r="K1418" s="241">
        <f>ROUND(E1418*J1418,2)</f>
        <v>0</v>
      </c>
      <c r="L1418" s="241">
        <v>21</v>
      </c>
      <c r="M1418" s="241">
        <f>G1418*(1+L1418/100)</f>
        <v>0</v>
      </c>
      <c r="N1418" s="239">
        <v>0</v>
      </c>
      <c r="O1418" s="239">
        <f>ROUND(E1418*N1418,2)</f>
        <v>0</v>
      </c>
      <c r="P1418" s="239">
        <v>0</v>
      </c>
      <c r="Q1418" s="239">
        <f>ROUND(E1418*P1418,2)</f>
        <v>0</v>
      </c>
      <c r="R1418" s="241" t="s">
        <v>891</v>
      </c>
      <c r="S1418" s="241" t="s">
        <v>1403</v>
      </c>
      <c r="T1418" s="242" t="s">
        <v>1403</v>
      </c>
      <c r="U1418" s="222">
        <v>0</v>
      </c>
      <c r="V1418" s="222">
        <f>ROUND(E1418*U1418,2)</f>
        <v>0</v>
      </c>
      <c r="W1418" s="222"/>
      <c r="X1418" s="222" t="s">
        <v>399</v>
      </c>
      <c r="Y1418" s="222" t="s">
        <v>283</v>
      </c>
      <c r="Z1418" s="212"/>
      <c r="AA1418" s="212"/>
      <c r="AB1418" s="212"/>
      <c r="AC1418" s="212"/>
      <c r="AD1418" s="212"/>
      <c r="AE1418" s="212"/>
      <c r="AF1418" s="212"/>
      <c r="AG1418" s="212" t="s">
        <v>400</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
      <c r="A1419" s="219"/>
      <c r="B1419" s="220"/>
      <c r="C1419" s="249" t="s">
        <v>2095</v>
      </c>
      <c r="D1419" s="226"/>
      <c r="E1419" s="227">
        <v>0.60719999999999996</v>
      </c>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288</v>
      </c>
      <c r="AH1419" s="212">
        <v>7</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36">
        <v>463</v>
      </c>
      <c r="B1420" s="237" t="s">
        <v>2096</v>
      </c>
      <c r="C1420" s="247" t="s">
        <v>2097</v>
      </c>
      <c r="D1420" s="238" t="s">
        <v>481</v>
      </c>
      <c r="E1420" s="239">
        <v>45.643839999999997</v>
      </c>
      <c r="F1420" s="240"/>
      <c r="G1420" s="241">
        <f>ROUND(E1420*F1420,2)</f>
        <v>0</v>
      </c>
      <c r="H1420" s="240"/>
      <c r="I1420" s="241">
        <f>ROUND(E1420*H1420,2)</f>
        <v>0</v>
      </c>
      <c r="J1420" s="240"/>
      <c r="K1420" s="241">
        <f>ROUND(E1420*J1420,2)</f>
        <v>0</v>
      </c>
      <c r="L1420" s="241">
        <v>21</v>
      </c>
      <c r="M1420" s="241">
        <f>G1420*(1+L1420/100)</f>
        <v>0</v>
      </c>
      <c r="N1420" s="239">
        <v>0</v>
      </c>
      <c r="O1420" s="239">
        <f>ROUND(E1420*N1420,2)</f>
        <v>0</v>
      </c>
      <c r="P1420" s="239">
        <v>0</v>
      </c>
      <c r="Q1420" s="239">
        <f>ROUND(E1420*P1420,2)</f>
        <v>0</v>
      </c>
      <c r="R1420" s="241" t="s">
        <v>891</v>
      </c>
      <c r="S1420" s="241" t="s">
        <v>280</v>
      </c>
      <c r="T1420" s="242" t="s">
        <v>280</v>
      </c>
      <c r="U1420" s="222">
        <v>0</v>
      </c>
      <c r="V1420" s="222">
        <f>ROUND(E1420*U1420,2)</f>
        <v>0</v>
      </c>
      <c r="W1420" s="222"/>
      <c r="X1420" s="222" t="s">
        <v>399</v>
      </c>
      <c r="Y1420" s="222" t="s">
        <v>283</v>
      </c>
      <c r="Z1420" s="212"/>
      <c r="AA1420" s="212"/>
      <c r="AB1420" s="212"/>
      <c r="AC1420" s="212"/>
      <c r="AD1420" s="212"/>
      <c r="AE1420" s="212"/>
      <c r="AF1420" s="212"/>
      <c r="AG1420" s="212" t="s">
        <v>400</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2" x14ac:dyDescent="0.2">
      <c r="A1421" s="219"/>
      <c r="B1421" s="220"/>
      <c r="C1421" s="249" t="s">
        <v>2098</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288</v>
      </c>
      <c r="AH1421" s="212">
        <v>7</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49" t="s">
        <v>2099</v>
      </c>
      <c r="D1422" s="226"/>
      <c r="E1422" s="227"/>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288</v>
      </c>
      <c r="AH1422" s="212">
        <v>7</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49" t="s">
        <v>2100</v>
      </c>
      <c r="D1423" s="226"/>
      <c r="E1423" s="227">
        <v>1.9809000000000001</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288</v>
      </c>
      <c r="AH1423" s="212">
        <v>7</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49" t="s">
        <v>2101</v>
      </c>
      <c r="D1424" s="226"/>
      <c r="E1424" s="227">
        <v>3.3809300000000002</v>
      </c>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288</v>
      </c>
      <c r="AH1424" s="212">
        <v>7</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49" t="s">
        <v>2102</v>
      </c>
      <c r="D1425" s="226"/>
      <c r="E1425" s="227">
        <v>18.90184</v>
      </c>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288</v>
      </c>
      <c r="AH1425" s="212">
        <v>7</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49" t="s">
        <v>2103</v>
      </c>
      <c r="D1426" s="226"/>
      <c r="E1426" s="227">
        <v>10.87186</v>
      </c>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288</v>
      </c>
      <c r="AH1426" s="212">
        <v>7</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2104</v>
      </c>
      <c r="D1427" s="226"/>
      <c r="E1427" s="227">
        <v>0.99536999999999998</v>
      </c>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288</v>
      </c>
      <c r="AH1427" s="212">
        <v>7</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2105</v>
      </c>
      <c r="D1428" s="226"/>
      <c r="E1428" s="227">
        <v>1.4013199999999999</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288</v>
      </c>
      <c r="AH1428" s="212">
        <v>7</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49" t="s">
        <v>2106</v>
      </c>
      <c r="D1429" s="226"/>
      <c r="E1429" s="227">
        <v>1.20336</v>
      </c>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288</v>
      </c>
      <c r="AH1429" s="212">
        <v>7</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49" t="s">
        <v>2107</v>
      </c>
      <c r="D1430" s="226"/>
      <c r="E1430" s="227">
        <v>3.3119499999999999</v>
      </c>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288</v>
      </c>
      <c r="AH1430" s="212">
        <v>7</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49" t="s">
        <v>2108</v>
      </c>
      <c r="D1431" s="226"/>
      <c r="E1431" s="227">
        <v>3.50651</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288</v>
      </c>
      <c r="AH1431" s="212">
        <v>7</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2109</v>
      </c>
      <c r="D1432" s="226"/>
      <c r="E1432" s="227">
        <v>2.5000000000000001E-2</v>
      </c>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288</v>
      </c>
      <c r="AH1432" s="212">
        <v>7</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2110</v>
      </c>
      <c r="D1433" s="226"/>
      <c r="E1433" s="227">
        <v>6.4799999999999996E-2</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288</v>
      </c>
      <c r="AH1433" s="212">
        <v>7</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464</v>
      </c>
      <c r="B1434" s="237" t="s">
        <v>2111</v>
      </c>
      <c r="C1434" s="247" t="s">
        <v>2112</v>
      </c>
      <c r="D1434" s="238" t="s">
        <v>481</v>
      </c>
      <c r="E1434" s="239">
        <v>5.36</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891</v>
      </c>
      <c r="S1434" s="241" t="s">
        <v>280</v>
      </c>
      <c r="T1434" s="242" t="s">
        <v>280</v>
      </c>
      <c r="U1434" s="222">
        <v>0</v>
      </c>
      <c r="V1434" s="222">
        <f>ROUND(E1434*U1434,2)</f>
        <v>0</v>
      </c>
      <c r="W1434" s="222"/>
      <c r="X1434" s="222" t="s">
        <v>399</v>
      </c>
      <c r="Y1434" s="222" t="s">
        <v>283</v>
      </c>
      <c r="Z1434" s="212"/>
      <c r="AA1434" s="212"/>
      <c r="AB1434" s="212"/>
      <c r="AC1434" s="212"/>
      <c r="AD1434" s="212"/>
      <c r="AE1434" s="212"/>
      <c r="AF1434" s="212"/>
      <c r="AG1434" s="212" t="s">
        <v>400</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2113</v>
      </c>
      <c r="D1435" s="226"/>
      <c r="E1435" s="227">
        <v>5.36</v>
      </c>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288</v>
      </c>
      <c r="AH1435" s="212">
        <v>7</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x14ac:dyDescent="0.2">
      <c r="A1436" s="3"/>
      <c r="B1436" s="4"/>
      <c r="C1436" s="251"/>
      <c r="D1436" s="6"/>
      <c r="E1436" s="3"/>
      <c r="F1436" s="3"/>
      <c r="G1436" s="3"/>
      <c r="H1436" s="3"/>
      <c r="I1436" s="3"/>
      <c r="J1436" s="3"/>
      <c r="K1436" s="3"/>
      <c r="L1436" s="3"/>
      <c r="M1436" s="3"/>
      <c r="N1436" s="3"/>
      <c r="O1436" s="3"/>
      <c r="P1436" s="3"/>
      <c r="Q1436" s="3"/>
      <c r="R1436" s="3"/>
      <c r="S1436" s="3"/>
      <c r="T1436" s="3"/>
      <c r="U1436" s="3"/>
      <c r="V1436" s="3"/>
      <c r="W1436" s="3"/>
      <c r="X1436" s="3"/>
      <c r="Y1436" s="3"/>
      <c r="AE1436">
        <v>15</v>
      </c>
      <c r="AF1436">
        <v>21</v>
      </c>
      <c r="AG1436" t="s">
        <v>261</v>
      </c>
    </row>
    <row r="1437" spans="1:60" x14ac:dyDescent="0.2">
      <c r="A1437" s="215"/>
      <c r="B1437" s="216" t="s">
        <v>29</v>
      </c>
      <c r="C1437" s="252"/>
      <c r="D1437" s="217"/>
      <c r="E1437" s="218"/>
      <c r="F1437" s="218"/>
      <c r="G1437" s="235">
        <f>G8+G41+G56+G167+G208+G214+G252+G322+G331+G339+G378+G384+G504+G507+G510+G525+G555+G558+G562+G566+G570+G610+G617+G677+G680+G793+G795+G803+G915+G920+G926+G940+G958+G963+G988+G990+G1186+G1224+G1235+G1254+G1263+G1297+G1315+G1318+G1323+G1337+G1341+G1344+G1347+G1374+G1380</f>
        <v>0</v>
      </c>
      <c r="H1437" s="3"/>
      <c r="I1437" s="3"/>
      <c r="J1437" s="3"/>
      <c r="K1437" s="3"/>
      <c r="L1437" s="3"/>
      <c r="M1437" s="3"/>
      <c r="N1437" s="3"/>
      <c r="O1437" s="3"/>
      <c r="P1437" s="3"/>
      <c r="Q1437" s="3"/>
      <c r="R1437" s="3"/>
      <c r="S1437" s="3"/>
      <c r="T1437" s="3"/>
      <c r="U1437" s="3"/>
      <c r="V1437" s="3"/>
      <c r="W1437" s="3"/>
      <c r="X1437" s="3"/>
      <c r="Y1437" s="3"/>
      <c r="AE1437">
        <f>SUMIF(L7:L1435,AE1436,G7:G1435)</f>
        <v>0</v>
      </c>
      <c r="AF1437">
        <f>SUMIF(L7:L1435,AF1436,G7:G1435)</f>
        <v>0</v>
      </c>
      <c r="AG1437" t="s">
        <v>405</v>
      </c>
    </row>
    <row r="1438" spans="1:60" x14ac:dyDescent="0.2">
      <c r="C1438" s="253"/>
      <c r="D1438" s="10"/>
      <c r="AG1438" t="s">
        <v>435</v>
      </c>
    </row>
    <row r="1439" spans="1:60" x14ac:dyDescent="0.2">
      <c r="D1439" s="10"/>
    </row>
    <row r="1440" spans="1:60"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sVP7KCeczvNsP6FDmAR1hleiCB8ToAIuuexN/80sZQeWF0CsOxQWspM31R1yhA74AiNfD/jlPyA2TTB/jOu1Q==" saltValue="AVUIvsABULmgngWkOX3ACw==" spinCount="100000" sheet="1" formatRows="0"/>
  <mergeCells count="163">
    <mergeCell ref="C1382:G1382"/>
    <mergeCell ref="C1328:G1328"/>
    <mergeCell ref="C1330:G1330"/>
    <mergeCell ref="C1332:G1332"/>
    <mergeCell ref="C1334:G1334"/>
    <mergeCell ref="C1336:G1336"/>
    <mergeCell ref="C1376:G1376"/>
    <mergeCell ref="C1308:G1308"/>
    <mergeCell ref="C1309:G1309"/>
    <mergeCell ref="C1310:G1310"/>
    <mergeCell ref="C1312:G1312"/>
    <mergeCell ref="C1326:G1326"/>
    <mergeCell ref="C1327:G1327"/>
    <mergeCell ref="C1299:G1299"/>
    <mergeCell ref="C1300:G1300"/>
    <mergeCell ref="C1302:G1302"/>
    <mergeCell ref="C1303:G1303"/>
    <mergeCell ref="C1305:G1305"/>
    <mergeCell ref="C1306:G1306"/>
    <mergeCell ref="C1229:G1229"/>
    <mergeCell ref="C1231:G1231"/>
    <mergeCell ref="C1234:G1234"/>
    <mergeCell ref="C1253:G1253"/>
    <mergeCell ref="C1270:G1270"/>
    <mergeCell ref="C1296:G1296"/>
    <mergeCell ref="C1203:G1203"/>
    <mergeCell ref="C1206:G1206"/>
    <mergeCell ref="C1207:G1207"/>
    <mergeCell ref="C1219:G1219"/>
    <mergeCell ref="C1221:G1221"/>
    <mergeCell ref="C1223:G1223"/>
    <mergeCell ref="C1078:G1078"/>
    <mergeCell ref="C1185:G1185"/>
    <mergeCell ref="C1192:G1192"/>
    <mergeCell ref="C1195:G1195"/>
    <mergeCell ref="C1198:G1198"/>
    <mergeCell ref="C1202:G1202"/>
    <mergeCell ref="C1066:G1066"/>
    <mergeCell ref="C1068:G1068"/>
    <mergeCell ref="C1070:G1070"/>
    <mergeCell ref="C1072:G1072"/>
    <mergeCell ref="C1074:G1074"/>
    <mergeCell ref="C1076:G1076"/>
    <mergeCell ref="C1054:G1054"/>
    <mergeCell ref="C1056:G1056"/>
    <mergeCell ref="C1058:G1058"/>
    <mergeCell ref="C1060:G1060"/>
    <mergeCell ref="C1062:G1062"/>
    <mergeCell ref="C1064:G1064"/>
    <mergeCell ref="C987:G987"/>
    <mergeCell ref="C1003:G1003"/>
    <mergeCell ref="C1043:G1043"/>
    <mergeCell ref="C1046:G1046"/>
    <mergeCell ref="C1050:G1050"/>
    <mergeCell ref="C1052:G1052"/>
    <mergeCell ref="C922:G922"/>
    <mergeCell ref="C928:G928"/>
    <mergeCell ref="C947:G947"/>
    <mergeCell ref="C957:G957"/>
    <mergeCell ref="C965:G965"/>
    <mergeCell ref="C982:G982"/>
    <mergeCell ref="C604:G604"/>
    <mergeCell ref="C612:G612"/>
    <mergeCell ref="C614:G614"/>
    <mergeCell ref="C616:G616"/>
    <mergeCell ref="C849:G849"/>
    <mergeCell ref="C914:G914"/>
    <mergeCell ref="C534:G534"/>
    <mergeCell ref="C537:G537"/>
    <mergeCell ref="C538:G538"/>
    <mergeCell ref="C554:G554"/>
    <mergeCell ref="C560:G560"/>
    <mergeCell ref="C564:G564"/>
    <mergeCell ref="C502:G502"/>
    <mergeCell ref="C506:G506"/>
    <mergeCell ref="C509:G509"/>
    <mergeCell ref="C524:G524"/>
    <mergeCell ref="C530:G530"/>
    <mergeCell ref="C533:G533"/>
    <mergeCell ref="C464:G464"/>
    <mergeCell ref="C465:G465"/>
    <mergeCell ref="C468:G468"/>
    <mergeCell ref="C474:G474"/>
    <mergeCell ref="C481:G481"/>
    <mergeCell ref="C485:G485"/>
    <mergeCell ref="C435:G435"/>
    <mergeCell ref="C438:G438"/>
    <mergeCell ref="C441:G441"/>
    <mergeCell ref="C443:G443"/>
    <mergeCell ref="C456:G456"/>
    <mergeCell ref="C457:G457"/>
    <mergeCell ref="C413:G413"/>
    <mergeCell ref="C415:G415"/>
    <mergeCell ref="C417:G417"/>
    <mergeCell ref="C421:G421"/>
    <mergeCell ref="C427:G427"/>
    <mergeCell ref="C431:G431"/>
    <mergeCell ref="C353:G353"/>
    <mergeCell ref="C363:G363"/>
    <mergeCell ref="C366:G366"/>
    <mergeCell ref="C386:G386"/>
    <mergeCell ref="C393:G393"/>
    <mergeCell ref="C401:G401"/>
    <mergeCell ref="C324:G324"/>
    <mergeCell ref="C327:G327"/>
    <mergeCell ref="C333:G333"/>
    <mergeCell ref="C341:G341"/>
    <mergeCell ref="C342:G342"/>
    <mergeCell ref="C352:G352"/>
    <mergeCell ref="C287:G287"/>
    <mergeCell ref="C288:G288"/>
    <mergeCell ref="C294:G294"/>
    <mergeCell ref="C295:G295"/>
    <mergeCell ref="C301:G301"/>
    <mergeCell ref="C303:G303"/>
    <mergeCell ref="C216:G216"/>
    <mergeCell ref="C239:G239"/>
    <mergeCell ref="C242:G242"/>
    <mergeCell ref="C250:G250"/>
    <mergeCell ref="C254:G254"/>
    <mergeCell ref="C262:G262"/>
    <mergeCell ref="C185:G185"/>
    <mergeCell ref="C190:G190"/>
    <mergeCell ref="C192:G192"/>
    <mergeCell ref="C194:G194"/>
    <mergeCell ref="C205:G205"/>
    <mergeCell ref="C212:G212"/>
    <mergeCell ref="C152:G152"/>
    <mergeCell ref="C169:G169"/>
    <mergeCell ref="C172:G172"/>
    <mergeCell ref="C175:G175"/>
    <mergeCell ref="C177:G177"/>
    <mergeCell ref="C178:G178"/>
    <mergeCell ref="C119:G119"/>
    <mergeCell ref="C123:G123"/>
    <mergeCell ref="C132:G132"/>
    <mergeCell ref="C135:G135"/>
    <mergeCell ref="C140:G140"/>
    <mergeCell ref="C143:G143"/>
    <mergeCell ref="C98:G98"/>
    <mergeCell ref="C101:G101"/>
    <mergeCell ref="C104:G104"/>
    <mergeCell ref="C109:G109"/>
    <mergeCell ref="C113:G113"/>
    <mergeCell ref="C114:G114"/>
    <mergeCell ref="C50:G50"/>
    <mergeCell ref="C53:G53"/>
    <mergeCell ref="C58:G58"/>
    <mergeCell ref="C61:G61"/>
    <mergeCell ref="C82:G82"/>
    <mergeCell ref="C85:G85"/>
    <mergeCell ref="C25:G25"/>
    <mergeCell ref="C28:G28"/>
    <mergeCell ref="C33:G33"/>
    <mergeCell ref="C34:G34"/>
    <mergeCell ref="C43:G43"/>
    <mergeCell ref="C46:G4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EAE1-FAD2-4AAA-8C60-7A4E8FE8444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59</v>
      </c>
      <c r="C3" s="201" t="s">
        <v>60</v>
      </c>
      <c r="D3" s="199"/>
      <c r="E3" s="199"/>
      <c r="F3" s="199"/>
      <c r="G3" s="200"/>
      <c r="AC3" s="176" t="s">
        <v>248</v>
      </c>
      <c r="AG3" t="s">
        <v>251</v>
      </c>
    </row>
    <row r="4" spans="1:60" ht="24.95" customHeight="1" x14ac:dyDescent="0.2">
      <c r="A4" s="202" t="s">
        <v>9</v>
      </c>
      <c r="B4" s="203" t="s">
        <v>61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276</v>
      </c>
    </row>
    <row r="9" spans="1:60" outlineLevel="1" x14ac:dyDescent="0.2">
      <c r="A9" s="236">
        <v>1</v>
      </c>
      <c r="B9" s="237" t="s">
        <v>2115</v>
      </c>
      <c r="C9" s="247" t="s">
        <v>2116</v>
      </c>
      <c r="D9" s="238" t="s">
        <v>444</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445</v>
      </c>
      <c r="S9" s="241" t="s">
        <v>280</v>
      </c>
      <c r="T9" s="242" t="s">
        <v>280</v>
      </c>
      <c r="U9" s="222">
        <v>0.2</v>
      </c>
      <c r="V9" s="222">
        <f>ROUND(E9*U9,2)</f>
        <v>8.48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2117</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2118</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2119</v>
      </c>
      <c r="C12" s="247" t="s">
        <v>2120</v>
      </c>
      <c r="D12" s="238" t="s">
        <v>444</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445</v>
      </c>
      <c r="S12" s="241" t="s">
        <v>280</v>
      </c>
      <c r="T12" s="242" t="s">
        <v>280</v>
      </c>
      <c r="U12" s="222">
        <v>0.34499999999999997</v>
      </c>
      <c r="V12" s="222">
        <f>ROUND(E12*U12,2)</f>
        <v>14.62</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2121</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447</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2122</v>
      </c>
      <c r="C14" s="247" t="s">
        <v>2123</v>
      </c>
      <c r="D14" s="238" t="s">
        <v>444</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445</v>
      </c>
      <c r="S14" s="241" t="s">
        <v>280</v>
      </c>
      <c r="T14" s="242" t="s">
        <v>280</v>
      </c>
      <c r="U14" s="222">
        <v>7.3999999999999996E-2</v>
      </c>
      <c r="V14" s="222">
        <f>ROUND(E14*U14,2)</f>
        <v>3.14</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454</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2124</v>
      </c>
      <c r="C16" s="247" t="s">
        <v>2125</v>
      </c>
      <c r="D16" s="238" t="s">
        <v>444</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445</v>
      </c>
      <c r="S16" s="241" t="s">
        <v>280</v>
      </c>
      <c r="T16" s="242" t="s">
        <v>280</v>
      </c>
      <c r="U16" s="222">
        <v>1.1499999999999999</v>
      </c>
      <c r="V16" s="222">
        <f>ROUND(E16*U16,2)</f>
        <v>48.74</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463</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276</v>
      </c>
    </row>
    <row r="19" spans="1:60" ht="22.5" outlineLevel="1" x14ac:dyDescent="0.2">
      <c r="A19" s="236">
        <v>5</v>
      </c>
      <c r="B19" s="237" t="s">
        <v>2126</v>
      </c>
      <c r="C19" s="247" t="s">
        <v>2127</v>
      </c>
      <c r="D19" s="238" t="s">
        <v>563</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492</v>
      </c>
      <c r="S19" s="241" t="s">
        <v>280</v>
      </c>
      <c r="T19" s="242" t="s">
        <v>280</v>
      </c>
      <c r="U19" s="222">
        <v>4.1399999999999997</v>
      </c>
      <c r="V19" s="222">
        <f>ROUND(E19*U19,2)</f>
        <v>332.42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2128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2129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2130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2131</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275</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276</v>
      </c>
    </row>
    <row r="25" spans="1:60" ht="22.5" outlineLevel="1" x14ac:dyDescent="0.2">
      <c r="A25" s="236">
        <v>6</v>
      </c>
      <c r="B25" s="237" t="s">
        <v>2132</v>
      </c>
      <c r="C25" s="247" t="s">
        <v>2133</v>
      </c>
      <c r="D25" s="238" t="s">
        <v>444</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492</v>
      </c>
      <c r="S25" s="241" t="s">
        <v>280</v>
      </c>
      <c r="T25" s="242" t="s">
        <v>280</v>
      </c>
      <c r="U25" s="222">
        <v>4.8899999999999997</v>
      </c>
      <c r="V25" s="222">
        <f>ROUND(E25*U25,2)</f>
        <v>6.04</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493</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447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2134</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2135</v>
      </c>
      <c r="C28" s="247" t="s">
        <v>2136</v>
      </c>
      <c r="D28" s="238" t="s">
        <v>481</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471</v>
      </c>
      <c r="S28" s="241" t="s">
        <v>280</v>
      </c>
      <c r="T28" s="242" t="s">
        <v>280</v>
      </c>
      <c r="U28" s="222">
        <v>18.175000000000001</v>
      </c>
      <c r="V28" s="222">
        <f>ROUND(E28*U28,2)</f>
        <v>1.97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2137</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2138</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2139</v>
      </c>
      <c r="C31" s="247" t="s">
        <v>2140</v>
      </c>
      <c r="D31" s="238" t="s">
        <v>481</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888</v>
      </c>
      <c r="S31" s="241" t="s">
        <v>280</v>
      </c>
      <c r="T31" s="242" t="s">
        <v>280</v>
      </c>
      <c r="U31" s="222">
        <v>0</v>
      </c>
      <c r="V31" s="222">
        <f>ROUND(E31*U31,2)</f>
        <v>0</v>
      </c>
      <c r="W31" s="222"/>
      <c r="X31" s="222" t="s">
        <v>830</v>
      </c>
      <c r="Y31" s="222" t="s">
        <v>283</v>
      </c>
      <c r="Z31" s="212"/>
      <c r="AA31" s="212"/>
      <c r="AB31" s="212"/>
      <c r="AC31" s="212"/>
      <c r="AD31" s="212"/>
      <c r="AE31" s="212"/>
      <c r="AF31" s="212"/>
      <c r="AG31" s="212" t="s">
        <v>831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2141</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276</v>
      </c>
    </row>
    <row r="34" spans="1:60" outlineLevel="1" x14ac:dyDescent="0.2">
      <c r="A34" s="257">
        <v>9</v>
      </c>
      <c r="B34" s="258" t="s">
        <v>2142</v>
      </c>
      <c r="C34" s="265" t="s">
        <v>2143</v>
      </c>
      <c r="D34" s="259" t="s">
        <v>491</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492</v>
      </c>
      <c r="S34" s="262" t="s">
        <v>280</v>
      </c>
      <c r="T34" s="263" t="s">
        <v>280</v>
      </c>
      <c r="U34" s="222">
        <v>0.2014</v>
      </c>
      <c r="V34" s="222">
        <f>ROUND(E34*U34,2)</f>
        <v>7.65</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275</v>
      </c>
      <c r="B35" s="230" t="s">
        <v>152</v>
      </c>
      <c r="C35" s="246" t="s">
        <v>153</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276</v>
      </c>
    </row>
    <row r="36" spans="1:60" outlineLevel="1" x14ac:dyDescent="0.2">
      <c r="A36" s="236">
        <v>10</v>
      </c>
      <c r="B36" s="237" t="s">
        <v>2144</v>
      </c>
      <c r="C36" s="247" t="s">
        <v>2145</v>
      </c>
      <c r="D36" s="238" t="s">
        <v>439</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471</v>
      </c>
      <c r="S36" s="241" t="s">
        <v>280</v>
      </c>
      <c r="T36" s="242" t="s">
        <v>280</v>
      </c>
      <c r="U36" s="222">
        <v>0.39</v>
      </c>
      <c r="V36" s="222">
        <f>ROUND(E36*U36,2)</f>
        <v>41.66</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692</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447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2146</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154</v>
      </c>
      <c r="C39" s="246" t="s">
        <v>155</v>
      </c>
      <c r="D39" s="231"/>
      <c r="E39" s="232"/>
      <c r="F39" s="233"/>
      <c r="G39" s="233">
        <f>SUMIF(AG40:AG42,"&lt;&gt;NOR",G40:G42)</f>
        <v>0</v>
      </c>
      <c r="H39" s="233"/>
      <c r="I39" s="233">
        <f>SUM(I40:I42)</f>
        <v>0</v>
      </c>
      <c r="J39" s="233"/>
      <c r="K39" s="233">
        <f>SUM(K40:K42)</f>
        <v>0</v>
      </c>
      <c r="L39" s="233"/>
      <c r="M39" s="233">
        <f>SUM(M40:M42)</f>
        <v>0</v>
      </c>
      <c r="N39" s="232"/>
      <c r="O39" s="232">
        <f>SUM(O40:O42)</f>
        <v>0.28000000000000003</v>
      </c>
      <c r="P39" s="232"/>
      <c r="Q39" s="232">
        <f>SUM(Q40:Q42)</f>
        <v>0</v>
      </c>
      <c r="R39" s="233"/>
      <c r="S39" s="233"/>
      <c r="T39" s="234"/>
      <c r="U39" s="228"/>
      <c r="V39" s="228">
        <f>SUM(V40:V42)</f>
        <v>7.06</v>
      </c>
      <c r="W39" s="228"/>
      <c r="X39" s="228"/>
      <c r="Y39" s="228"/>
      <c r="AG39" t="s">
        <v>276</v>
      </c>
    </row>
    <row r="40" spans="1:60" outlineLevel="1" x14ac:dyDescent="0.2">
      <c r="A40" s="236">
        <v>11</v>
      </c>
      <c r="B40" s="237" t="s">
        <v>2147</v>
      </c>
      <c r="C40" s="247" t="s">
        <v>2148</v>
      </c>
      <c r="D40" s="238" t="s">
        <v>491</v>
      </c>
      <c r="E40" s="239">
        <v>8</v>
      </c>
      <c r="F40" s="240"/>
      <c r="G40" s="241">
        <f>ROUND(E40*F40,2)</f>
        <v>0</v>
      </c>
      <c r="H40" s="240"/>
      <c r="I40" s="241">
        <f>ROUND(E40*H40,2)</f>
        <v>0</v>
      </c>
      <c r="J40" s="240"/>
      <c r="K40" s="241">
        <f>ROUND(E40*J40,2)</f>
        <v>0</v>
      </c>
      <c r="L40" s="241">
        <v>21</v>
      </c>
      <c r="M40" s="241">
        <f>G40*(1+L40/100)</f>
        <v>0</v>
      </c>
      <c r="N40" s="239">
        <v>3.5619999999999999E-2</v>
      </c>
      <c r="O40" s="239">
        <f>ROUND(E40*N40,2)</f>
        <v>0.28000000000000003</v>
      </c>
      <c r="P40" s="239">
        <v>0</v>
      </c>
      <c r="Q40" s="239">
        <f>ROUND(E40*P40,2)</f>
        <v>0</v>
      </c>
      <c r="R40" s="241" t="s">
        <v>492</v>
      </c>
      <c r="S40" s="241" t="s">
        <v>280</v>
      </c>
      <c r="T40" s="242" t="s">
        <v>280</v>
      </c>
      <c r="U40" s="222">
        <v>0.88292999999999999</v>
      </c>
      <c r="V40" s="222">
        <f>ROUND(E40*U40,2)</f>
        <v>7.06</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2149</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447</v>
      </c>
      <c r="AH41" s="212"/>
      <c r="AI41" s="212"/>
      <c r="AJ41" s="212"/>
      <c r="AK41" s="212"/>
      <c r="AL41" s="212"/>
      <c r="AM41" s="212"/>
      <c r="AN41" s="212"/>
      <c r="AO41" s="212"/>
      <c r="AP41" s="212"/>
      <c r="AQ41" s="212"/>
      <c r="AR41" s="212"/>
      <c r="AS41" s="212"/>
      <c r="AT41" s="212"/>
      <c r="AU41" s="212"/>
      <c r="AV41" s="212"/>
      <c r="AW41" s="212"/>
      <c r="AX41" s="212"/>
      <c r="AY41" s="212"/>
      <c r="AZ41" s="212"/>
      <c r="BA41" s="243" t="str">
        <f>C41</f>
        <v>jakoukoliv maltou, z pomocného pracovního lešení o výšce podlahy do 1900 mm a pro zatížení do 1,5 kPa,</v>
      </c>
      <c r="BB41" s="212"/>
      <c r="BC41" s="212"/>
      <c r="BD41" s="212"/>
      <c r="BE41" s="212"/>
      <c r="BF41" s="212"/>
      <c r="BG41" s="212"/>
      <c r="BH41" s="212"/>
    </row>
    <row r="42" spans="1:60" outlineLevel="2" x14ac:dyDescent="0.2">
      <c r="A42" s="219"/>
      <c r="B42" s="220"/>
      <c r="C42" s="249" t="s">
        <v>2150</v>
      </c>
      <c r="D42" s="226"/>
      <c r="E42" s="227">
        <v>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9" t="s">
        <v>275</v>
      </c>
      <c r="B43" s="230" t="s">
        <v>156</v>
      </c>
      <c r="C43" s="246" t="s">
        <v>157</v>
      </c>
      <c r="D43" s="231"/>
      <c r="E43" s="232"/>
      <c r="F43" s="233"/>
      <c r="G43" s="233">
        <f>SUMIF(AG44:AG106,"&lt;&gt;NOR",G44:G106)</f>
        <v>0</v>
      </c>
      <c r="H43" s="233"/>
      <c r="I43" s="233">
        <f>SUM(I44:I106)</f>
        <v>0</v>
      </c>
      <c r="J43" s="233"/>
      <c r="K43" s="233">
        <f>SUM(K44:K106)</f>
        <v>0</v>
      </c>
      <c r="L43" s="233"/>
      <c r="M43" s="233">
        <f>SUM(M44:M106)</f>
        <v>0</v>
      </c>
      <c r="N43" s="232"/>
      <c r="O43" s="232">
        <f>SUM(O44:O106)</f>
        <v>41.959999999999994</v>
      </c>
      <c r="P43" s="232"/>
      <c r="Q43" s="232">
        <f>SUM(Q44:Q106)</f>
        <v>0</v>
      </c>
      <c r="R43" s="233"/>
      <c r="S43" s="233"/>
      <c r="T43" s="234"/>
      <c r="U43" s="228"/>
      <c r="V43" s="228">
        <f>SUM(V44:V106)</f>
        <v>2313.9</v>
      </c>
      <c r="W43" s="228"/>
      <c r="X43" s="228"/>
      <c r="Y43" s="228"/>
      <c r="AG43" t="s">
        <v>276</v>
      </c>
    </row>
    <row r="44" spans="1:60" outlineLevel="1" x14ac:dyDescent="0.2">
      <c r="A44" s="236">
        <v>12</v>
      </c>
      <c r="B44" s="237" t="s">
        <v>737</v>
      </c>
      <c r="C44" s="247" t="s">
        <v>738</v>
      </c>
      <c r="D44" s="238" t="s">
        <v>439</v>
      </c>
      <c r="E44" s="239">
        <v>138.50630000000001</v>
      </c>
      <c r="F44" s="240"/>
      <c r="G44" s="241">
        <f>ROUND(E44*F44,2)</f>
        <v>0</v>
      </c>
      <c r="H44" s="240"/>
      <c r="I44" s="241">
        <f>ROUND(E44*H44,2)</f>
        <v>0</v>
      </c>
      <c r="J44" s="240"/>
      <c r="K44" s="241">
        <f>ROUND(E44*J44,2)</f>
        <v>0</v>
      </c>
      <c r="L44" s="241">
        <v>21</v>
      </c>
      <c r="M44" s="241">
        <f>G44*(1+L44/100)</f>
        <v>0</v>
      </c>
      <c r="N44" s="239">
        <v>4.0000000000000003E-5</v>
      </c>
      <c r="O44" s="239">
        <f>ROUND(E44*N44,2)</f>
        <v>0.01</v>
      </c>
      <c r="P44" s="239">
        <v>0</v>
      </c>
      <c r="Q44" s="239">
        <f>ROUND(E44*P44,2)</f>
        <v>0</v>
      </c>
      <c r="R44" s="241" t="s">
        <v>471</v>
      </c>
      <c r="S44" s="241" t="s">
        <v>280</v>
      </c>
      <c r="T44" s="242" t="s">
        <v>280</v>
      </c>
      <c r="U44" s="222">
        <v>7.8E-2</v>
      </c>
      <c r="V44" s="222">
        <f>ROUND(E44*U44,2)</f>
        <v>10.8</v>
      </c>
      <c r="W44" s="222"/>
      <c r="X44" s="222" t="s">
        <v>399</v>
      </c>
      <c r="Y44" s="222" t="s">
        <v>283</v>
      </c>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2" x14ac:dyDescent="0.2">
      <c r="A45" s="219"/>
      <c r="B45" s="220"/>
      <c r="C45" s="264" t="s">
        <v>739</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447</v>
      </c>
      <c r="AH45" s="212"/>
      <c r="AI45" s="212"/>
      <c r="AJ45" s="212"/>
      <c r="AK45" s="212"/>
      <c r="AL45" s="212"/>
      <c r="AM45" s="212"/>
      <c r="AN45" s="212"/>
      <c r="AO45" s="212"/>
      <c r="AP45" s="212"/>
      <c r="AQ45" s="212"/>
      <c r="AR45" s="212"/>
      <c r="AS45" s="212"/>
      <c r="AT45" s="212"/>
      <c r="AU45" s="212"/>
      <c r="AV45" s="212"/>
      <c r="AW45" s="212"/>
      <c r="AX45" s="212"/>
      <c r="AY45" s="212"/>
      <c r="AZ45" s="212"/>
      <c r="BA45" s="243" t="str">
        <f>C45</f>
        <v>s rámy a zárubněmi, zábradlí, předmětů oplechování apod., které se zřizují ještě před úpravami povrchu, před jejich znečištěním při úpravách povrchu nástřikem plastických (lepivých) maltovin</v>
      </c>
      <c r="BB45" s="212"/>
      <c r="BC45" s="212"/>
      <c r="BD45" s="212"/>
      <c r="BE45" s="212"/>
      <c r="BF45" s="212"/>
      <c r="BG45" s="212"/>
      <c r="BH45" s="212"/>
    </row>
    <row r="46" spans="1:60" ht="22.5" outlineLevel="2" x14ac:dyDescent="0.2">
      <c r="A46" s="219"/>
      <c r="B46" s="220"/>
      <c r="C46" s="249" t="s">
        <v>2151</v>
      </c>
      <c r="D46" s="226"/>
      <c r="E46" s="227">
        <v>69.555000000000007</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2152</v>
      </c>
      <c r="D47" s="226"/>
      <c r="E47" s="227">
        <v>29.550999999999998</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2153</v>
      </c>
      <c r="D48" s="226"/>
      <c r="E48" s="227">
        <v>16.605</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2154</v>
      </c>
      <c r="D49" s="226"/>
      <c r="E49" s="227">
        <v>10.265000000000001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2155</v>
      </c>
      <c r="D50" s="226"/>
      <c r="E50" s="227">
        <v>12.5303</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13</v>
      </c>
      <c r="B51" s="237" t="s">
        <v>2156</v>
      </c>
      <c r="C51" s="247" t="s">
        <v>2157</v>
      </c>
      <c r="D51" s="238" t="s">
        <v>439</v>
      </c>
      <c r="E51" s="239">
        <v>68.52</v>
      </c>
      <c r="F51" s="240"/>
      <c r="G51" s="241">
        <f>ROUND(E51*F51,2)</f>
        <v>0</v>
      </c>
      <c r="H51" s="240"/>
      <c r="I51" s="241">
        <f>ROUND(E51*H51,2)</f>
        <v>0</v>
      </c>
      <c r="J51" s="240"/>
      <c r="K51" s="241">
        <f>ROUND(E51*J51,2)</f>
        <v>0</v>
      </c>
      <c r="L51" s="241">
        <v>21</v>
      </c>
      <c r="M51" s="241">
        <f>G51*(1+L51/100)</f>
        <v>0</v>
      </c>
      <c r="N51" s="239">
        <v>1.6590000000000001E-2</v>
      </c>
      <c r="O51" s="239">
        <f>ROUND(E51*N51,2)</f>
        <v>1.1399999999999999</v>
      </c>
      <c r="P51" s="239">
        <v>0</v>
      </c>
      <c r="Q51" s="239">
        <f>ROUND(E51*P51,2)</f>
        <v>0</v>
      </c>
      <c r="R51" s="241" t="s">
        <v>471</v>
      </c>
      <c r="S51" s="241" t="s">
        <v>280</v>
      </c>
      <c r="T51" s="242" t="s">
        <v>280</v>
      </c>
      <c r="U51" s="222">
        <v>1.2558</v>
      </c>
      <c r="V51" s="222">
        <f>ROUND(E51*U51,2)</f>
        <v>86.05</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2" x14ac:dyDescent="0.2">
      <c r="A52" s="219"/>
      <c r="B52" s="220"/>
      <c r="C52" s="264" t="s">
        <v>2158</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447</v>
      </c>
      <c r="AH52" s="212"/>
      <c r="AI52" s="212"/>
      <c r="AJ52" s="212"/>
      <c r="AK52" s="212"/>
      <c r="AL52" s="212"/>
      <c r="AM52" s="212"/>
      <c r="AN52" s="212"/>
      <c r="AO52" s="212"/>
      <c r="AP52" s="212"/>
      <c r="AQ52" s="212"/>
      <c r="AR52" s="212"/>
      <c r="AS52" s="212"/>
      <c r="AT52" s="212"/>
      <c r="AU52" s="212"/>
      <c r="AV52" s="212"/>
      <c r="AW52" s="212"/>
      <c r="AX52" s="212"/>
      <c r="AY52" s="212"/>
      <c r="AZ52" s="212"/>
      <c r="BA52" s="243" t="str">
        <f>C52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2" s="212"/>
      <c r="BC52" s="212"/>
      <c r="BD52" s="212"/>
      <c r="BE52" s="212"/>
      <c r="BF52" s="212"/>
      <c r="BG52" s="212"/>
      <c r="BH52" s="212"/>
    </row>
    <row r="53" spans="1:60" outlineLevel="2" x14ac:dyDescent="0.2">
      <c r="A53" s="219"/>
      <c r="B53" s="220"/>
      <c r="C53" s="250" t="s">
        <v>2159</v>
      </c>
      <c r="D53" s="245"/>
      <c r="E53" s="245"/>
      <c r="F53" s="245"/>
      <c r="G53" s="245"/>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2160</v>
      </c>
      <c r="D54" s="226"/>
      <c r="E54" s="227">
        <v>27.16</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9" t="s">
        <v>2161</v>
      </c>
      <c r="D55" s="226"/>
      <c r="E55" s="227">
        <v>11.4</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2162</v>
      </c>
      <c r="D56" s="226"/>
      <c r="E56" s="227">
        <v>6.8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2163</v>
      </c>
      <c r="D57" s="226"/>
      <c r="E57" s="227">
        <v>5.16</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2164</v>
      </c>
      <c r="D58" s="226"/>
      <c r="E58" s="227">
        <v>18</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45" outlineLevel="1" x14ac:dyDescent="0.2">
      <c r="A59" s="236">
        <v>14</v>
      </c>
      <c r="B59" s="237" t="s">
        <v>2165</v>
      </c>
      <c r="C59" s="247" t="s">
        <v>2166</v>
      </c>
      <c r="D59" s="238" t="s">
        <v>439</v>
      </c>
      <c r="E59" s="239">
        <v>1039.5105000000001</v>
      </c>
      <c r="F59" s="240"/>
      <c r="G59" s="241">
        <f>ROUND(E59*F59,2)</f>
        <v>0</v>
      </c>
      <c r="H59" s="240"/>
      <c r="I59" s="241">
        <f>ROUND(E59*H59,2)</f>
        <v>0</v>
      </c>
      <c r="J59" s="240"/>
      <c r="K59" s="241">
        <f>ROUND(E59*J59,2)</f>
        <v>0</v>
      </c>
      <c r="L59" s="241">
        <v>21</v>
      </c>
      <c r="M59" s="241">
        <f>G59*(1+L59/100)</f>
        <v>0</v>
      </c>
      <c r="N59" s="239">
        <v>3.3890000000000003E-2</v>
      </c>
      <c r="O59" s="239">
        <f>ROUND(E59*N59,2)</f>
        <v>35.229999999999997</v>
      </c>
      <c r="P59" s="239">
        <v>0</v>
      </c>
      <c r="Q59" s="239">
        <f>ROUND(E59*P59,2)</f>
        <v>0</v>
      </c>
      <c r="R59" s="241" t="s">
        <v>471</v>
      </c>
      <c r="S59" s="241" t="s">
        <v>280</v>
      </c>
      <c r="T59" s="242" t="s">
        <v>280</v>
      </c>
      <c r="U59" s="222">
        <v>1.4157999999999999</v>
      </c>
      <c r="V59" s="222">
        <f>ROUND(E59*U59,2)</f>
        <v>1471.74</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33.75" outlineLevel="2" x14ac:dyDescent="0.2">
      <c r="A60" s="219"/>
      <c r="B60" s="220"/>
      <c r="C60" s="264" t="s">
        <v>748</v>
      </c>
      <c r="D60" s="256"/>
      <c r="E60" s="256"/>
      <c r="F60" s="256"/>
      <c r="G60" s="256"/>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447</v>
      </c>
      <c r="AH60" s="212"/>
      <c r="AI60" s="212"/>
      <c r="AJ60" s="212"/>
      <c r="AK60" s="212"/>
      <c r="AL60" s="212"/>
      <c r="AM60" s="212"/>
      <c r="AN60" s="212"/>
      <c r="AO60" s="212"/>
      <c r="AP60" s="212"/>
      <c r="AQ60" s="212"/>
      <c r="AR60" s="212"/>
      <c r="AS60" s="212"/>
      <c r="AT60" s="212"/>
      <c r="AU60" s="212"/>
      <c r="AV60" s="212"/>
      <c r="AW60" s="212"/>
      <c r="AX60" s="212"/>
      <c r="AY60" s="212"/>
      <c r="AZ60" s="212"/>
      <c r="BA60" s="243" t="str">
        <f>C60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0" s="212"/>
      <c r="BC60" s="212"/>
      <c r="BD60" s="212"/>
      <c r="BE60" s="212"/>
      <c r="BF60" s="212"/>
      <c r="BG60" s="212"/>
      <c r="BH60" s="212"/>
    </row>
    <row r="61" spans="1:60" outlineLevel="2" x14ac:dyDescent="0.2">
      <c r="A61" s="219"/>
      <c r="B61" s="220"/>
      <c r="C61" s="250" t="s">
        <v>2167</v>
      </c>
      <c r="D61" s="245"/>
      <c r="E61" s="245"/>
      <c r="F61" s="245"/>
      <c r="G61" s="245"/>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2168</v>
      </c>
      <c r="D62" s="226"/>
      <c r="E62" s="227">
        <v>466.19850000000002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3" x14ac:dyDescent="0.2">
      <c r="A63" s="219"/>
      <c r="B63" s="220"/>
      <c r="C63" s="249" t="s">
        <v>2169</v>
      </c>
      <c r="D63" s="226"/>
      <c r="E63" s="227">
        <v>-69.555000000000007</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2170</v>
      </c>
      <c r="D64" s="226"/>
      <c r="E64" s="227">
        <v>130.69659999999999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2171</v>
      </c>
      <c r="D65" s="226"/>
      <c r="E65" s="227">
        <v>-15.930999999999999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2172</v>
      </c>
      <c r="D66" s="226"/>
      <c r="E66" s="227">
        <v>130.42740000000001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2173</v>
      </c>
      <c r="D67" s="226"/>
      <c r="E67" s="227">
        <v>-13.62</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2174</v>
      </c>
      <c r="D68" s="226"/>
      <c r="E68" s="227">
        <v>70.12</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2175</v>
      </c>
      <c r="D69" s="226"/>
      <c r="E69" s="227">
        <v>-20.105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2176</v>
      </c>
      <c r="D70" s="226"/>
      <c r="E70" s="227">
        <v>63.262</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2177</v>
      </c>
      <c r="D71" s="226"/>
      <c r="E71" s="227">
        <v>-2.3650000000000002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2178</v>
      </c>
      <c r="D72" s="226"/>
      <c r="E72" s="227">
        <v>63.262</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2179</v>
      </c>
      <c r="D73" s="226"/>
      <c r="E73" s="227">
        <v>-6.18</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2180</v>
      </c>
      <c r="D74" s="226"/>
      <c r="E74" s="227">
        <v>32.6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2181</v>
      </c>
      <c r="D75" s="226"/>
      <c r="E75" s="227">
        <v>210.7</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15</v>
      </c>
      <c r="B76" s="237" t="s">
        <v>2182</v>
      </c>
      <c r="C76" s="247" t="s">
        <v>2183</v>
      </c>
      <c r="D76" s="238" t="s">
        <v>439</v>
      </c>
      <c r="E76" s="239">
        <v>13.38</v>
      </c>
      <c r="F76" s="240"/>
      <c r="G76" s="241">
        <f>ROUND(E76*F76,2)</f>
        <v>0</v>
      </c>
      <c r="H76" s="240"/>
      <c r="I76" s="241">
        <f>ROUND(E76*H76,2)</f>
        <v>0</v>
      </c>
      <c r="J76" s="240"/>
      <c r="K76" s="241">
        <f>ROUND(E76*J76,2)</f>
        <v>0</v>
      </c>
      <c r="L76" s="241">
        <v>21</v>
      </c>
      <c r="M76" s="241">
        <f>G76*(1+L76/100)</f>
        <v>0</v>
      </c>
      <c r="N76" s="239">
        <v>9.4800000000000006E-3</v>
      </c>
      <c r="O76" s="239">
        <f>ROUND(E76*N76,2)</f>
        <v>0.13</v>
      </c>
      <c r="P76" s="239">
        <v>0</v>
      </c>
      <c r="Q76" s="239">
        <f>ROUND(E76*P76,2)</f>
        <v>0</v>
      </c>
      <c r="R76" s="241" t="s">
        <v>471</v>
      </c>
      <c r="S76" s="241" t="s">
        <v>280</v>
      </c>
      <c r="T76" s="242" t="s">
        <v>280</v>
      </c>
      <c r="U76" s="222">
        <v>2.3519999999999999</v>
      </c>
      <c r="V76" s="222">
        <f>ROUND(E76*U76,2)</f>
        <v>31.47</v>
      </c>
      <c r="W76" s="222"/>
      <c r="X76" s="222" t="s">
        <v>399</v>
      </c>
      <c r="Y76" s="222" t="s">
        <v>283</v>
      </c>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33.75" outlineLevel="2" x14ac:dyDescent="0.2">
      <c r="A77" s="219"/>
      <c r="B77" s="220"/>
      <c r="C77" s="264" t="s">
        <v>2184</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447</v>
      </c>
      <c r="AH77" s="212"/>
      <c r="AI77" s="212"/>
      <c r="AJ77" s="212"/>
      <c r="AK77" s="212"/>
      <c r="AL77" s="212"/>
      <c r="AM77" s="212"/>
      <c r="AN77" s="212"/>
      <c r="AO77" s="212"/>
      <c r="AP77" s="212"/>
      <c r="AQ77" s="212"/>
      <c r="AR77" s="212"/>
      <c r="AS77" s="212"/>
      <c r="AT77" s="212"/>
      <c r="AU77" s="212"/>
      <c r="AV77" s="212"/>
      <c r="AW77" s="212"/>
      <c r="AX77" s="212"/>
      <c r="AY77" s="212"/>
      <c r="AZ77" s="212"/>
      <c r="BA77" s="243" t="str">
        <f>C77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77" s="212"/>
      <c r="BC77" s="212"/>
      <c r="BD77" s="212"/>
      <c r="BE77" s="212"/>
      <c r="BF77" s="212"/>
      <c r="BG77" s="212"/>
      <c r="BH77" s="212"/>
    </row>
    <row r="78" spans="1:60" outlineLevel="2" x14ac:dyDescent="0.2">
      <c r="A78" s="219"/>
      <c r="B78" s="220"/>
      <c r="C78" s="250" t="s">
        <v>2185</v>
      </c>
      <c r="D78" s="245"/>
      <c r="E78" s="245"/>
      <c r="F78" s="245"/>
      <c r="G78" s="245"/>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0" t="s">
        <v>2186</v>
      </c>
      <c r="D79" s="245"/>
      <c r="E79" s="245"/>
      <c r="F79" s="245"/>
      <c r="G79" s="245"/>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2187</v>
      </c>
      <c r="D80" s="226"/>
      <c r="E80" s="227">
        <v>7.3224999999999998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2188</v>
      </c>
      <c r="D81" s="226"/>
      <c r="E81" s="227">
        <v>3.6375000000000002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2189</v>
      </c>
      <c r="D82" s="226"/>
      <c r="E82" s="227">
        <v>1.17</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2190</v>
      </c>
      <c r="D83" s="226"/>
      <c r="E83" s="227">
        <v>1.25</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45" outlineLevel="1" x14ac:dyDescent="0.2">
      <c r="A84" s="236">
        <v>16</v>
      </c>
      <c r="B84" s="237" t="s">
        <v>2191</v>
      </c>
      <c r="C84" s="247" t="s">
        <v>2192</v>
      </c>
      <c r="D84" s="238" t="s">
        <v>439</v>
      </c>
      <c r="E84" s="239">
        <v>70.48</v>
      </c>
      <c r="F84" s="240"/>
      <c r="G84" s="241">
        <f>ROUND(E84*F84,2)</f>
        <v>0</v>
      </c>
      <c r="H84" s="240"/>
      <c r="I84" s="241">
        <f>ROUND(E84*H84,2)</f>
        <v>0</v>
      </c>
      <c r="J84" s="240"/>
      <c r="K84" s="241">
        <f>ROUND(E84*J84,2)</f>
        <v>0</v>
      </c>
      <c r="L84" s="241">
        <v>21</v>
      </c>
      <c r="M84" s="241">
        <f>G84*(1+L84/100)</f>
        <v>0</v>
      </c>
      <c r="N84" s="239">
        <v>2.2270000000000002E-2</v>
      </c>
      <c r="O84" s="239">
        <f>ROUND(E84*N84,2)</f>
        <v>1.57</v>
      </c>
      <c r="P84" s="239">
        <v>0</v>
      </c>
      <c r="Q84" s="239">
        <f>ROUND(E84*P84,2)</f>
        <v>0</v>
      </c>
      <c r="R84" s="241" t="s">
        <v>471</v>
      </c>
      <c r="S84" s="241" t="s">
        <v>280</v>
      </c>
      <c r="T84" s="242" t="s">
        <v>280</v>
      </c>
      <c r="U84" s="222">
        <v>3.0419999999999998</v>
      </c>
      <c r="V84" s="222">
        <f>ROUND(E84*U84,2)</f>
        <v>214.4</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2" x14ac:dyDescent="0.2">
      <c r="A85" s="219"/>
      <c r="B85" s="220"/>
      <c r="C85" s="264" t="s">
        <v>2184</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447</v>
      </c>
      <c r="AH85" s="212"/>
      <c r="AI85" s="212"/>
      <c r="AJ85" s="212"/>
      <c r="AK85" s="212"/>
      <c r="AL85" s="212"/>
      <c r="AM85" s="212"/>
      <c r="AN85" s="212"/>
      <c r="AO85" s="212"/>
      <c r="AP85" s="212"/>
      <c r="AQ85" s="212"/>
      <c r="AR85" s="212"/>
      <c r="AS85" s="212"/>
      <c r="AT85" s="212"/>
      <c r="AU85" s="212"/>
      <c r="AV85" s="212"/>
      <c r="AW85" s="212"/>
      <c r="AX85" s="212"/>
      <c r="AY85" s="212"/>
      <c r="AZ85" s="212"/>
      <c r="BA85" s="243" t="str">
        <f>C85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5" s="212"/>
      <c r="BC85" s="212"/>
      <c r="BD85" s="212"/>
      <c r="BE85" s="212"/>
      <c r="BF85" s="212"/>
      <c r="BG85" s="212"/>
      <c r="BH85" s="212"/>
    </row>
    <row r="86" spans="1:60" outlineLevel="2" x14ac:dyDescent="0.2">
      <c r="A86" s="219"/>
      <c r="B86" s="220"/>
      <c r="C86" s="250" t="s">
        <v>2167</v>
      </c>
      <c r="D86" s="245"/>
      <c r="E86" s="245"/>
      <c r="F86" s="245"/>
      <c r="G86" s="24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2193</v>
      </c>
      <c r="D87" s="226"/>
      <c r="E87" s="227">
        <v>9.9149999999999991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2194</v>
      </c>
      <c r="D88" s="226"/>
      <c r="E88" s="227">
        <v>21.137499999999999</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2195</v>
      </c>
      <c r="D89" s="226"/>
      <c r="E89" s="227">
        <v>8.9474999999999998</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2196</v>
      </c>
      <c r="D90" s="226"/>
      <c r="E90" s="227">
        <v>12.15</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2197</v>
      </c>
      <c r="D91" s="226"/>
      <c r="E91" s="227">
        <v>8.5299999999999994</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2198</v>
      </c>
      <c r="D92" s="226"/>
      <c r="E92" s="227">
        <v>2.625</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2199</v>
      </c>
      <c r="D93" s="226"/>
      <c r="E93" s="227">
        <v>3.65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2200</v>
      </c>
      <c r="D94" s="226"/>
      <c r="E94" s="227">
        <v>3.5249999999999999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17</v>
      </c>
      <c r="B95" s="237" t="s">
        <v>2201</v>
      </c>
      <c r="C95" s="247" t="s">
        <v>2202</v>
      </c>
      <c r="D95" s="238" t="s">
        <v>563</v>
      </c>
      <c r="E95" s="239">
        <v>125</v>
      </c>
      <c r="F95" s="240"/>
      <c r="G95" s="241">
        <f>ROUND(E95*F95,2)</f>
        <v>0</v>
      </c>
      <c r="H95" s="240"/>
      <c r="I95" s="241">
        <f>ROUND(E95*H95,2)</f>
        <v>0</v>
      </c>
      <c r="J95" s="240"/>
      <c r="K95" s="241">
        <f>ROUND(E95*J95,2)</f>
        <v>0</v>
      </c>
      <c r="L95" s="241">
        <v>21</v>
      </c>
      <c r="M95" s="241">
        <f>G95*(1+L95/100)</f>
        <v>0</v>
      </c>
      <c r="N95" s="239">
        <v>3.6999999999999999E-4</v>
      </c>
      <c r="O95" s="239">
        <f>ROUND(E95*N95,2)</f>
        <v>0.05</v>
      </c>
      <c r="P95" s="239">
        <v>0</v>
      </c>
      <c r="Q95" s="239">
        <f>ROUND(E95*P95,2)</f>
        <v>0</v>
      </c>
      <c r="R95" s="241" t="s">
        <v>471</v>
      </c>
      <c r="S95" s="241" t="s">
        <v>280</v>
      </c>
      <c r="T95" s="242" t="s">
        <v>280</v>
      </c>
      <c r="U95" s="222">
        <v>0.21360000000000001</v>
      </c>
      <c r="V95" s="222">
        <f>ROUND(E95*U95,2)</f>
        <v>26.7</v>
      </c>
      <c r="W95" s="222"/>
      <c r="X95" s="222" t="s">
        <v>399</v>
      </c>
      <c r="Y95" s="222" t="s">
        <v>283</v>
      </c>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2203</v>
      </c>
      <c r="D96" s="226"/>
      <c r="E96" s="227">
        <v>125</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18</v>
      </c>
      <c r="B97" s="237" t="s">
        <v>2204</v>
      </c>
      <c r="C97" s="247" t="s">
        <v>2205</v>
      </c>
      <c r="D97" s="238" t="s">
        <v>439</v>
      </c>
      <c r="E97" s="239">
        <v>50.8735</v>
      </c>
      <c r="F97" s="240"/>
      <c r="G97" s="241">
        <f>ROUND(E97*F97,2)</f>
        <v>0</v>
      </c>
      <c r="H97" s="240"/>
      <c r="I97" s="241">
        <f>ROUND(E97*H97,2)</f>
        <v>0</v>
      </c>
      <c r="J97" s="240"/>
      <c r="K97" s="241">
        <f>ROUND(E97*J97,2)</f>
        <v>0</v>
      </c>
      <c r="L97" s="241">
        <v>21</v>
      </c>
      <c r="M97" s="241">
        <f>G97*(1+L97/100)</f>
        <v>0</v>
      </c>
      <c r="N97" s="239">
        <v>6.1890000000000001E-2</v>
      </c>
      <c r="O97" s="239">
        <f>ROUND(E97*N97,2)</f>
        <v>3.15</v>
      </c>
      <c r="P97" s="239">
        <v>0</v>
      </c>
      <c r="Q97" s="239">
        <f>ROUND(E97*P97,2)</f>
        <v>0</v>
      </c>
      <c r="R97" s="241" t="s">
        <v>471</v>
      </c>
      <c r="S97" s="241" t="s">
        <v>280</v>
      </c>
      <c r="T97" s="242" t="s">
        <v>280</v>
      </c>
      <c r="U97" s="222">
        <v>1.915</v>
      </c>
      <c r="V97" s="222">
        <f>ROUND(E97*U97,2)</f>
        <v>97.42</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2206</v>
      </c>
      <c r="D98" s="226"/>
      <c r="E98" s="227">
        <v>16.798500000000001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2207</v>
      </c>
      <c r="D99" s="226"/>
      <c r="E99" s="227">
        <v>12.96</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2208</v>
      </c>
      <c r="D100" s="226"/>
      <c r="E100" s="227">
        <v>5.13</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2209</v>
      </c>
      <c r="D101" s="226"/>
      <c r="E101" s="227">
        <v>15.984999999999999</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19</v>
      </c>
      <c r="B102" s="237" t="s">
        <v>2210</v>
      </c>
      <c r="C102" s="247" t="s">
        <v>2211</v>
      </c>
      <c r="D102" s="238" t="s">
        <v>439</v>
      </c>
      <c r="E102" s="239">
        <v>1055.4955</v>
      </c>
      <c r="F102" s="240"/>
      <c r="G102" s="241">
        <f>ROUND(E102*F102,2)</f>
        <v>0</v>
      </c>
      <c r="H102" s="240"/>
      <c r="I102" s="241">
        <f>ROUND(E102*H102,2)</f>
        <v>0</v>
      </c>
      <c r="J102" s="240"/>
      <c r="K102" s="241">
        <f>ROUND(E102*J102,2)</f>
        <v>0</v>
      </c>
      <c r="L102" s="241">
        <v>21</v>
      </c>
      <c r="M102" s="241">
        <f>G102*(1+L102/100)</f>
        <v>0</v>
      </c>
      <c r="N102" s="239">
        <v>6.3000000000000003E-4</v>
      </c>
      <c r="O102" s="239">
        <f>ROUND(E102*N102,2)</f>
        <v>0.66</v>
      </c>
      <c r="P102" s="239">
        <v>0</v>
      </c>
      <c r="Q102" s="239">
        <f>ROUND(E102*P102,2)</f>
        <v>0</v>
      </c>
      <c r="R102" s="241" t="s">
        <v>471</v>
      </c>
      <c r="S102" s="241" t="s">
        <v>280</v>
      </c>
      <c r="T102" s="242" t="s">
        <v>280</v>
      </c>
      <c r="U102" s="222">
        <v>0.23</v>
      </c>
      <c r="V102" s="222">
        <f>ROUND(E102*U102,2)</f>
        <v>242.76</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4" t="s">
        <v>2212</v>
      </c>
      <c r="D103" s="256"/>
      <c r="E103" s="256"/>
      <c r="F103" s="256"/>
      <c r="G103" s="256"/>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447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0" t="s">
        <v>2212</v>
      </c>
      <c r="D104" s="245"/>
      <c r="E104" s="245"/>
      <c r="F104" s="245"/>
      <c r="G104" s="245"/>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2213</v>
      </c>
      <c r="D105" s="226"/>
      <c r="E105" s="227">
        <v>1055.4955</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20</v>
      </c>
      <c r="B106" s="258" t="s">
        <v>799</v>
      </c>
      <c r="C106" s="265" t="s">
        <v>800</v>
      </c>
      <c r="D106" s="259" t="s">
        <v>439</v>
      </c>
      <c r="E106" s="260">
        <v>1205.078</v>
      </c>
      <c r="F106" s="261"/>
      <c r="G106" s="262">
        <f>ROUND(E106*F106,2)</f>
        <v>0</v>
      </c>
      <c r="H106" s="261"/>
      <c r="I106" s="262">
        <f>ROUND(E106*H106,2)</f>
        <v>0</v>
      </c>
      <c r="J106" s="261"/>
      <c r="K106" s="262">
        <f>ROUND(E106*J106,2)</f>
        <v>0</v>
      </c>
      <c r="L106" s="262">
        <v>21</v>
      </c>
      <c r="M106" s="262">
        <f>G106*(1+L106/100)</f>
        <v>0</v>
      </c>
      <c r="N106" s="260">
        <v>2.0000000000000002E-5</v>
      </c>
      <c r="O106" s="260">
        <f>ROUND(E106*N106,2)</f>
        <v>0.02</v>
      </c>
      <c r="P106" s="260">
        <v>0</v>
      </c>
      <c r="Q106" s="260">
        <f>ROUND(E106*P106,2)</f>
        <v>0</v>
      </c>
      <c r="R106" s="262" t="s">
        <v>471</v>
      </c>
      <c r="S106" s="262" t="s">
        <v>280</v>
      </c>
      <c r="T106" s="263" t="s">
        <v>280</v>
      </c>
      <c r="U106" s="222">
        <v>0.11</v>
      </c>
      <c r="V106" s="222">
        <f>ROUND(E106*U106,2)</f>
        <v>132.56</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9" t="s">
        <v>275</v>
      </c>
      <c r="B107" s="230" t="s">
        <v>160</v>
      </c>
      <c r="C107" s="246" t="s">
        <v>161</v>
      </c>
      <c r="D107" s="231"/>
      <c r="E107" s="232"/>
      <c r="F107" s="233"/>
      <c r="G107" s="233">
        <f>SUMIF(AG108:AG110,"&lt;&gt;NOR",G108:G110)</f>
        <v>0</v>
      </c>
      <c r="H107" s="233"/>
      <c r="I107" s="233">
        <f>SUM(I108:I110)</f>
        <v>0</v>
      </c>
      <c r="J107" s="233"/>
      <c r="K107" s="233">
        <f>SUM(K108:K110)</f>
        <v>0</v>
      </c>
      <c r="L107" s="233"/>
      <c r="M107" s="233">
        <f>SUM(M108:M110)</f>
        <v>0</v>
      </c>
      <c r="N107" s="232"/>
      <c r="O107" s="232">
        <f>SUM(O108:O110)</f>
        <v>0.09</v>
      </c>
      <c r="P107" s="232"/>
      <c r="Q107" s="232">
        <f>SUM(Q108:Q110)</f>
        <v>0</v>
      </c>
      <c r="R107" s="233"/>
      <c r="S107" s="233"/>
      <c r="T107" s="234"/>
      <c r="U107" s="228"/>
      <c r="V107" s="228">
        <f>SUM(V108:V110)</f>
        <v>3.36</v>
      </c>
      <c r="W107" s="228"/>
      <c r="X107" s="228"/>
      <c r="Y107" s="228"/>
      <c r="AG107" t="s">
        <v>276</v>
      </c>
    </row>
    <row r="108" spans="1:60" outlineLevel="1" x14ac:dyDescent="0.2">
      <c r="A108" s="236">
        <v>21</v>
      </c>
      <c r="B108" s="237" t="s">
        <v>2214</v>
      </c>
      <c r="C108" s="247" t="s">
        <v>2215</v>
      </c>
      <c r="D108" s="238" t="s">
        <v>563</v>
      </c>
      <c r="E108" s="239">
        <v>6.34</v>
      </c>
      <c r="F108" s="240"/>
      <c r="G108" s="241">
        <f>ROUND(E108*F108,2)</f>
        <v>0</v>
      </c>
      <c r="H108" s="240"/>
      <c r="I108" s="241">
        <f>ROUND(E108*H108,2)</f>
        <v>0</v>
      </c>
      <c r="J108" s="240"/>
      <c r="K108" s="241">
        <f>ROUND(E108*J108,2)</f>
        <v>0</v>
      </c>
      <c r="L108" s="241">
        <v>21</v>
      </c>
      <c r="M108" s="241">
        <f>G108*(1+L108/100)</f>
        <v>0</v>
      </c>
      <c r="N108" s="239">
        <v>1.4930000000000001E-2</v>
      </c>
      <c r="O108" s="239">
        <f>ROUND(E108*N108,2)</f>
        <v>0.09</v>
      </c>
      <c r="P108" s="239">
        <v>0</v>
      </c>
      <c r="Q108" s="239">
        <f>ROUND(E108*P108,2)</f>
        <v>0</v>
      </c>
      <c r="R108" s="241" t="s">
        <v>471</v>
      </c>
      <c r="S108" s="241" t="s">
        <v>280</v>
      </c>
      <c r="T108" s="242" t="s">
        <v>280</v>
      </c>
      <c r="U108" s="222">
        <v>0.53</v>
      </c>
      <c r="V108" s="222">
        <f>ROUND(E108*U108,2)</f>
        <v>3.36</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824</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43" t="str">
        <f>C109</f>
        <v>na montážní pěnu, zapravení omítky pod parapetem, těsnění spáry mezi parapetem a rámem okna, dodávka silikonu.</v>
      </c>
      <c r="BB109" s="212"/>
      <c r="BC109" s="212"/>
      <c r="BD109" s="212"/>
      <c r="BE109" s="212"/>
      <c r="BF109" s="212"/>
      <c r="BG109" s="212"/>
      <c r="BH109" s="212"/>
    </row>
    <row r="110" spans="1:60" outlineLevel="2" x14ac:dyDescent="0.2">
      <c r="A110" s="219"/>
      <c r="B110" s="220"/>
      <c r="C110" s="249" t="s">
        <v>2216</v>
      </c>
      <c r="D110" s="226"/>
      <c r="E110" s="227">
        <v>6.34</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29" t="s">
        <v>275</v>
      </c>
      <c r="B111" s="230" t="s">
        <v>166</v>
      </c>
      <c r="C111" s="246" t="s">
        <v>167</v>
      </c>
      <c r="D111" s="231"/>
      <c r="E111" s="232"/>
      <c r="F111" s="233"/>
      <c r="G111" s="233">
        <f>SUMIF(AG112:AG127,"&lt;&gt;NOR",G112:G127)</f>
        <v>0</v>
      </c>
      <c r="H111" s="233"/>
      <c r="I111" s="233">
        <f>SUM(I112:I127)</f>
        <v>0</v>
      </c>
      <c r="J111" s="233"/>
      <c r="K111" s="233">
        <f>SUM(K112:K127)</f>
        <v>0</v>
      </c>
      <c r="L111" s="233"/>
      <c r="M111" s="233">
        <f>SUM(M112:M127)</f>
        <v>0</v>
      </c>
      <c r="N111" s="232"/>
      <c r="O111" s="232">
        <f>SUM(O112:O127)</f>
        <v>27.889999999999997</v>
      </c>
      <c r="P111" s="232"/>
      <c r="Q111" s="232">
        <f>SUM(Q112:Q127)</f>
        <v>0</v>
      </c>
      <c r="R111" s="233"/>
      <c r="S111" s="233"/>
      <c r="T111" s="234"/>
      <c r="U111" s="228"/>
      <c r="V111" s="228">
        <f>SUM(V112:V127)</f>
        <v>353.87</v>
      </c>
      <c r="W111" s="228"/>
      <c r="X111" s="228"/>
      <c r="Y111" s="228"/>
      <c r="AG111" t="s">
        <v>276</v>
      </c>
    </row>
    <row r="112" spans="1:60" ht="22.5" outlineLevel="1" x14ac:dyDescent="0.2">
      <c r="A112" s="236">
        <v>22</v>
      </c>
      <c r="B112" s="237" t="s">
        <v>846</v>
      </c>
      <c r="C112" s="247" t="s">
        <v>847</v>
      </c>
      <c r="D112" s="238" t="s">
        <v>439</v>
      </c>
      <c r="E112" s="239">
        <v>1205.078</v>
      </c>
      <c r="F112" s="240"/>
      <c r="G112" s="241">
        <f>ROUND(E112*F112,2)</f>
        <v>0</v>
      </c>
      <c r="H112" s="240"/>
      <c r="I112" s="241">
        <f>ROUND(E112*H112,2)</f>
        <v>0</v>
      </c>
      <c r="J112" s="240"/>
      <c r="K112" s="241">
        <f>ROUND(E112*J112,2)</f>
        <v>0</v>
      </c>
      <c r="L112" s="241">
        <v>21</v>
      </c>
      <c r="M112" s="241">
        <f>G112*(1+L112/100)</f>
        <v>0</v>
      </c>
      <c r="N112" s="239">
        <v>1.8380000000000001E-2</v>
      </c>
      <c r="O112" s="239">
        <f>ROUND(E112*N112,2)</f>
        <v>22.15</v>
      </c>
      <c r="P112" s="239">
        <v>0</v>
      </c>
      <c r="Q112" s="239">
        <f>ROUND(E112*P112,2)</f>
        <v>0</v>
      </c>
      <c r="R112" s="241" t="s">
        <v>835</v>
      </c>
      <c r="S112" s="241" t="s">
        <v>280</v>
      </c>
      <c r="T112" s="242" t="s">
        <v>280</v>
      </c>
      <c r="U112" s="222">
        <v>0.13900000000000001</v>
      </c>
      <c r="V112" s="222">
        <f>ROUND(E112*U112,2)</f>
        <v>167.51</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836</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447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837</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2217</v>
      </c>
      <c r="D115" s="226"/>
      <c r="E115" s="227">
        <v>494.1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2218</v>
      </c>
      <c r="D116" s="226"/>
      <c r="E116" s="227">
        <v>137.74</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2219</v>
      </c>
      <c r="D117" s="226"/>
      <c r="E117" s="227">
        <v>137.59800000000001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2220</v>
      </c>
      <c r="D118" s="226"/>
      <c r="E118" s="227">
        <v>67.599999999999994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2221</v>
      </c>
      <c r="D119" s="226"/>
      <c r="E119" s="227">
        <v>66.739999999999995</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2222</v>
      </c>
      <c r="D120" s="226"/>
      <c r="E120" s="227">
        <v>51.3</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9" t="s">
        <v>2223</v>
      </c>
      <c r="D121" s="226"/>
      <c r="E121" s="227">
        <v>250</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6">
        <v>23</v>
      </c>
      <c r="B122" s="237" t="s">
        <v>859</v>
      </c>
      <c r="C122" s="247" t="s">
        <v>860</v>
      </c>
      <c r="D122" s="238" t="s">
        <v>439</v>
      </c>
      <c r="E122" s="239">
        <v>6025.39</v>
      </c>
      <c r="F122" s="240"/>
      <c r="G122" s="241">
        <f>ROUND(E122*F122,2)</f>
        <v>0</v>
      </c>
      <c r="H122" s="240"/>
      <c r="I122" s="241">
        <f>ROUND(E122*H122,2)</f>
        <v>0</v>
      </c>
      <c r="J122" s="240"/>
      <c r="K122" s="241">
        <f>ROUND(E122*J122,2)</f>
        <v>0</v>
      </c>
      <c r="L122" s="241">
        <v>21</v>
      </c>
      <c r="M122" s="241">
        <f>G122*(1+L122/100)</f>
        <v>0</v>
      </c>
      <c r="N122" s="239">
        <v>9.5E-4</v>
      </c>
      <c r="O122" s="239">
        <f>ROUND(E122*N122,2)</f>
        <v>5.72</v>
      </c>
      <c r="P122" s="239">
        <v>0</v>
      </c>
      <c r="Q122" s="239">
        <f>ROUND(E122*P122,2)</f>
        <v>0</v>
      </c>
      <c r="R122" s="241" t="s">
        <v>835</v>
      </c>
      <c r="S122" s="241" t="s">
        <v>280</v>
      </c>
      <c r="T122" s="242" t="s">
        <v>280</v>
      </c>
      <c r="U122" s="222">
        <v>7.0000000000000001E-3</v>
      </c>
      <c r="V122" s="222">
        <f>ROUND(E122*U122,2)</f>
        <v>42.18</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836</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2224</v>
      </c>
      <c r="D124" s="226"/>
      <c r="E124" s="227">
        <v>6025.39</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57">
        <v>24</v>
      </c>
      <c r="B125" s="258" t="s">
        <v>864</v>
      </c>
      <c r="C125" s="265" t="s">
        <v>865</v>
      </c>
      <c r="D125" s="259" t="s">
        <v>439</v>
      </c>
      <c r="E125" s="260">
        <v>1205.078</v>
      </c>
      <c r="F125" s="261"/>
      <c r="G125" s="262">
        <f>ROUND(E125*F125,2)</f>
        <v>0</v>
      </c>
      <c r="H125" s="261"/>
      <c r="I125" s="262">
        <f>ROUND(E125*H125,2)</f>
        <v>0</v>
      </c>
      <c r="J125" s="261"/>
      <c r="K125" s="262">
        <f>ROUND(E125*J125,2)</f>
        <v>0</v>
      </c>
      <c r="L125" s="262">
        <v>21</v>
      </c>
      <c r="M125" s="262">
        <f>G125*(1+L125/100)</f>
        <v>0</v>
      </c>
      <c r="N125" s="260">
        <v>0</v>
      </c>
      <c r="O125" s="260">
        <f>ROUND(E125*N125,2)</f>
        <v>0</v>
      </c>
      <c r="P125" s="260">
        <v>0</v>
      </c>
      <c r="Q125" s="260">
        <f>ROUND(E125*P125,2)</f>
        <v>0</v>
      </c>
      <c r="R125" s="262" t="s">
        <v>835</v>
      </c>
      <c r="S125" s="262" t="s">
        <v>280</v>
      </c>
      <c r="T125" s="263" t="s">
        <v>280</v>
      </c>
      <c r="U125" s="222">
        <v>0.11700000000000001</v>
      </c>
      <c r="V125" s="222">
        <f>ROUND(E125*U125,2)</f>
        <v>140.99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6">
        <v>25</v>
      </c>
      <c r="B126" s="237" t="s">
        <v>2225</v>
      </c>
      <c r="C126" s="247" t="s">
        <v>2226</v>
      </c>
      <c r="D126" s="238" t="s">
        <v>439</v>
      </c>
      <c r="E126" s="239">
        <v>18</v>
      </c>
      <c r="F126" s="240"/>
      <c r="G126" s="241">
        <f>ROUND(E126*F126,2)</f>
        <v>0</v>
      </c>
      <c r="H126" s="240"/>
      <c r="I126" s="241">
        <f>ROUND(E126*H126,2)</f>
        <v>0</v>
      </c>
      <c r="J126" s="240"/>
      <c r="K126" s="241">
        <f>ROUND(E126*J126,2)</f>
        <v>0</v>
      </c>
      <c r="L126" s="241">
        <v>21</v>
      </c>
      <c r="M126" s="241">
        <f>G126*(1+L126/100)</f>
        <v>0</v>
      </c>
      <c r="N126" s="239">
        <v>1.2099999999999999E-3</v>
      </c>
      <c r="O126" s="239">
        <f>ROUND(E126*N126,2)</f>
        <v>0.02</v>
      </c>
      <c r="P126" s="239">
        <v>0</v>
      </c>
      <c r="Q126" s="239">
        <f>ROUND(E126*P126,2)</f>
        <v>0</v>
      </c>
      <c r="R126" s="241" t="s">
        <v>835</v>
      </c>
      <c r="S126" s="241" t="s">
        <v>280</v>
      </c>
      <c r="T126" s="242" t="s">
        <v>280</v>
      </c>
      <c r="U126" s="222">
        <v>0.17699999999999999</v>
      </c>
      <c r="V126" s="222">
        <f>ROUND(E126*U126,2)</f>
        <v>3.19</v>
      </c>
      <c r="W126" s="222"/>
      <c r="X126" s="222" t="s">
        <v>399</v>
      </c>
      <c r="Y126" s="222" t="s">
        <v>283</v>
      </c>
      <c r="Z126" s="212"/>
      <c r="AA126" s="212"/>
      <c r="AB126" s="212"/>
      <c r="AC126" s="212"/>
      <c r="AD126" s="212"/>
      <c r="AE126" s="212"/>
      <c r="AF126" s="212"/>
      <c r="AG126" s="212" t="s">
        <v>400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2227</v>
      </c>
      <c r="D127" s="226"/>
      <c r="E127" s="227">
        <v>18</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275</v>
      </c>
      <c r="B128" s="230" t="s">
        <v>168</v>
      </c>
      <c r="C128" s="246" t="s">
        <v>169</v>
      </c>
      <c r="D128" s="231"/>
      <c r="E128" s="232"/>
      <c r="F128" s="233"/>
      <c r="G128" s="233">
        <f>SUMIF(AG129:AG132,"&lt;&gt;NOR",G129:G132)</f>
        <v>0</v>
      </c>
      <c r="H128" s="233"/>
      <c r="I128" s="233">
        <f>SUM(I129:I132)</f>
        <v>0</v>
      </c>
      <c r="J128" s="233"/>
      <c r="K128" s="233">
        <f>SUM(K129:K132)</f>
        <v>0</v>
      </c>
      <c r="L128" s="233"/>
      <c r="M128" s="233">
        <f>SUM(M129:M132)</f>
        <v>0</v>
      </c>
      <c r="N128" s="232"/>
      <c r="O128" s="232">
        <f>SUM(O129:O132)</f>
        <v>0</v>
      </c>
      <c r="P128" s="232"/>
      <c r="Q128" s="232">
        <f>SUM(Q129:Q132)</f>
        <v>0</v>
      </c>
      <c r="R128" s="233"/>
      <c r="S128" s="233"/>
      <c r="T128" s="234"/>
      <c r="U128" s="228"/>
      <c r="V128" s="228">
        <f>SUM(V129:V132)</f>
        <v>83.66</v>
      </c>
      <c r="W128" s="228"/>
      <c r="X128" s="228"/>
      <c r="Y128" s="228"/>
      <c r="AG128" t="s">
        <v>276</v>
      </c>
    </row>
    <row r="129" spans="1:60" ht="56.25" outlineLevel="1" x14ac:dyDescent="0.2">
      <c r="A129" s="236">
        <v>26</v>
      </c>
      <c r="B129" s="237" t="s">
        <v>878</v>
      </c>
      <c r="C129" s="247" t="s">
        <v>879</v>
      </c>
      <c r="D129" s="238" t="s">
        <v>439</v>
      </c>
      <c r="E129" s="239">
        <v>55</v>
      </c>
      <c r="F129" s="240"/>
      <c r="G129" s="241">
        <f>ROUND(E129*F129,2)</f>
        <v>0</v>
      </c>
      <c r="H129" s="240"/>
      <c r="I129" s="241">
        <f>ROUND(E129*H129,2)</f>
        <v>0</v>
      </c>
      <c r="J129" s="240"/>
      <c r="K129" s="241">
        <f>ROUND(E129*J129,2)</f>
        <v>0</v>
      </c>
      <c r="L129" s="241">
        <v>21</v>
      </c>
      <c r="M129" s="241">
        <f>G129*(1+L129/100)</f>
        <v>0</v>
      </c>
      <c r="N129" s="239">
        <v>4.0000000000000003E-5</v>
      </c>
      <c r="O129" s="239">
        <f>ROUND(E129*N129,2)</f>
        <v>0</v>
      </c>
      <c r="P129" s="239">
        <v>0</v>
      </c>
      <c r="Q129" s="239">
        <f>ROUND(E129*P129,2)</f>
        <v>0</v>
      </c>
      <c r="R129" s="241" t="s">
        <v>471</v>
      </c>
      <c r="S129" s="241" t="s">
        <v>280</v>
      </c>
      <c r="T129" s="242" t="s">
        <v>280</v>
      </c>
      <c r="U129" s="222">
        <v>0.308</v>
      </c>
      <c r="V129" s="222">
        <f>ROUND(E129*U129,2)</f>
        <v>16.940000000000001</v>
      </c>
      <c r="W129" s="222"/>
      <c r="X129" s="222" t="s">
        <v>399</v>
      </c>
      <c r="Y129" s="222" t="s">
        <v>283</v>
      </c>
      <c r="Z129" s="212"/>
      <c r="AA129" s="212"/>
      <c r="AB129" s="212"/>
      <c r="AC129" s="212"/>
      <c r="AD129" s="212"/>
      <c r="AE129" s="212"/>
      <c r="AF129" s="212"/>
      <c r="AG129" s="212" t="s">
        <v>400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2228</v>
      </c>
      <c r="D130" s="226"/>
      <c r="E130" s="227">
        <v>55</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33.75" outlineLevel="1" x14ac:dyDescent="0.2">
      <c r="A131" s="236">
        <v>27</v>
      </c>
      <c r="B131" s="237" t="s">
        <v>2229</v>
      </c>
      <c r="C131" s="247" t="s">
        <v>2230</v>
      </c>
      <c r="D131" s="238" t="s">
        <v>439</v>
      </c>
      <c r="E131" s="239">
        <v>480</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471</v>
      </c>
      <c r="S131" s="241" t="s">
        <v>280</v>
      </c>
      <c r="T131" s="242" t="s">
        <v>280</v>
      </c>
      <c r="U131" s="222">
        <v>0.13900000000000001</v>
      </c>
      <c r="V131" s="222">
        <f>ROUND(E131*U131,2)</f>
        <v>66.72</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2231</v>
      </c>
      <c r="D132" s="226"/>
      <c r="E132" s="227">
        <v>480</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x14ac:dyDescent="0.2">
      <c r="A133" s="229" t="s">
        <v>275</v>
      </c>
      <c r="B133" s="230" t="s">
        <v>170</v>
      </c>
      <c r="C133" s="246" t="s">
        <v>171</v>
      </c>
      <c r="D133" s="231"/>
      <c r="E133" s="232"/>
      <c r="F133" s="233"/>
      <c r="G133" s="233">
        <f>SUMIF(AG134:AG152,"&lt;&gt;NOR",G134:G152)</f>
        <v>0</v>
      </c>
      <c r="H133" s="233"/>
      <c r="I133" s="233">
        <f>SUM(I134:I152)</f>
        <v>0</v>
      </c>
      <c r="J133" s="233"/>
      <c r="K133" s="233">
        <f>SUM(K134:K152)</f>
        <v>0</v>
      </c>
      <c r="L133" s="233"/>
      <c r="M133" s="233">
        <f>SUM(M134:M152)</f>
        <v>0</v>
      </c>
      <c r="N133" s="232"/>
      <c r="O133" s="232">
        <f>SUM(O134:O152)</f>
        <v>0</v>
      </c>
      <c r="P133" s="232"/>
      <c r="Q133" s="232">
        <f>SUM(Q134:Q152)</f>
        <v>87.09</v>
      </c>
      <c r="R133" s="233"/>
      <c r="S133" s="233"/>
      <c r="T133" s="234"/>
      <c r="U133" s="228"/>
      <c r="V133" s="228">
        <f>SUM(V134:V152)</f>
        <v>502.31</v>
      </c>
      <c r="W133" s="228"/>
      <c r="X133" s="228"/>
      <c r="Y133" s="228"/>
      <c r="AG133" t="s">
        <v>276</v>
      </c>
    </row>
    <row r="134" spans="1:60" outlineLevel="1" x14ac:dyDescent="0.2">
      <c r="A134" s="236">
        <v>28</v>
      </c>
      <c r="B134" s="237" t="s">
        <v>2232</v>
      </c>
      <c r="C134" s="247" t="s">
        <v>2233</v>
      </c>
      <c r="D134" s="238" t="s">
        <v>563</v>
      </c>
      <c r="E134" s="239">
        <v>6.34</v>
      </c>
      <c r="F134" s="240"/>
      <c r="G134" s="241">
        <f>ROUND(E134*F134,2)</f>
        <v>0</v>
      </c>
      <c r="H134" s="240"/>
      <c r="I134" s="241">
        <f>ROUND(E134*H134,2)</f>
        <v>0</v>
      </c>
      <c r="J134" s="240"/>
      <c r="K134" s="241">
        <f>ROUND(E134*J134,2)</f>
        <v>0</v>
      </c>
      <c r="L134" s="241">
        <v>21</v>
      </c>
      <c r="M134" s="241">
        <f>G134*(1+L134/100)</f>
        <v>0</v>
      </c>
      <c r="N134" s="239">
        <v>0</v>
      </c>
      <c r="O134" s="239">
        <f>ROUND(E134*N134,2)</f>
        <v>0</v>
      </c>
      <c r="P134" s="239">
        <v>1.507E-2</v>
      </c>
      <c r="Q134" s="239">
        <f>ROUND(E134*P134,2)</f>
        <v>0.1</v>
      </c>
      <c r="R134" s="241" t="s">
        <v>891</v>
      </c>
      <c r="S134" s="241" t="s">
        <v>280</v>
      </c>
      <c r="T134" s="242" t="s">
        <v>280</v>
      </c>
      <c r="U134" s="222">
        <v>0.11</v>
      </c>
      <c r="V134" s="222">
        <f>ROUND(E134*U134,2)</f>
        <v>0.7</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2234</v>
      </c>
      <c r="D135" s="226"/>
      <c r="E135" s="227">
        <v>6.34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29</v>
      </c>
      <c r="B136" s="237" t="s">
        <v>2235</v>
      </c>
      <c r="C136" s="247" t="s">
        <v>2236</v>
      </c>
      <c r="D136" s="238" t="s">
        <v>563</v>
      </c>
      <c r="E136" s="239">
        <v>5.7</v>
      </c>
      <c r="F136" s="240"/>
      <c r="G136" s="241">
        <f>ROUND(E136*F136,2)</f>
        <v>0</v>
      </c>
      <c r="H136" s="240"/>
      <c r="I136" s="241">
        <f>ROUND(E136*H136,2)</f>
        <v>0</v>
      </c>
      <c r="J136" s="240"/>
      <c r="K136" s="241">
        <f>ROUND(E136*J136,2)</f>
        <v>0</v>
      </c>
      <c r="L136" s="241">
        <v>21</v>
      </c>
      <c r="M136" s="241">
        <f>G136*(1+L136/100)</f>
        <v>0</v>
      </c>
      <c r="N136" s="239">
        <v>4.8999999999999998E-4</v>
      </c>
      <c r="O136" s="239">
        <f>ROUND(E136*N136,2)</f>
        <v>0</v>
      </c>
      <c r="P136" s="239">
        <v>8.9999999999999993E-3</v>
      </c>
      <c r="Q136" s="239">
        <f>ROUND(E136*P136,2)</f>
        <v>0.05</v>
      </c>
      <c r="R136" s="241" t="s">
        <v>891</v>
      </c>
      <c r="S136" s="241" t="s">
        <v>280</v>
      </c>
      <c r="T136" s="242" t="s">
        <v>280</v>
      </c>
      <c r="U136" s="222">
        <v>0.247</v>
      </c>
      <c r="V136" s="222">
        <f>ROUND(E136*U136,2)</f>
        <v>1.41</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8" t="s">
        <v>960</v>
      </c>
      <c r="D137" s="244"/>
      <c r="E137" s="244"/>
      <c r="F137" s="244"/>
      <c r="G137" s="24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2237</v>
      </c>
      <c r="D138" s="226"/>
      <c r="E138" s="227">
        <v>5.7</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30</v>
      </c>
      <c r="B139" s="237" t="s">
        <v>996</v>
      </c>
      <c r="C139" s="247" t="s">
        <v>997</v>
      </c>
      <c r="D139" s="238" t="s">
        <v>439</v>
      </c>
      <c r="E139" s="239">
        <v>1190.9449999999999</v>
      </c>
      <c r="F139" s="240"/>
      <c r="G139" s="241">
        <f>ROUND(E139*F139,2)</f>
        <v>0</v>
      </c>
      <c r="H139" s="240"/>
      <c r="I139" s="241">
        <f>ROUND(E139*H139,2)</f>
        <v>0</v>
      </c>
      <c r="J139" s="240"/>
      <c r="K139" s="241">
        <f>ROUND(E139*J139,2)</f>
        <v>0</v>
      </c>
      <c r="L139" s="241">
        <v>21</v>
      </c>
      <c r="M139" s="241">
        <f>G139*(1+L139/100)</f>
        <v>0</v>
      </c>
      <c r="N139" s="239">
        <v>0</v>
      </c>
      <c r="O139" s="239">
        <f>ROUND(E139*N139,2)</f>
        <v>0</v>
      </c>
      <c r="P139" s="239">
        <v>5.8999999999999997E-2</v>
      </c>
      <c r="Q139" s="239">
        <f>ROUND(E139*P139,2)</f>
        <v>70.27</v>
      </c>
      <c r="R139" s="241" t="s">
        <v>891</v>
      </c>
      <c r="S139" s="241" t="s">
        <v>280</v>
      </c>
      <c r="T139" s="242" t="s">
        <v>280</v>
      </c>
      <c r="U139" s="222">
        <v>0.2</v>
      </c>
      <c r="V139" s="222">
        <f>ROUND(E139*U139,2)</f>
        <v>238.19</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9" t="s">
        <v>2238</v>
      </c>
      <c r="D140" s="226"/>
      <c r="E140" s="227">
        <v>1039.5105000000001</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9" t="s">
        <v>2239</v>
      </c>
      <c r="D141" s="226"/>
      <c r="E141" s="227">
        <v>68.52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49" t="s">
        <v>2240</v>
      </c>
      <c r="D142" s="226"/>
      <c r="E142" s="227">
        <v>50.8735</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49" t="s">
        <v>2241</v>
      </c>
      <c r="D143" s="226"/>
      <c r="E143" s="227">
        <v>3.5175000000000001</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2242</v>
      </c>
      <c r="D144" s="226"/>
      <c r="E144" s="227">
        <v>10.922499999999999</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2243</v>
      </c>
      <c r="D145" s="226"/>
      <c r="E145" s="227">
        <v>3.5790000000000002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2244</v>
      </c>
      <c r="D146" s="226"/>
      <c r="E146" s="227">
        <v>4.8600000000000003</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2245</v>
      </c>
      <c r="D147" s="226"/>
      <c r="E147" s="227">
        <v>3.4119999999999999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2246</v>
      </c>
      <c r="D148" s="226"/>
      <c r="E148" s="227">
        <v>1.05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2247</v>
      </c>
      <c r="D149" s="226"/>
      <c r="E149" s="227">
        <v>1.46</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2248</v>
      </c>
      <c r="D150" s="226"/>
      <c r="E150" s="227">
        <v>3.24</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31</v>
      </c>
      <c r="B151" s="237" t="s">
        <v>999</v>
      </c>
      <c r="C151" s="247" t="s">
        <v>1000</v>
      </c>
      <c r="D151" s="238" t="s">
        <v>439</v>
      </c>
      <c r="E151" s="239">
        <v>1190.9449999999999</v>
      </c>
      <c r="F151" s="240"/>
      <c r="G151" s="241">
        <f>ROUND(E151*F151,2)</f>
        <v>0</v>
      </c>
      <c r="H151" s="240"/>
      <c r="I151" s="241">
        <f>ROUND(E151*H151,2)</f>
        <v>0</v>
      </c>
      <c r="J151" s="240"/>
      <c r="K151" s="241">
        <f>ROUND(E151*J151,2)</f>
        <v>0</v>
      </c>
      <c r="L151" s="241">
        <v>21</v>
      </c>
      <c r="M151" s="241">
        <f>G151*(1+L151/100)</f>
        <v>0</v>
      </c>
      <c r="N151" s="239">
        <v>0</v>
      </c>
      <c r="O151" s="239">
        <f>ROUND(E151*N151,2)</f>
        <v>0</v>
      </c>
      <c r="P151" s="239">
        <v>1.4E-2</v>
      </c>
      <c r="Q151" s="239">
        <f>ROUND(E151*P151,2)</f>
        <v>16.670000000000002</v>
      </c>
      <c r="R151" s="241" t="s">
        <v>891</v>
      </c>
      <c r="S151" s="241" t="s">
        <v>280</v>
      </c>
      <c r="T151" s="242" t="s">
        <v>280</v>
      </c>
      <c r="U151" s="222">
        <v>0.22</v>
      </c>
      <c r="V151" s="222">
        <f>ROUND(E151*U151,2)</f>
        <v>262.01</v>
      </c>
      <c r="W151" s="222"/>
      <c r="X151" s="222" t="s">
        <v>399</v>
      </c>
      <c r="Y151" s="222" t="s">
        <v>283</v>
      </c>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2249</v>
      </c>
      <c r="D152" s="226"/>
      <c r="E152" s="227">
        <v>1190.9449999999999</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229" t="s">
        <v>275</v>
      </c>
      <c r="B153" s="230" t="s">
        <v>174</v>
      </c>
      <c r="C153" s="246" t="s">
        <v>175</v>
      </c>
      <c r="D153" s="231"/>
      <c r="E153" s="232"/>
      <c r="F153" s="233"/>
      <c r="G153" s="233">
        <f>SUMIF(AG154:AG155,"&lt;&gt;NOR",G154:G155)</f>
        <v>0</v>
      </c>
      <c r="H153" s="233"/>
      <c r="I153" s="233">
        <f>SUM(I154:I155)</f>
        <v>0</v>
      </c>
      <c r="J153" s="233"/>
      <c r="K153" s="233">
        <f>SUM(K154:K155)</f>
        <v>0</v>
      </c>
      <c r="L153" s="233"/>
      <c r="M153" s="233">
        <f>SUM(M154:M155)</f>
        <v>0</v>
      </c>
      <c r="N153" s="232"/>
      <c r="O153" s="232">
        <f>SUM(O154:O155)</f>
        <v>0</v>
      </c>
      <c r="P153" s="232"/>
      <c r="Q153" s="232">
        <f>SUM(Q154:Q155)</f>
        <v>0</v>
      </c>
      <c r="R153" s="233"/>
      <c r="S153" s="233"/>
      <c r="T153" s="234"/>
      <c r="U153" s="228"/>
      <c r="V153" s="228">
        <f>SUM(V154:V155)</f>
        <v>196.09</v>
      </c>
      <c r="W153" s="228"/>
      <c r="X153" s="228"/>
      <c r="Y153" s="228"/>
      <c r="AG153" t="s">
        <v>276</v>
      </c>
    </row>
    <row r="154" spans="1:60" ht="22.5" outlineLevel="1" x14ac:dyDescent="0.2">
      <c r="A154" s="236">
        <v>32</v>
      </c>
      <c r="B154" s="237" t="s">
        <v>1013</v>
      </c>
      <c r="C154" s="247" t="s">
        <v>1014</v>
      </c>
      <c r="D154" s="238" t="s">
        <v>481</v>
      </c>
      <c r="E154" s="239">
        <v>76.090950000000007</v>
      </c>
      <c r="F154" s="240"/>
      <c r="G154" s="241">
        <f>ROUND(E154*F154,2)</f>
        <v>0</v>
      </c>
      <c r="H154" s="240"/>
      <c r="I154" s="241">
        <f>ROUND(E154*H154,2)</f>
        <v>0</v>
      </c>
      <c r="J154" s="240"/>
      <c r="K154" s="241">
        <f>ROUND(E154*J154,2)</f>
        <v>0</v>
      </c>
      <c r="L154" s="241">
        <v>21</v>
      </c>
      <c r="M154" s="241">
        <f>G154*(1+L154/100)</f>
        <v>0</v>
      </c>
      <c r="N154" s="239">
        <v>0</v>
      </c>
      <c r="O154" s="239">
        <f>ROUND(E154*N154,2)</f>
        <v>0</v>
      </c>
      <c r="P154" s="239">
        <v>0</v>
      </c>
      <c r="Q154" s="239">
        <f>ROUND(E154*P154,2)</f>
        <v>0</v>
      </c>
      <c r="R154" s="241" t="s">
        <v>492</v>
      </c>
      <c r="S154" s="241" t="s">
        <v>280</v>
      </c>
      <c r="T154" s="242" t="s">
        <v>280</v>
      </c>
      <c r="U154" s="222">
        <v>2.577</v>
      </c>
      <c r="V154" s="222">
        <f>ROUND(E154*U154,2)</f>
        <v>196.09</v>
      </c>
      <c r="W154" s="222"/>
      <c r="X154" s="222" t="s">
        <v>399</v>
      </c>
      <c r="Y154" s="222" t="s">
        <v>283</v>
      </c>
      <c r="Z154" s="212"/>
      <c r="AA154" s="212"/>
      <c r="AB154" s="212"/>
      <c r="AC154" s="212"/>
      <c r="AD154" s="212"/>
      <c r="AE154" s="212"/>
      <c r="AF154" s="212"/>
      <c r="AG154" s="212" t="s">
        <v>1015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4" t="s">
        <v>1016</v>
      </c>
      <c r="D155" s="256"/>
      <c r="E155" s="256"/>
      <c r="F155" s="256"/>
      <c r="G155" s="256"/>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447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
      <c r="A156" s="229" t="s">
        <v>275</v>
      </c>
      <c r="B156" s="230" t="s">
        <v>177</v>
      </c>
      <c r="C156" s="246" t="s">
        <v>178</v>
      </c>
      <c r="D156" s="231"/>
      <c r="E156" s="232"/>
      <c r="F156" s="233"/>
      <c r="G156" s="233">
        <f>SUMIF(AG157:AG162,"&lt;&gt;NOR",G157:G162)</f>
        <v>0</v>
      </c>
      <c r="H156" s="233"/>
      <c r="I156" s="233">
        <f>SUM(I157:I162)</f>
        <v>0</v>
      </c>
      <c r="J156" s="233"/>
      <c r="K156" s="233">
        <f>SUM(K157:K162)</f>
        <v>0</v>
      </c>
      <c r="L156" s="233"/>
      <c r="M156" s="233">
        <f>SUM(M157:M162)</f>
        <v>0</v>
      </c>
      <c r="N156" s="232"/>
      <c r="O156" s="232">
        <f>SUM(O157:O162)</f>
        <v>0.04</v>
      </c>
      <c r="P156" s="232"/>
      <c r="Q156" s="232">
        <f>SUM(Q157:Q162)</f>
        <v>0</v>
      </c>
      <c r="R156" s="233"/>
      <c r="S156" s="233"/>
      <c r="T156" s="234"/>
      <c r="U156" s="228"/>
      <c r="V156" s="228">
        <f>SUM(V157:V162)</f>
        <v>15.46</v>
      </c>
      <c r="W156" s="228"/>
      <c r="X156" s="228"/>
      <c r="Y156" s="228"/>
      <c r="AG156" t="s">
        <v>276</v>
      </c>
    </row>
    <row r="157" spans="1:60" ht="22.5" outlineLevel="1" x14ac:dyDescent="0.2">
      <c r="A157" s="236">
        <v>33</v>
      </c>
      <c r="B157" s="237" t="s">
        <v>2250</v>
      </c>
      <c r="C157" s="247" t="s">
        <v>2251</v>
      </c>
      <c r="D157" s="238" t="s">
        <v>439</v>
      </c>
      <c r="E157" s="239">
        <v>45.456000000000003</v>
      </c>
      <c r="F157" s="240"/>
      <c r="G157" s="241">
        <f>ROUND(E157*F157,2)</f>
        <v>0</v>
      </c>
      <c r="H157" s="240"/>
      <c r="I157" s="241">
        <f>ROUND(E157*H157,2)</f>
        <v>0</v>
      </c>
      <c r="J157" s="240"/>
      <c r="K157" s="241">
        <f>ROUND(E157*J157,2)</f>
        <v>0</v>
      </c>
      <c r="L157" s="241">
        <v>21</v>
      </c>
      <c r="M157" s="241">
        <f>G157*(1+L157/100)</f>
        <v>0</v>
      </c>
      <c r="N157" s="239">
        <v>8.0000000000000007E-5</v>
      </c>
      <c r="O157" s="239">
        <f>ROUND(E157*N157,2)</f>
        <v>0</v>
      </c>
      <c r="P157" s="239">
        <v>0</v>
      </c>
      <c r="Q157" s="239">
        <f>ROUND(E157*P157,2)</f>
        <v>0</v>
      </c>
      <c r="R157" s="241" t="s">
        <v>1019</v>
      </c>
      <c r="S157" s="241" t="s">
        <v>280</v>
      </c>
      <c r="T157" s="242" t="s">
        <v>280</v>
      </c>
      <c r="U157" s="222">
        <v>0.34</v>
      </c>
      <c r="V157" s="222">
        <f>ROUND(E157*U157,2)</f>
        <v>15.46</v>
      </c>
      <c r="W157" s="222"/>
      <c r="X157" s="222" t="s">
        <v>399</v>
      </c>
      <c r="Y157" s="222" t="s">
        <v>283</v>
      </c>
      <c r="Z157" s="212"/>
      <c r="AA157" s="212"/>
      <c r="AB157" s="212"/>
      <c r="AC157" s="212"/>
      <c r="AD157" s="212"/>
      <c r="AE157" s="212"/>
      <c r="AF157" s="212"/>
      <c r="AG157" s="212" t="s">
        <v>400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2" x14ac:dyDescent="0.2">
      <c r="A158" s="219"/>
      <c r="B158" s="220"/>
      <c r="C158" s="249" t="s">
        <v>2252</v>
      </c>
      <c r="D158" s="226"/>
      <c r="E158" s="227">
        <v>45.456000000000003</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6">
        <v>34</v>
      </c>
      <c r="B159" s="237" t="s">
        <v>2253</v>
      </c>
      <c r="C159" s="247" t="s">
        <v>2254</v>
      </c>
      <c r="D159" s="238" t="s">
        <v>439</v>
      </c>
      <c r="E159" s="239">
        <v>52.2744</v>
      </c>
      <c r="F159" s="240"/>
      <c r="G159" s="241">
        <f>ROUND(E159*F159,2)</f>
        <v>0</v>
      </c>
      <c r="H159" s="240"/>
      <c r="I159" s="241">
        <f>ROUND(E159*H159,2)</f>
        <v>0</v>
      </c>
      <c r="J159" s="240"/>
      <c r="K159" s="241">
        <f>ROUND(E159*J159,2)</f>
        <v>0</v>
      </c>
      <c r="L159" s="241">
        <v>21</v>
      </c>
      <c r="M159" s="241">
        <f>G159*(1+L159/100)</f>
        <v>0</v>
      </c>
      <c r="N159" s="239">
        <v>7.3999999999999999E-4</v>
      </c>
      <c r="O159" s="239">
        <f>ROUND(E159*N159,2)</f>
        <v>0.04</v>
      </c>
      <c r="P159" s="239">
        <v>0</v>
      </c>
      <c r="Q159" s="239">
        <f>ROUND(E159*P159,2)</f>
        <v>0</v>
      </c>
      <c r="R159" s="241" t="s">
        <v>888</v>
      </c>
      <c r="S159" s="241" t="s">
        <v>280</v>
      </c>
      <c r="T159" s="242" t="s">
        <v>280</v>
      </c>
      <c r="U159" s="222">
        <v>0</v>
      </c>
      <c r="V159" s="222">
        <f>ROUND(E159*U159,2)</f>
        <v>0</v>
      </c>
      <c r="W159" s="222"/>
      <c r="X159" s="222" t="s">
        <v>830</v>
      </c>
      <c r="Y159" s="222" t="s">
        <v>283</v>
      </c>
      <c r="Z159" s="212"/>
      <c r="AA159" s="212"/>
      <c r="AB159" s="212"/>
      <c r="AC159" s="212"/>
      <c r="AD159" s="212"/>
      <c r="AE159" s="212"/>
      <c r="AF159" s="212"/>
      <c r="AG159" s="212" t="s">
        <v>831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2" x14ac:dyDescent="0.2">
      <c r="A160" s="219"/>
      <c r="B160" s="220"/>
      <c r="C160" s="249" t="s">
        <v>2255</v>
      </c>
      <c r="D160" s="226"/>
      <c r="E160" s="227">
        <v>52.2744</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35</v>
      </c>
      <c r="B161" s="237" t="s">
        <v>2256</v>
      </c>
      <c r="C161" s="247" t="s">
        <v>2257</v>
      </c>
      <c r="D161" s="238" t="s">
        <v>0</v>
      </c>
      <c r="E161" s="239">
        <v>150.05029999999999</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1019</v>
      </c>
      <c r="S161" s="241" t="s">
        <v>280</v>
      </c>
      <c r="T161" s="242" t="s">
        <v>280</v>
      </c>
      <c r="U161" s="222">
        <v>0</v>
      </c>
      <c r="V161" s="222">
        <f>ROUND(E161*U161,2)</f>
        <v>0</v>
      </c>
      <c r="W161" s="222"/>
      <c r="X161" s="222" t="s">
        <v>399</v>
      </c>
      <c r="Y161" s="222" t="s">
        <v>283</v>
      </c>
      <c r="Z161" s="212"/>
      <c r="AA161" s="212"/>
      <c r="AB161" s="212"/>
      <c r="AC161" s="212"/>
      <c r="AD161" s="212"/>
      <c r="AE161" s="212"/>
      <c r="AF161" s="212"/>
      <c r="AG161" s="212" t="s">
        <v>1035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1036</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29" t="s">
        <v>275</v>
      </c>
      <c r="B163" s="230" t="s">
        <v>181</v>
      </c>
      <c r="C163" s="246" t="s">
        <v>182</v>
      </c>
      <c r="D163" s="231"/>
      <c r="E163" s="232"/>
      <c r="F163" s="233"/>
      <c r="G163" s="233">
        <f>SUMIF(AG164:AG170,"&lt;&gt;NOR",G164:G170)</f>
        <v>0</v>
      </c>
      <c r="H163" s="233"/>
      <c r="I163" s="233">
        <f>SUM(I164:I170)</f>
        <v>0</v>
      </c>
      <c r="J163" s="233"/>
      <c r="K163" s="233">
        <f>SUM(K164:K170)</f>
        <v>0</v>
      </c>
      <c r="L163" s="233"/>
      <c r="M163" s="233">
        <f>SUM(M164:M170)</f>
        <v>0</v>
      </c>
      <c r="N163" s="232"/>
      <c r="O163" s="232">
        <f>SUM(O164:O170)</f>
        <v>0.83000000000000007</v>
      </c>
      <c r="P163" s="232"/>
      <c r="Q163" s="232">
        <f>SUM(Q164:Q170)</f>
        <v>0</v>
      </c>
      <c r="R163" s="233"/>
      <c r="S163" s="233"/>
      <c r="T163" s="234"/>
      <c r="U163" s="228"/>
      <c r="V163" s="228">
        <f>SUM(V164:V170)</f>
        <v>29.04</v>
      </c>
      <c r="W163" s="228"/>
      <c r="X163" s="228"/>
      <c r="Y163" s="228"/>
      <c r="AG163" t="s">
        <v>276</v>
      </c>
    </row>
    <row r="164" spans="1:60" outlineLevel="1" x14ac:dyDescent="0.2">
      <c r="A164" s="236">
        <v>36</v>
      </c>
      <c r="B164" s="237" t="s">
        <v>1927</v>
      </c>
      <c r="C164" s="247" t="s">
        <v>1928</v>
      </c>
      <c r="D164" s="238" t="s">
        <v>439</v>
      </c>
      <c r="E164" s="239">
        <v>103.70699999999999</v>
      </c>
      <c r="F164" s="240"/>
      <c r="G164" s="241">
        <f>ROUND(E164*F164,2)</f>
        <v>0</v>
      </c>
      <c r="H164" s="240"/>
      <c r="I164" s="241">
        <f>ROUND(E164*H164,2)</f>
        <v>0</v>
      </c>
      <c r="J164" s="240"/>
      <c r="K164" s="241">
        <f>ROUND(E164*J164,2)</f>
        <v>0</v>
      </c>
      <c r="L164" s="241">
        <v>21</v>
      </c>
      <c r="M164" s="241">
        <f>G164*(1+L164/100)</f>
        <v>0</v>
      </c>
      <c r="N164" s="239">
        <v>3.0000000000000001E-3</v>
      </c>
      <c r="O164" s="239">
        <f>ROUND(E164*N164,2)</f>
        <v>0.31</v>
      </c>
      <c r="P164" s="239">
        <v>0</v>
      </c>
      <c r="Q164" s="239">
        <f>ROUND(E164*P164,2)</f>
        <v>0</v>
      </c>
      <c r="R164" s="241" t="s">
        <v>1078</v>
      </c>
      <c r="S164" s="241" t="s">
        <v>280</v>
      </c>
      <c r="T164" s="242" t="s">
        <v>280</v>
      </c>
      <c r="U164" s="222">
        <v>0.28000000000000003</v>
      </c>
      <c r="V164" s="222">
        <f>ROUND(E164*U164,2)</f>
        <v>29.04</v>
      </c>
      <c r="W164" s="222"/>
      <c r="X164" s="222" t="s">
        <v>399</v>
      </c>
      <c r="Y164" s="222" t="s">
        <v>283</v>
      </c>
      <c r="Z164" s="212"/>
      <c r="AA164" s="212"/>
      <c r="AB164" s="212"/>
      <c r="AC164" s="212"/>
      <c r="AD164" s="212"/>
      <c r="AE164" s="212"/>
      <c r="AF164" s="212"/>
      <c r="AG164" s="212" t="s">
        <v>400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48" t="s">
        <v>1929</v>
      </c>
      <c r="D165" s="244"/>
      <c r="E165" s="244"/>
      <c r="F165" s="244"/>
      <c r="G165" s="244"/>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43" t="str">
        <f>C165</f>
        <v>Očištění povrchu stěny od prachu, nařezání izolačních desek na požadovaný rozměr, nanesení lepicího tmelu, osazení desek.</v>
      </c>
      <c r="BB165" s="212"/>
      <c r="BC165" s="212"/>
      <c r="BD165" s="212"/>
      <c r="BE165" s="212"/>
      <c r="BF165" s="212"/>
      <c r="BG165" s="212"/>
      <c r="BH165" s="212"/>
    </row>
    <row r="166" spans="1:60" ht="22.5" outlineLevel="2" x14ac:dyDescent="0.2">
      <c r="A166" s="219"/>
      <c r="B166" s="220"/>
      <c r="C166" s="249" t="s">
        <v>2258</v>
      </c>
      <c r="D166" s="226"/>
      <c r="E166" s="227">
        <v>103.70699999999999</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33.75" outlineLevel="1" x14ac:dyDescent="0.2">
      <c r="A167" s="236">
        <v>37</v>
      </c>
      <c r="B167" s="237" t="s">
        <v>2259</v>
      </c>
      <c r="C167" s="247" t="s">
        <v>2260</v>
      </c>
      <c r="D167" s="238" t="s">
        <v>439</v>
      </c>
      <c r="E167" s="239">
        <v>108.89234999999999</v>
      </c>
      <c r="F167" s="240"/>
      <c r="G167" s="241">
        <f>ROUND(E167*F167,2)</f>
        <v>0</v>
      </c>
      <c r="H167" s="240"/>
      <c r="I167" s="241">
        <f>ROUND(E167*H167,2)</f>
        <v>0</v>
      </c>
      <c r="J167" s="240"/>
      <c r="K167" s="241">
        <f>ROUND(E167*J167,2)</f>
        <v>0</v>
      </c>
      <c r="L167" s="241">
        <v>21</v>
      </c>
      <c r="M167" s="241">
        <f>G167*(1+L167/100)</f>
        <v>0</v>
      </c>
      <c r="N167" s="239">
        <v>4.7999999999999996E-3</v>
      </c>
      <c r="O167" s="239">
        <f>ROUND(E167*N167,2)</f>
        <v>0.52</v>
      </c>
      <c r="P167" s="239">
        <v>0</v>
      </c>
      <c r="Q167" s="239">
        <f>ROUND(E167*P167,2)</f>
        <v>0</v>
      </c>
      <c r="R167" s="241" t="s">
        <v>888</v>
      </c>
      <c r="S167" s="241" t="s">
        <v>280</v>
      </c>
      <c r="T167" s="242" t="s">
        <v>280</v>
      </c>
      <c r="U167" s="222">
        <v>0</v>
      </c>
      <c r="V167" s="222">
        <f>ROUND(E167*U167,2)</f>
        <v>0</v>
      </c>
      <c r="W167" s="222"/>
      <c r="X167" s="222" t="s">
        <v>830</v>
      </c>
      <c r="Y167" s="222" t="s">
        <v>283</v>
      </c>
      <c r="Z167" s="212"/>
      <c r="AA167" s="212"/>
      <c r="AB167" s="212"/>
      <c r="AC167" s="212"/>
      <c r="AD167" s="212"/>
      <c r="AE167" s="212"/>
      <c r="AF167" s="212"/>
      <c r="AG167" s="212" t="s">
        <v>831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49" t="s">
        <v>2261</v>
      </c>
      <c r="D168" s="226"/>
      <c r="E168" s="227">
        <v>108.89234999999999</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6">
        <v>38</v>
      </c>
      <c r="B169" s="237" t="s">
        <v>2262</v>
      </c>
      <c r="C169" s="247" t="s">
        <v>2263</v>
      </c>
      <c r="D169" s="238" t="s">
        <v>0</v>
      </c>
      <c r="E169" s="239">
        <v>1048.1148000000001</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1078</v>
      </c>
      <c r="S169" s="241" t="s">
        <v>280</v>
      </c>
      <c r="T169" s="242" t="s">
        <v>280</v>
      </c>
      <c r="U169" s="222">
        <v>0</v>
      </c>
      <c r="V169" s="222">
        <f>ROUND(E169*U169,2)</f>
        <v>0</v>
      </c>
      <c r="W169" s="222"/>
      <c r="X169" s="222" t="s">
        <v>399</v>
      </c>
      <c r="Y169" s="222" t="s">
        <v>283</v>
      </c>
      <c r="Z169" s="212"/>
      <c r="AA169" s="212"/>
      <c r="AB169" s="212"/>
      <c r="AC169" s="212"/>
      <c r="AD169" s="212"/>
      <c r="AE169" s="212"/>
      <c r="AF169" s="212"/>
      <c r="AG169" s="212" t="s">
        <v>1035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64" t="s">
        <v>1075</v>
      </c>
      <c r="D170" s="256"/>
      <c r="E170" s="256"/>
      <c r="F170" s="256"/>
      <c r="G170" s="256"/>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447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x14ac:dyDescent="0.2">
      <c r="A171" s="229" t="s">
        <v>275</v>
      </c>
      <c r="B171" s="230" t="s">
        <v>183</v>
      </c>
      <c r="C171" s="246" t="s">
        <v>184</v>
      </c>
      <c r="D171" s="231"/>
      <c r="E171" s="232"/>
      <c r="F171" s="233"/>
      <c r="G171" s="233">
        <f>SUMIF(AG172:AG175,"&lt;&gt;NOR",G172:G175)</f>
        <v>0</v>
      </c>
      <c r="H171" s="233"/>
      <c r="I171" s="233">
        <f>SUM(I172:I175)</f>
        <v>0</v>
      </c>
      <c r="J171" s="233"/>
      <c r="K171" s="233">
        <f>SUM(K172:K175)</f>
        <v>0</v>
      </c>
      <c r="L171" s="233"/>
      <c r="M171" s="233">
        <f>SUM(M172:M175)</f>
        <v>0</v>
      </c>
      <c r="N171" s="232"/>
      <c r="O171" s="232">
        <f>SUM(O172:O175)</f>
        <v>0.34</v>
      </c>
      <c r="P171" s="232"/>
      <c r="Q171" s="232">
        <f>SUM(Q172:Q175)</f>
        <v>0.1</v>
      </c>
      <c r="R171" s="233"/>
      <c r="S171" s="233"/>
      <c r="T171" s="234"/>
      <c r="U171" s="228"/>
      <c r="V171" s="228">
        <f>SUM(V172:V175)</f>
        <v>3.8600000000000003</v>
      </c>
      <c r="W171" s="228"/>
      <c r="X171" s="228"/>
      <c r="Y171" s="228"/>
      <c r="AG171" t="s">
        <v>276</v>
      </c>
    </row>
    <row r="172" spans="1:60" ht="33.75" outlineLevel="1" x14ac:dyDescent="0.2">
      <c r="A172" s="257">
        <v>39</v>
      </c>
      <c r="B172" s="258" t="s">
        <v>2264</v>
      </c>
      <c r="C172" s="265" t="s">
        <v>2265</v>
      </c>
      <c r="D172" s="259" t="s">
        <v>491</v>
      </c>
      <c r="E172" s="260">
        <v>4</v>
      </c>
      <c r="F172" s="261"/>
      <c r="G172" s="262">
        <f>ROUND(E172*F172,2)</f>
        <v>0</v>
      </c>
      <c r="H172" s="261"/>
      <c r="I172" s="262">
        <f>ROUND(E172*H172,2)</f>
        <v>0</v>
      </c>
      <c r="J172" s="261"/>
      <c r="K172" s="262">
        <f>ROUND(E172*J172,2)</f>
        <v>0</v>
      </c>
      <c r="L172" s="262">
        <v>21</v>
      </c>
      <c r="M172" s="262">
        <f>G172*(1+L172/100)</f>
        <v>0</v>
      </c>
      <c r="N172" s="260">
        <v>8.3799999999999999E-2</v>
      </c>
      <c r="O172" s="260">
        <f>ROUND(E172*N172,2)</f>
        <v>0.34</v>
      </c>
      <c r="P172" s="260">
        <v>0</v>
      </c>
      <c r="Q172" s="260">
        <f>ROUND(E172*P172,2)</f>
        <v>0</v>
      </c>
      <c r="R172" s="262" t="s">
        <v>1953</v>
      </c>
      <c r="S172" s="262" t="s">
        <v>280</v>
      </c>
      <c r="T172" s="263" t="s">
        <v>280</v>
      </c>
      <c r="U172" s="222">
        <v>0.5</v>
      </c>
      <c r="V172" s="222">
        <f>ROUND(E172*U172,2)</f>
        <v>2</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57">
        <v>40</v>
      </c>
      <c r="B173" s="258" t="s">
        <v>2266</v>
      </c>
      <c r="C173" s="265" t="s">
        <v>2267</v>
      </c>
      <c r="D173" s="259" t="s">
        <v>491</v>
      </c>
      <c r="E173" s="260">
        <v>4</v>
      </c>
      <c r="F173" s="261"/>
      <c r="G173" s="262">
        <f>ROUND(E173*F173,2)</f>
        <v>0</v>
      </c>
      <c r="H173" s="261"/>
      <c r="I173" s="262">
        <f>ROUND(E173*H173,2)</f>
        <v>0</v>
      </c>
      <c r="J173" s="261"/>
      <c r="K173" s="262">
        <f>ROUND(E173*J173,2)</f>
        <v>0</v>
      </c>
      <c r="L173" s="262">
        <v>21</v>
      </c>
      <c r="M173" s="262">
        <f>G173*(1+L173/100)</f>
        <v>0</v>
      </c>
      <c r="N173" s="260">
        <v>0</v>
      </c>
      <c r="O173" s="260">
        <f>ROUND(E173*N173,2)</f>
        <v>0</v>
      </c>
      <c r="P173" s="260">
        <v>2.5170000000000001E-2</v>
      </c>
      <c r="Q173" s="260">
        <f>ROUND(E173*P173,2)</f>
        <v>0.1</v>
      </c>
      <c r="R173" s="262" t="s">
        <v>1953</v>
      </c>
      <c r="S173" s="262" t="s">
        <v>280</v>
      </c>
      <c r="T173" s="263" t="s">
        <v>280</v>
      </c>
      <c r="U173" s="222">
        <v>0.46500000000000002</v>
      </c>
      <c r="V173" s="222">
        <f>ROUND(E173*U173,2)</f>
        <v>1.86</v>
      </c>
      <c r="W173" s="222"/>
      <c r="X173" s="222" t="s">
        <v>399</v>
      </c>
      <c r="Y173" s="222" t="s">
        <v>283</v>
      </c>
      <c r="Z173" s="212"/>
      <c r="AA173" s="212"/>
      <c r="AB173" s="212"/>
      <c r="AC173" s="212"/>
      <c r="AD173" s="212"/>
      <c r="AE173" s="212"/>
      <c r="AF173" s="212"/>
      <c r="AG173" s="212" t="s">
        <v>400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6">
        <v>41</v>
      </c>
      <c r="B174" s="237" t="s">
        <v>2268</v>
      </c>
      <c r="C174" s="247" t="s">
        <v>2269</v>
      </c>
      <c r="D174" s="238" t="s">
        <v>0</v>
      </c>
      <c r="E174" s="239">
        <v>151.76</v>
      </c>
      <c r="F174" s="240"/>
      <c r="G174" s="241">
        <f>ROUND(E174*F174,2)</f>
        <v>0</v>
      </c>
      <c r="H174" s="240"/>
      <c r="I174" s="241">
        <f>ROUND(E174*H174,2)</f>
        <v>0</v>
      </c>
      <c r="J174" s="240"/>
      <c r="K174" s="241">
        <f>ROUND(E174*J174,2)</f>
        <v>0</v>
      </c>
      <c r="L174" s="241">
        <v>21</v>
      </c>
      <c r="M174" s="241">
        <f>G174*(1+L174/100)</f>
        <v>0</v>
      </c>
      <c r="N174" s="239">
        <v>0</v>
      </c>
      <c r="O174" s="239">
        <f>ROUND(E174*N174,2)</f>
        <v>0</v>
      </c>
      <c r="P174" s="239">
        <v>0</v>
      </c>
      <c r="Q174" s="239">
        <f>ROUND(E174*P174,2)</f>
        <v>0</v>
      </c>
      <c r="R174" s="241" t="s">
        <v>1953</v>
      </c>
      <c r="S174" s="241" t="s">
        <v>280</v>
      </c>
      <c r="T174" s="242" t="s">
        <v>280</v>
      </c>
      <c r="U174" s="222">
        <v>0</v>
      </c>
      <c r="V174" s="222">
        <f>ROUND(E174*U174,2)</f>
        <v>0</v>
      </c>
      <c r="W174" s="222"/>
      <c r="X174" s="222" t="s">
        <v>399</v>
      </c>
      <c r="Y174" s="222" t="s">
        <v>283</v>
      </c>
      <c r="Z174" s="212"/>
      <c r="AA174" s="212"/>
      <c r="AB174" s="212"/>
      <c r="AC174" s="212"/>
      <c r="AD174" s="212"/>
      <c r="AE174" s="212"/>
      <c r="AF174" s="212"/>
      <c r="AG174" s="212" t="s">
        <v>1035</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2270</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x14ac:dyDescent="0.2">
      <c r="A176" s="229" t="s">
        <v>275</v>
      </c>
      <c r="B176" s="230" t="s">
        <v>206</v>
      </c>
      <c r="C176" s="246" t="s">
        <v>207</v>
      </c>
      <c r="D176" s="231"/>
      <c r="E176" s="232"/>
      <c r="F176" s="233"/>
      <c r="G176" s="233">
        <f>SUMIF(AG177:AG226,"&lt;&gt;NOR",G177:G226)</f>
        <v>0</v>
      </c>
      <c r="H176" s="233"/>
      <c r="I176" s="233">
        <f>SUM(I177:I226)</f>
        <v>0</v>
      </c>
      <c r="J176" s="233"/>
      <c r="K176" s="233">
        <f>SUM(K177:K226)</f>
        <v>0</v>
      </c>
      <c r="L176" s="233"/>
      <c r="M176" s="233">
        <f>SUM(M177:M226)</f>
        <v>0</v>
      </c>
      <c r="N176" s="232"/>
      <c r="O176" s="232">
        <f>SUM(O177:O226)</f>
        <v>0.6</v>
      </c>
      <c r="P176" s="232"/>
      <c r="Q176" s="232">
        <f>SUM(Q177:Q226)</f>
        <v>0.83000000000000007</v>
      </c>
      <c r="R176" s="233"/>
      <c r="S176" s="233"/>
      <c r="T176" s="234"/>
      <c r="U176" s="228"/>
      <c r="V176" s="228">
        <f>SUM(V177:V226)</f>
        <v>195.42</v>
      </c>
      <c r="W176" s="228"/>
      <c r="X176" s="228"/>
      <c r="Y176" s="228"/>
      <c r="AG176" t="s">
        <v>276</v>
      </c>
    </row>
    <row r="177" spans="1:60" ht="22.5" outlineLevel="1" x14ac:dyDescent="0.2">
      <c r="A177" s="257">
        <v>42</v>
      </c>
      <c r="B177" s="258" t="s">
        <v>2271</v>
      </c>
      <c r="C177" s="265" t="s">
        <v>2272</v>
      </c>
      <c r="D177" s="259" t="s">
        <v>491</v>
      </c>
      <c r="E177" s="260">
        <v>69.55</v>
      </c>
      <c r="F177" s="261"/>
      <c r="G177" s="262">
        <f>ROUND(E177*F177,2)</f>
        <v>0</v>
      </c>
      <c r="H177" s="261"/>
      <c r="I177" s="262">
        <f>ROUND(E177*H177,2)</f>
        <v>0</v>
      </c>
      <c r="J177" s="261"/>
      <c r="K177" s="262">
        <f>ROUND(E177*J177,2)</f>
        <v>0</v>
      </c>
      <c r="L177" s="262">
        <v>21</v>
      </c>
      <c r="M177" s="262">
        <f>G177*(1+L177/100)</f>
        <v>0</v>
      </c>
      <c r="N177" s="260">
        <v>4.0000000000000003E-5</v>
      </c>
      <c r="O177" s="260">
        <f>ROUND(E177*N177,2)</f>
        <v>0</v>
      </c>
      <c r="P177" s="260">
        <v>0</v>
      </c>
      <c r="Q177" s="260">
        <f>ROUND(E177*P177,2)</f>
        <v>0</v>
      </c>
      <c r="R177" s="262" t="s">
        <v>1833</v>
      </c>
      <c r="S177" s="262" t="s">
        <v>280</v>
      </c>
      <c r="T177" s="263" t="s">
        <v>280</v>
      </c>
      <c r="U177" s="222">
        <v>0.16675000000000001</v>
      </c>
      <c r="V177" s="222">
        <f>ROUND(E177*U177,2)</f>
        <v>11.6</v>
      </c>
      <c r="W177" s="222"/>
      <c r="X177" s="222" t="s">
        <v>399</v>
      </c>
      <c r="Y177" s="222" t="s">
        <v>283</v>
      </c>
      <c r="Z177" s="212"/>
      <c r="AA177" s="212"/>
      <c r="AB177" s="212"/>
      <c r="AC177" s="212"/>
      <c r="AD177" s="212"/>
      <c r="AE177" s="212"/>
      <c r="AF177" s="212"/>
      <c r="AG177" s="212" t="s">
        <v>400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57">
        <v>43</v>
      </c>
      <c r="B178" s="258" t="s">
        <v>2273</v>
      </c>
      <c r="C178" s="265" t="s">
        <v>2274</v>
      </c>
      <c r="D178" s="259" t="s">
        <v>491</v>
      </c>
      <c r="E178" s="260">
        <v>4</v>
      </c>
      <c r="F178" s="261"/>
      <c r="G178" s="262">
        <f>ROUND(E178*F178,2)</f>
        <v>0</v>
      </c>
      <c r="H178" s="261"/>
      <c r="I178" s="262">
        <f>ROUND(E178*H178,2)</f>
        <v>0</v>
      </c>
      <c r="J178" s="261"/>
      <c r="K178" s="262">
        <f>ROUND(E178*J178,2)</f>
        <v>0</v>
      </c>
      <c r="L178" s="262">
        <v>21</v>
      </c>
      <c r="M178" s="262">
        <f>G178*(1+L178/100)</f>
        <v>0</v>
      </c>
      <c r="N178" s="260">
        <v>6.9999999999999994E-5</v>
      </c>
      <c r="O178" s="260">
        <f>ROUND(E178*N178,2)</f>
        <v>0</v>
      </c>
      <c r="P178" s="260">
        <v>0</v>
      </c>
      <c r="Q178" s="260">
        <f>ROUND(E178*P178,2)</f>
        <v>0</v>
      </c>
      <c r="R178" s="262" t="s">
        <v>1833</v>
      </c>
      <c r="S178" s="262" t="s">
        <v>280</v>
      </c>
      <c r="T178" s="263" t="s">
        <v>280</v>
      </c>
      <c r="U178" s="222">
        <v>0.66286</v>
      </c>
      <c r="V178" s="222">
        <f>ROUND(E178*U178,2)</f>
        <v>2.65</v>
      </c>
      <c r="W178" s="222"/>
      <c r="X178" s="222" t="s">
        <v>399</v>
      </c>
      <c r="Y178" s="222" t="s">
        <v>283</v>
      </c>
      <c r="Z178" s="212"/>
      <c r="AA178" s="212"/>
      <c r="AB178" s="212"/>
      <c r="AC178" s="212"/>
      <c r="AD178" s="212"/>
      <c r="AE178" s="212"/>
      <c r="AF178" s="212"/>
      <c r="AG178" s="212" t="s">
        <v>400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6">
        <v>44</v>
      </c>
      <c r="B179" s="237" t="s">
        <v>1844</v>
      </c>
      <c r="C179" s="247" t="s">
        <v>1845</v>
      </c>
      <c r="D179" s="238" t="s">
        <v>563</v>
      </c>
      <c r="E179" s="239">
        <v>10.54</v>
      </c>
      <c r="F179" s="240"/>
      <c r="G179" s="241">
        <f>ROUND(E179*F179,2)</f>
        <v>0</v>
      </c>
      <c r="H179" s="240"/>
      <c r="I179" s="241">
        <f>ROUND(E179*H179,2)</f>
        <v>0</v>
      </c>
      <c r="J179" s="240"/>
      <c r="K179" s="241">
        <f>ROUND(E179*J179,2)</f>
        <v>0</v>
      </c>
      <c r="L179" s="241">
        <v>21</v>
      </c>
      <c r="M179" s="241">
        <f>G179*(1+L179/100)</f>
        <v>0</v>
      </c>
      <c r="N179" s="239">
        <v>2.99E-3</v>
      </c>
      <c r="O179" s="239">
        <f>ROUND(E179*N179,2)</f>
        <v>0.03</v>
      </c>
      <c r="P179" s="239">
        <v>0</v>
      </c>
      <c r="Q179" s="239">
        <f>ROUND(E179*P179,2)</f>
        <v>0</v>
      </c>
      <c r="R179" s="241" t="s">
        <v>1833</v>
      </c>
      <c r="S179" s="241" t="s">
        <v>280</v>
      </c>
      <c r="T179" s="242" t="s">
        <v>280</v>
      </c>
      <c r="U179" s="222">
        <v>0.87344999999999995</v>
      </c>
      <c r="V179" s="222">
        <f>ROUND(E179*U179,2)</f>
        <v>9.2100000000000009</v>
      </c>
      <c r="W179" s="222"/>
      <c r="X179" s="222" t="s">
        <v>399</v>
      </c>
      <c r="Y179" s="222" t="s">
        <v>283</v>
      </c>
      <c r="Z179" s="212"/>
      <c r="AA179" s="212"/>
      <c r="AB179" s="212"/>
      <c r="AC179" s="212"/>
      <c r="AD179" s="212"/>
      <c r="AE179" s="212"/>
      <c r="AF179" s="212"/>
      <c r="AG179" s="212" t="s">
        <v>400</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8" t="s">
        <v>1846</v>
      </c>
      <c r="D180" s="244"/>
      <c r="E180" s="244"/>
      <c r="F180" s="244"/>
      <c r="G180" s="244"/>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9" t="s">
        <v>2275</v>
      </c>
      <c r="D181" s="226"/>
      <c r="E181" s="227"/>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2276</v>
      </c>
      <c r="D182" s="226"/>
      <c r="E182" s="227">
        <v>10.54</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36">
        <v>45</v>
      </c>
      <c r="B183" s="237" t="s">
        <v>2277</v>
      </c>
      <c r="C183" s="247" t="s">
        <v>2278</v>
      </c>
      <c r="D183" s="238" t="s">
        <v>563</v>
      </c>
      <c r="E183" s="239">
        <v>55.35</v>
      </c>
      <c r="F183" s="240"/>
      <c r="G183" s="241">
        <f>ROUND(E183*F183,2)</f>
        <v>0</v>
      </c>
      <c r="H183" s="240"/>
      <c r="I183" s="241">
        <f>ROUND(E183*H183,2)</f>
        <v>0</v>
      </c>
      <c r="J183" s="240"/>
      <c r="K183" s="241">
        <f>ROUND(E183*J183,2)</f>
        <v>0</v>
      </c>
      <c r="L183" s="241">
        <v>21</v>
      </c>
      <c r="M183" s="241">
        <f>G183*(1+L183/100)</f>
        <v>0</v>
      </c>
      <c r="N183" s="239">
        <v>3.79E-3</v>
      </c>
      <c r="O183" s="239">
        <f>ROUND(E183*N183,2)</f>
        <v>0.21</v>
      </c>
      <c r="P183" s="239">
        <v>0</v>
      </c>
      <c r="Q183" s="239">
        <f>ROUND(E183*P183,2)</f>
        <v>0</v>
      </c>
      <c r="R183" s="241" t="s">
        <v>1833</v>
      </c>
      <c r="S183" s="241" t="s">
        <v>280</v>
      </c>
      <c r="T183" s="242" t="s">
        <v>280</v>
      </c>
      <c r="U183" s="222">
        <v>0.877</v>
      </c>
      <c r="V183" s="222">
        <f>ROUND(E183*U183,2)</f>
        <v>48.54</v>
      </c>
      <c r="W183" s="222"/>
      <c r="X183" s="222" t="s">
        <v>399</v>
      </c>
      <c r="Y183" s="222" t="s">
        <v>283</v>
      </c>
      <c r="Z183" s="212"/>
      <c r="AA183" s="212"/>
      <c r="AB183" s="212"/>
      <c r="AC183" s="212"/>
      <c r="AD183" s="212"/>
      <c r="AE183" s="212"/>
      <c r="AF183" s="212"/>
      <c r="AG183" s="212" t="s">
        <v>400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49" t="s">
        <v>2279</v>
      </c>
      <c r="D184" s="226"/>
      <c r="E184" s="227"/>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288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49" t="s">
        <v>2280</v>
      </c>
      <c r="D185" s="226"/>
      <c r="E185" s="227">
        <v>19.5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2281</v>
      </c>
      <c r="D186" s="226"/>
      <c r="E186" s="227">
        <v>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2282</v>
      </c>
      <c r="D187" s="226"/>
      <c r="E187" s="227">
        <v>3.36</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2283</v>
      </c>
      <c r="D188" s="226"/>
      <c r="E188" s="227">
        <v>2.85</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49" t="s">
        <v>2284</v>
      </c>
      <c r="D189" s="226"/>
      <c r="E189" s="227">
        <v>4.5</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2285</v>
      </c>
      <c r="D190" s="226"/>
      <c r="E190" s="227">
        <v>2.1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49" t="s">
        <v>2286</v>
      </c>
      <c r="D191" s="226"/>
      <c r="E191" s="227">
        <v>3.15</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288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49" t="s">
        <v>2287</v>
      </c>
      <c r="D192" s="226"/>
      <c r="E192" s="227">
        <v>1.24</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2288</v>
      </c>
      <c r="D193" s="226"/>
      <c r="E193" s="227">
        <v>1.8</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2289</v>
      </c>
      <c r="D194" s="226"/>
      <c r="E194" s="227">
        <v>4.2</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9" t="s">
        <v>2290</v>
      </c>
      <c r="D195" s="226"/>
      <c r="E195" s="227">
        <v>2.2000000000000002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2291</v>
      </c>
      <c r="D196" s="226"/>
      <c r="E196" s="227">
        <v>0.65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2292</v>
      </c>
      <c r="D197" s="226"/>
      <c r="E197" s="227">
        <v>0.9</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2293</v>
      </c>
      <c r="D198" s="226"/>
      <c r="E198" s="227">
        <v>2.9</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6">
        <v>46</v>
      </c>
      <c r="B199" s="237" t="s">
        <v>2294</v>
      </c>
      <c r="C199" s="247" t="s">
        <v>2295</v>
      </c>
      <c r="D199" s="238" t="s">
        <v>563</v>
      </c>
      <c r="E199" s="239">
        <v>57.2</v>
      </c>
      <c r="F199" s="240"/>
      <c r="G199" s="241">
        <f>ROUND(E199*F199,2)</f>
        <v>0</v>
      </c>
      <c r="H199" s="240"/>
      <c r="I199" s="241">
        <f>ROUND(E199*H199,2)</f>
        <v>0</v>
      </c>
      <c r="J199" s="240"/>
      <c r="K199" s="241">
        <f>ROUND(E199*J199,2)</f>
        <v>0</v>
      </c>
      <c r="L199" s="241">
        <v>21</v>
      </c>
      <c r="M199" s="241">
        <f>G199*(1+L199/100)</f>
        <v>0</v>
      </c>
      <c r="N199" s="239">
        <v>6.0000000000000002E-5</v>
      </c>
      <c r="O199" s="239">
        <f>ROUND(E199*N199,2)</f>
        <v>0</v>
      </c>
      <c r="P199" s="239">
        <v>0</v>
      </c>
      <c r="Q199" s="239">
        <f>ROUND(E199*P199,2)</f>
        <v>0</v>
      </c>
      <c r="R199" s="241" t="s">
        <v>1833</v>
      </c>
      <c r="S199" s="241" t="s">
        <v>280</v>
      </c>
      <c r="T199" s="242" t="s">
        <v>280</v>
      </c>
      <c r="U199" s="222">
        <v>0.29475000000000001</v>
      </c>
      <c r="V199" s="222">
        <f>ROUND(E199*U199,2)</f>
        <v>16.86</v>
      </c>
      <c r="W199" s="222"/>
      <c r="X199" s="222" t="s">
        <v>399</v>
      </c>
      <c r="Y199" s="222" t="s">
        <v>283</v>
      </c>
      <c r="Z199" s="212"/>
      <c r="AA199" s="212"/>
      <c r="AB199" s="212"/>
      <c r="AC199" s="212"/>
      <c r="AD199" s="212"/>
      <c r="AE199" s="212"/>
      <c r="AF199" s="212"/>
      <c r="AG199" s="212" t="s">
        <v>400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8" t="s">
        <v>2296</v>
      </c>
      <c r="D200" s="244"/>
      <c r="E200" s="244"/>
      <c r="F200" s="244"/>
      <c r="G200" s="244"/>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57">
        <v>47</v>
      </c>
      <c r="B201" s="258" t="s">
        <v>1862</v>
      </c>
      <c r="C201" s="265" t="s">
        <v>1863</v>
      </c>
      <c r="D201" s="259" t="s">
        <v>491</v>
      </c>
      <c r="E201" s="260">
        <v>30</v>
      </c>
      <c r="F201" s="261"/>
      <c r="G201" s="262">
        <f>ROUND(E201*F201,2)</f>
        <v>0</v>
      </c>
      <c r="H201" s="261"/>
      <c r="I201" s="262">
        <f>ROUND(E201*H201,2)</f>
        <v>0</v>
      </c>
      <c r="J201" s="261"/>
      <c r="K201" s="262">
        <f>ROUND(E201*J201,2)</f>
        <v>0</v>
      </c>
      <c r="L201" s="262">
        <v>21</v>
      </c>
      <c r="M201" s="262">
        <f>G201*(1+L201/100)</f>
        <v>0</v>
      </c>
      <c r="N201" s="260">
        <v>5.2999999999999998E-4</v>
      </c>
      <c r="O201" s="260">
        <f>ROUND(E201*N201,2)</f>
        <v>0.02</v>
      </c>
      <c r="P201" s="260">
        <v>0</v>
      </c>
      <c r="Q201" s="260">
        <f>ROUND(E201*P201,2)</f>
        <v>0</v>
      </c>
      <c r="R201" s="262" t="s">
        <v>1833</v>
      </c>
      <c r="S201" s="262" t="s">
        <v>280</v>
      </c>
      <c r="T201" s="263" t="s">
        <v>280</v>
      </c>
      <c r="U201" s="222">
        <v>0.16500000000000001</v>
      </c>
      <c r="V201" s="222">
        <f>ROUND(E201*U201,2)</f>
        <v>4.95</v>
      </c>
      <c r="W201" s="222"/>
      <c r="X201" s="222" t="s">
        <v>399</v>
      </c>
      <c r="Y201" s="222" t="s">
        <v>283</v>
      </c>
      <c r="Z201" s="212"/>
      <c r="AA201" s="212"/>
      <c r="AB201" s="212"/>
      <c r="AC201" s="212"/>
      <c r="AD201" s="212"/>
      <c r="AE201" s="212"/>
      <c r="AF201" s="212"/>
      <c r="AG201" s="212" t="s">
        <v>400</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6">
        <v>48</v>
      </c>
      <c r="B202" s="237" t="s">
        <v>1864</v>
      </c>
      <c r="C202" s="247" t="s">
        <v>1865</v>
      </c>
      <c r="D202" s="238" t="s">
        <v>491</v>
      </c>
      <c r="E202" s="239">
        <v>8</v>
      </c>
      <c r="F202" s="240"/>
      <c r="G202" s="241">
        <f>ROUND(E202*F202,2)</f>
        <v>0</v>
      </c>
      <c r="H202" s="240"/>
      <c r="I202" s="241">
        <f>ROUND(E202*H202,2)</f>
        <v>0</v>
      </c>
      <c r="J202" s="240"/>
      <c r="K202" s="241">
        <f>ROUND(E202*J202,2)</f>
        <v>0</v>
      </c>
      <c r="L202" s="241">
        <v>21</v>
      </c>
      <c r="M202" s="241">
        <f>G202*(1+L202/100)</f>
        <v>0</v>
      </c>
      <c r="N202" s="239">
        <v>1E-4</v>
      </c>
      <c r="O202" s="239">
        <f>ROUND(E202*N202,2)</f>
        <v>0</v>
      </c>
      <c r="P202" s="239">
        <v>0</v>
      </c>
      <c r="Q202" s="239">
        <f>ROUND(E202*P202,2)</f>
        <v>0</v>
      </c>
      <c r="R202" s="241" t="s">
        <v>1833</v>
      </c>
      <c r="S202" s="241" t="s">
        <v>280</v>
      </c>
      <c r="T202" s="242" t="s">
        <v>280</v>
      </c>
      <c r="U202" s="222">
        <v>0.28210000000000002</v>
      </c>
      <c r="V202" s="222">
        <f>ROUND(E202*U202,2)</f>
        <v>2.2599999999999998</v>
      </c>
      <c r="W202" s="222"/>
      <c r="X202" s="222" t="s">
        <v>399</v>
      </c>
      <c r="Y202" s="222" t="s">
        <v>283</v>
      </c>
      <c r="Z202" s="212"/>
      <c r="AA202" s="212"/>
      <c r="AB202" s="212"/>
      <c r="AC202" s="212"/>
      <c r="AD202" s="212"/>
      <c r="AE202" s="212"/>
      <c r="AF202" s="212"/>
      <c r="AG202" s="212" t="s">
        <v>400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48" t="s">
        <v>1834</v>
      </c>
      <c r="D203" s="244"/>
      <c r="E203" s="244"/>
      <c r="F203" s="244"/>
      <c r="G203" s="244"/>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49</v>
      </c>
      <c r="B204" s="237" t="s">
        <v>1866</v>
      </c>
      <c r="C204" s="247" t="s">
        <v>1867</v>
      </c>
      <c r="D204" s="238" t="s">
        <v>491</v>
      </c>
      <c r="E204" s="239">
        <v>4</v>
      </c>
      <c r="F204" s="240"/>
      <c r="G204" s="241">
        <f>ROUND(E204*F204,2)</f>
        <v>0</v>
      </c>
      <c r="H204" s="240"/>
      <c r="I204" s="241">
        <f>ROUND(E204*H204,2)</f>
        <v>0</v>
      </c>
      <c r="J204" s="240"/>
      <c r="K204" s="241">
        <f>ROUND(E204*J204,2)</f>
        <v>0</v>
      </c>
      <c r="L204" s="241">
        <v>21</v>
      </c>
      <c r="M204" s="241">
        <f>G204*(1+L204/100)</f>
        <v>0</v>
      </c>
      <c r="N204" s="239">
        <v>1E-4</v>
      </c>
      <c r="O204" s="239">
        <f>ROUND(E204*N204,2)</f>
        <v>0</v>
      </c>
      <c r="P204" s="239">
        <v>0</v>
      </c>
      <c r="Q204" s="239">
        <f>ROUND(E204*P204,2)</f>
        <v>0</v>
      </c>
      <c r="R204" s="241" t="s">
        <v>1833</v>
      </c>
      <c r="S204" s="241" t="s">
        <v>280</v>
      </c>
      <c r="T204" s="242" t="s">
        <v>280</v>
      </c>
      <c r="U204" s="222">
        <v>0.28210000000000002</v>
      </c>
      <c r="V204" s="222">
        <f>ROUND(E204*U204,2)</f>
        <v>1.1299999999999999</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8" t="s">
        <v>1834</v>
      </c>
      <c r="D205" s="244"/>
      <c r="E205" s="244"/>
      <c r="F205" s="244"/>
      <c r="G205" s="244"/>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286</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67</v>
      </c>
      <c r="D206" s="226"/>
      <c r="E206" s="227">
        <v>4</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50</v>
      </c>
      <c r="B207" s="237" t="s">
        <v>2297</v>
      </c>
      <c r="C207" s="247" t="s">
        <v>2298</v>
      </c>
      <c r="D207" s="238" t="s">
        <v>563</v>
      </c>
      <c r="E207" s="239">
        <v>69.55</v>
      </c>
      <c r="F207" s="240"/>
      <c r="G207" s="241">
        <f>ROUND(E207*F207,2)</f>
        <v>0</v>
      </c>
      <c r="H207" s="240"/>
      <c r="I207" s="241">
        <f>ROUND(E207*H207,2)</f>
        <v>0</v>
      </c>
      <c r="J207" s="240"/>
      <c r="K207" s="241">
        <f>ROUND(E207*J207,2)</f>
        <v>0</v>
      </c>
      <c r="L207" s="241">
        <v>21</v>
      </c>
      <c r="M207" s="241">
        <f>G207*(1+L207/100)</f>
        <v>0</v>
      </c>
      <c r="N207" s="239">
        <v>0</v>
      </c>
      <c r="O207" s="239">
        <f>ROUND(E207*N207,2)</f>
        <v>0</v>
      </c>
      <c r="P207" s="239">
        <v>3.3600000000000001E-3</v>
      </c>
      <c r="Q207" s="239">
        <f>ROUND(E207*P207,2)</f>
        <v>0.23</v>
      </c>
      <c r="R207" s="241" t="s">
        <v>1833</v>
      </c>
      <c r="S207" s="241" t="s">
        <v>280</v>
      </c>
      <c r="T207" s="242" t="s">
        <v>280</v>
      </c>
      <c r="U207" s="222">
        <v>6.9000000000000006E-2</v>
      </c>
      <c r="V207" s="222">
        <f>ROUND(E207*U207,2)</f>
        <v>4.8</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2299</v>
      </c>
      <c r="D208" s="226"/>
      <c r="E208" s="227">
        <v>69.55</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6">
        <v>51</v>
      </c>
      <c r="B209" s="237" t="s">
        <v>2300</v>
      </c>
      <c r="C209" s="247" t="s">
        <v>2301</v>
      </c>
      <c r="D209" s="238" t="s">
        <v>491</v>
      </c>
      <c r="E209" s="239">
        <v>4</v>
      </c>
      <c r="F209" s="240"/>
      <c r="G209" s="241">
        <f>ROUND(E209*F209,2)</f>
        <v>0</v>
      </c>
      <c r="H209" s="240"/>
      <c r="I209" s="241">
        <f>ROUND(E209*H209,2)</f>
        <v>0</v>
      </c>
      <c r="J209" s="240"/>
      <c r="K209" s="241">
        <f>ROUND(E209*J209,2)</f>
        <v>0</v>
      </c>
      <c r="L209" s="241">
        <v>21</v>
      </c>
      <c r="M209" s="241">
        <f>G209*(1+L209/100)</f>
        <v>0</v>
      </c>
      <c r="N209" s="239">
        <v>0</v>
      </c>
      <c r="O209" s="239">
        <f>ROUND(E209*N209,2)</f>
        <v>0</v>
      </c>
      <c r="P209" s="239">
        <v>1.15E-3</v>
      </c>
      <c r="Q209" s="239">
        <f>ROUND(E209*P209,2)</f>
        <v>0</v>
      </c>
      <c r="R209" s="241" t="s">
        <v>1833</v>
      </c>
      <c r="S209" s="241" t="s">
        <v>280</v>
      </c>
      <c r="T209" s="242" t="s">
        <v>280</v>
      </c>
      <c r="U209" s="222">
        <v>9.1999999999999998E-2</v>
      </c>
      <c r="V209" s="222">
        <f>ROUND(E209*U209,2)</f>
        <v>0.37</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67</v>
      </c>
      <c r="D210" s="226"/>
      <c r="E210" s="227">
        <v>4</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57">
        <v>52</v>
      </c>
      <c r="B211" s="258" t="s">
        <v>2302</v>
      </c>
      <c r="C211" s="265" t="s">
        <v>2303</v>
      </c>
      <c r="D211" s="259" t="s">
        <v>563</v>
      </c>
      <c r="E211" s="260">
        <v>56.45</v>
      </c>
      <c r="F211" s="261"/>
      <c r="G211" s="262">
        <f>ROUND(E211*F211,2)</f>
        <v>0</v>
      </c>
      <c r="H211" s="261"/>
      <c r="I211" s="262">
        <f>ROUND(E211*H211,2)</f>
        <v>0</v>
      </c>
      <c r="J211" s="261"/>
      <c r="K211" s="262">
        <f>ROUND(E211*J211,2)</f>
        <v>0</v>
      </c>
      <c r="L211" s="262">
        <v>21</v>
      </c>
      <c r="M211" s="262">
        <f>G211*(1+L211/100)</f>
        <v>0</v>
      </c>
      <c r="N211" s="260">
        <v>0</v>
      </c>
      <c r="O211" s="260">
        <f>ROUND(E211*N211,2)</f>
        <v>0</v>
      </c>
      <c r="P211" s="260">
        <v>2.8700000000000002E-3</v>
      </c>
      <c r="Q211" s="260">
        <f>ROUND(E211*P211,2)</f>
        <v>0.16</v>
      </c>
      <c r="R211" s="262" t="s">
        <v>1833</v>
      </c>
      <c r="S211" s="262" t="s">
        <v>280</v>
      </c>
      <c r="T211" s="263" t="s">
        <v>280</v>
      </c>
      <c r="U211" s="222">
        <v>0.10349999999999999</v>
      </c>
      <c r="V211" s="222">
        <f>ROUND(E211*U211,2)</f>
        <v>5.84</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57">
        <v>53</v>
      </c>
      <c r="B212" s="258" t="s">
        <v>2304</v>
      </c>
      <c r="C212" s="265" t="s">
        <v>2305</v>
      </c>
      <c r="D212" s="259" t="s">
        <v>563</v>
      </c>
      <c r="E212" s="260">
        <v>16.75</v>
      </c>
      <c r="F212" s="261"/>
      <c r="G212" s="262">
        <f>ROUND(E212*F212,2)</f>
        <v>0</v>
      </c>
      <c r="H212" s="261"/>
      <c r="I212" s="262">
        <f>ROUND(E212*H212,2)</f>
        <v>0</v>
      </c>
      <c r="J212" s="261"/>
      <c r="K212" s="262">
        <f>ROUND(E212*J212,2)</f>
        <v>0</v>
      </c>
      <c r="L212" s="262">
        <v>21</v>
      </c>
      <c r="M212" s="262">
        <f>G212*(1+L212/100)</f>
        <v>0</v>
      </c>
      <c r="N212" s="260">
        <v>0</v>
      </c>
      <c r="O212" s="260">
        <f>ROUND(E212*N212,2)</f>
        <v>0</v>
      </c>
      <c r="P212" s="260">
        <v>1.75E-3</v>
      </c>
      <c r="Q212" s="260">
        <f>ROUND(E212*P212,2)</f>
        <v>0.03</v>
      </c>
      <c r="R212" s="262" t="s">
        <v>1833</v>
      </c>
      <c r="S212" s="262" t="s">
        <v>280</v>
      </c>
      <c r="T212" s="263" t="s">
        <v>280</v>
      </c>
      <c r="U212" s="222">
        <v>8.0500000000000002E-2</v>
      </c>
      <c r="V212" s="222">
        <f>ROUND(E212*U212,2)</f>
        <v>1.35</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57">
        <v>54</v>
      </c>
      <c r="B213" s="258" t="s">
        <v>2306</v>
      </c>
      <c r="C213" s="265" t="s">
        <v>2307</v>
      </c>
      <c r="D213" s="259" t="s">
        <v>563</v>
      </c>
      <c r="E213" s="260">
        <v>87.72</v>
      </c>
      <c r="F213" s="261"/>
      <c r="G213" s="262">
        <f>ROUND(E213*F213,2)</f>
        <v>0</v>
      </c>
      <c r="H213" s="261"/>
      <c r="I213" s="262">
        <f>ROUND(E213*H213,2)</f>
        <v>0</v>
      </c>
      <c r="J213" s="261"/>
      <c r="K213" s="262">
        <f>ROUND(E213*J213,2)</f>
        <v>0</v>
      </c>
      <c r="L213" s="262">
        <v>21</v>
      </c>
      <c r="M213" s="262">
        <f>G213*(1+L213/100)</f>
        <v>0</v>
      </c>
      <c r="N213" s="260">
        <v>0</v>
      </c>
      <c r="O213" s="260">
        <f>ROUND(E213*N213,2)</f>
        <v>0</v>
      </c>
      <c r="P213" s="260">
        <v>2.5200000000000001E-3</v>
      </c>
      <c r="Q213" s="260">
        <f>ROUND(E213*P213,2)</f>
        <v>0.22</v>
      </c>
      <c r="R213" s="262" t="s">
        <v>1833</v>
      </c>
      <c r="S213" s="262" t="s">
        <v>280</v>
      </c>
      <c r="T213" s="263" t="s">
        <v>280</v>
      </c>
      <c r="U213" s="222">
        <v>9.1999999999999998E-2</v>
      </c>
      <c r="V213" s="222">
        <f>ROUND(E213*U213,2)</f>
        <v>8.07</v>
      </c>
      <c r="W213" s="222"/>
      <c r="X213" s="222" t="s">
        <v>399</v>
      </c>
      <c r="Y213" s="222" t="s">
        <v>283</v>
      </c>
      <c r="Z213" s="212"/>
      <c r="AA213" s="212"/>
      <c r="AB213" s="212"/>
      <c r="AC213" s="212"/>
      <c r="AD213" s="212"/>
      <c r="AE213" s="212"/>
      <c r="AF213" s="212"/>
      <c r="AG213" s="212" t="s">
        <v>400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55</v>
      </c>
      <c r="B214" s="237" t="s">
        <v>2308</v>
      </c>
      <c r="C214" s="247" t="s">
        <v>2309</v>
      </c>
      <c r="D214" s="238" t="s">
        <v>563</v>
      </c>
      <c r="E214" s="239">
        <v>57.2</v>
      </c>
      <c r="F214" s="240"/>
      <c r="G214" s="241">
        <f>ROUND(E214*F214,2)</f>
        <v>0</v>
      </c>
      <c r="H214" s="240"/>
      <c r="I214" s="241">
        <f>ROUND(E214*H214,2)</f>
        <v>0</v>
      </c>
      <c r="J214" s="240"/>
      <c r="K214" s="241">
        <f>ROUND(E214*J214,2)</f>
        <v>0</v>
      </c>
      <c r="L214" s="241">
        <v>21</v>
      </c>
      <c r="M214" s="241">
        <f>G214*(1+L214/100)</f>
        <v>0</v>
      </c>
      <c r="N214" s="239">
        <v>0</v>
      </c>
      <c r="O214" s="239">
        <f>ROUND(E214*N214,2)</f>
        <v>0</v>
      </c>
      <c r="P214" s="239">
        <v>2.8500000000000001E-3</v>
      </c>
      <c r="Q214" s="239">
        <f>ROUND(E214*P214,2)</f>
        <v>0.16</v>
      </c>
      <c r="R214" s="241" t="s">
        <v>1833</v>
      </c>
      <c r="S214" s="241" t="s">
        <v>280</v>
      </c>
      <c r="T214" s="242" t="s">
        <v>280</v>
      </c>
      <c r="U214" s="222">
        <v>6.9000000000000006E-2</v>
      </c>
      <c r="V214" s="222">
        <f>ROUND(E214*U214,2)</f>
        <v>3.95</v>
      </c>
      <c r="W214" s="222"/>
      <c r="X214" s="222" t="s">
        <v>399</v>
      </c>
      <c r="Y214" s="222" t="s">
        <v>283</v>
      </c>
      <c r="Z214" s="212"/>
      <c r="AA214" s="212"/>
      <c r="AB214" s="212"/>
      <c r="AC214" s="212"/>
      <c r="AD214" s="212"/>
      <c r="AE214" s="212"/>
      <c r="AF214" s="212"/>
      <c r="AG214" s="212" t="s">
        <v>400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49" t="s">
        <v>2310</v>
      </c>
      <c r="D215" s="226"/>
      <c r="E215" s="227">
        <v>57.2</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56</v>
      </c>
      <c r="B216" s="237" t="s">
        <v>2311</v>
      </c>
      <c r="C216" s="247" t="s">
        <v>2312</v>
      </c>
      <c r="D216" s="238" t="s">
        <v>563</v>
      </c>
      <c r="E216" s="239">
        <v>16.75</v>
      </c>
      <c r="F216" s="240"/>
      <c r="G216" s="241">
        <f>ROUND(E216*F216,2)</f>
        <v>0</v>
      </c>
      <c r="H216" s="240"/>
      <c r="I216" s="241">
        <f>ROUND(E216*H216,2)</f>
        <v>0</v>
      </c>
      <c r="J216" s="240"/>
      <c r="K216" s="241">
        <f>ROUND(E216*J216,2)</f>
        <v>0</v>
      </c>
      <c r="L216" s="241">
        <v>21</v>
      </c>
      <c r="M216" s="241">
        <f>G216*(1+L216/100)</f>
        <v>0</v>
      </c>
      <c r="N216" s="239">
        <v>2.9199999999999999E-3</v>
      </c>
      <c r="O216" s="239">
        <f>ROUND(E216*N216,2)</f>
        <v>0.05</v>
      </c>
      <c r="P216" s="239">
        <v>0</v>
      </c>
      <c r="Q216" s="239">
        <f>ROUND(E216*P216,2)</f>
        <v>0</v>
      </c>
      <c r="R216" s="241"/>
      <c r="S216" s="241" t="s">
        <v>316</v>
      </c>
      <c r="T216" s="242" t="s">
        <v>281</v>
      </c>
      <c r="U216" s="222">
        <v>0.69</v>
      </c>
      <c r="V216" s="222">
        <f>ROUND(E216*U216,2)</f>
        <v>11.56</v>
      </c>
      <c r="W216" s="222"/>
      <c r="X216" s="222" t="s">
        <v>399</v>
      </c>
      <c r="Y216" s="222" t="s">
        <v>283</v>
      </c>
      <c r="Z216" s="212"/>
      <c r="AA216" s="212"/>
      <c r="AB216" s="212"/>
      <c r="AC216" s="212"/>
      <c r="AD216" s="212"/>
      <c r="AE216" s="212"/>
      <c r="AF216" s="212"/>
      <c r="AG216" s="212" t="s">
        <v>400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2313</v>
      </c>
      <c r="D217" s="226"/>
      <c r="E217" s="227">
        <v>16.75</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49" t="s">
        <v>2314</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57</v>
      </c>
      <c r="B219" s="237" t="s">
        <v>2315</v>
      </c>
      <c r="C219" s="247" t="s">
        <v>2316</v>
      </c>
      <c r="D219" s="238" t="s">
        <v>563</v>
      </c>
      <c r="E219" s="239">
        <v>87.72</v>
      </c>
      <c r="F219" s="240"/>
      <c r="G219" s="241">
        <f>ROUND(E219*F219,2)</f>
        <v>0</v>
      </c>
      <c r="H219" s="240"/>
      <c r="I219" s="241">
        <f>ROUND(E219*H219,2)</f>
        <v>0</v>
      </c>
      <c r="J219" s="240"/>
      <c r="K219" s="241">
        <f>ROUND(E219*J219,2)</f>
        <v>0</v>
      </c>
      <c r="L219" s="241">
        <v>21</v>
      </c>
      <c r="M219" s="241">
        <f>G219*(1+L219/100)</f>
        <v>0</v>
      </c>
      <c r="N219" s="239">
        <v>3.3500000000000001E-3</v>
      </c>
      <c r="O219" s="239">
        <f>ROUND(E219*N219,2)</f>
        <v>0.28999999999999998</v>
      </c>
      <c r="P219" s="239">
        <v>0</v>
      </c>
      <c r="Q219" s="239">
        <f>ROUND(E219*P219,2)</f>
        <v>0</v>
      </c>
      <c r="R219" s="241"/>
      <c r="S219" s="241" t="s">
        <v>316</v>
      </c>
      <c r="T219" s="242" t="s">
        <v>281</v>
      </c>
      <c r="U219" s="222">
        <v>0.71</v>
      </c>
      <c r="V219" s="222">
        <f>ROUND(E219*U219,2)</f>
        <v>62.28</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9" t="s">
        <v>2317</v>
      </c>
      <c r="D220" s="226"/>
      <c r="E220" s="227">
        <v>10.32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2318</v>
      </c>
      <c r="D221" s="226"/>
      <c r="E221" s="227">
        <v>77.400000000000006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2314</v>
      </c>
      <c r="D222" s="226"/>
      <c r="E222" s="227"/>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57">
        <v>58</v>
      </c>
      <c r="B223" s="258" t="s">
        <v>2319</v>
      </c>
      <c r="C223" s="265" t="s">
        <v>2320</v>
      </c>
      <c r="D223" s="259" t="s">
        <v>885</v>
      </c>
      <c r="E223" s="260">
        <v>30</v>
      </c>
      <c r="F223" s="261"/>
      <c r="G223" s="262">
        <f>ROUND(E223*F223,2)</f>
        <v>0</v>
      </c>
      <c r="H223" s="261"/>
      <c r="I223" s="262">
        <f>ROUND(E223*H223,2)</f>
        <v>0</v>
      </c>
      <c r="J223" s="261"/>
      <c r="K223" s="262">
        <f>ROUND(E223*J223,2)</f>
        <v>0</v>
      </c>
      <c r="L223" s="262">
        <v>21</v>
      </c>
      <c r="M223" s="262">
        <f>G223*(1+L223/100)</f>
        <v>0</v>
      </c>
      <c r="N223" s="260">
        <v>0</v>
      </c>
      <c r="O223" s="260">
        <f>ROUND(E223*N223,2)</f>
        <v>0</v>
      </c>
      <c r="P223" s="260">
        <v>1E-3</v>
      </c>
      <c r="Q223" s="260">
        <f>ROUND(E223*P223,2)</f>
        <v>0.03</v>
      </c>
      <c r="R223" s="262"/>
      <c r="S223" s="262" t="s">
        <v>316</v>
      </c>
      <c r="T223" s="263" t="s">
        <v>281</v>
      </c>
      <c r="U223" s="222">
        <v>0</v>
      </c>
      <c r="V223" s="222">
        <f>ROUND(E223*U223,2)</f>
        <v>0</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57">
        <v>59</v>
      </c>
      <c r="B224" s="258" t="s">
        <v>2321</v>
      </c>
      <c r="C224" s="265" t="s">
        <v>2322</v>
      </c>
      <c r="D224" s="259" t="s">
        <v>491</v>
      </c>
      <c r="E224" s="260">
        <v>30</v>
      </c>
      <c r="F224" s="261"/>
      <c r="G224" s="262">
        <f>ROUND(E224*F224,2)</f>
        <v>0</v>
      </c>
      <c r="H224" s="261"/>
      <c r="I224" s="262">
        <f>ROUND(E224*H224,2)</f>
        <v>0</v>
      </c>
      <c r="J224" s="261"/>
      <c r="K224" s="262">
        <f>ROUND(E224*J224,2)</f>
        <v>0</v>
      </c>
      <c r="L224" s="262">
        <v>21</v>
      </c>
      <c r="M224" s="262">
        <f>G224*(1+L224/100)</f>
        <v>0</v>
      </c>
      <c r="N224" s="260">
        <v>0</v>
      </c>
      <c r="O224" s="260">
        <f>ROUND(E224*N224,2)</f>
        <v>0</v>
      </c>
      <c r="P224" s="260">
        <v>0</v>
      </c>
      <c r="Q224" s="260">
        <f>ROUND(E224*P224,2)</f>
        <v>0</v>
      </c>
      <c r="R224" s="262" t="s">
        <v>888</v>
      </c>
      <c r="S224" s="262" t="s">
        <v>1067</v>
      </c>
      <c r="T224" s="263" t="s">
        <v>596</v>
      </c>
      <c r="U224" s="222">
        <v>0</v>
      </c>
      <c r="V224" s="222">
        <f>ROUND(E224*U224,2)</f>
        <v>0</v>
      </c>
      <c r="W224" s="222"/>
      <c r="X224" s="222" t="s">
        <v>830</v>
      </c>
      <c r="Y224" s="222" t="s">
        <v>283</v>
      </c>
      <c r="Z224" s="212"/>
      <c r="AA224" s="212"/>
      <c r="AB224" s="212"/>
      <c r="AC224" s="212"/>
      <c r="AD224" s="212"/>
      <c r="AE224" s="212"/>
      <c r="AF224" s="212"/>
      <c r="AG224" s="212" t="s">
        <v>831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6">
        <v>60</v>
      </c>
      <c r="B225" s="237" t="s">
        <v>1868</v>
      </c>
      <c r="C225" s="247" t="s">
        <v>1869</v>
      </c>
      <c r="D225" s="238" t="s">
        <v>0</v>
      </c>
      <c r="E225" s="239">
        <v>1430.6629</v>
      </c>
      <c r="F225" s="240"/>
      <c r="G225" s="241">
        <f>ROUND(E225*F225,2)</f>
        <v>0</v>
      </c>
      <c r="H225" s="240"/>
      <c r="I225" s="241">
        <f>ROUND(E225*H225,2)</f>
        <v>0</v>
      </c>
      <c r="J225" s="240"/>
      <c r="K225" s="241">
        <f>ROUND(E225*J225,2)</f>
        <v>0</v>
      </c>
      <c r="L225" s="241">
        <v>21</v>
      </c>
      <c r="M225" s="241">
        <f>G225*(1+L225/100)</f>
        <v>0</v>
      </c>
      <c r="N225" s="239">
        <v>0</v>
      </c>
      <c r="O225" s="239">
        <f>ROUND(E225*N225,2)</f>
        <v>0</v>
      </c>
      <c r="P225" s="239">
        <v>0</v>
      </c>
      <c r="Q225" s="239">
        <f>ROUND(E225*P225,2)</f>
        <v>0</v>
      </c>
      <c r="R225" s="241" t="s">
        <v>1833</v>
      </c>
      <c r="S225" s="241" t="s">
        <v>280</v>
      </c>
      <c r="T225" s="242" t="s">
        <v>280</v>
      </c>
      <c r="U225" s="222">
        <v>0</v>
      </c>
      <c r="V225" s="222">
        <f>ROUND(E225*U225,2)</f>
        <v>0</v>
      </c>
      <c r="W225" s="222"/>
      <c r="X225" s="222" t="s">
        <v>399</v>
      </c>
      <c r="Y225" s="222" t="s">
        <v>283</v>
      </c>
      <c r="Z225" s="212"/>
      <c r="AA225" s="212"/>
      <c r="AB225" s="212"/>
      <c r="AC225" s="212"/>
      <c r="AD225" s="212"/>
      <c r="AE225" s="212"/>
      <c r="AF225" s="212"/>
      <c r="AG225" s="212" t="s">
        <v>1035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4" t="s">
        <v>1075</v>
      </c>
      <c r="D226" s="256"/>
      <c r="E226" s="256"/>
      <c r="F226" s="256"/>
      <c r="G226" s="256"/>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447</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x14ac:dyDescent="0.2">
      <c r="A227" s="229" t="s">
        <v>275</v>
      </c>
      <c r="B227" s="230" t="s">
        <v>212</v>
      </c>
      <c r="C227" s="246" t="s">
        <v>213</v>
      </c>
      <c r="D227" s="231"/>
      <c r="E227" s="232"/>
      <c r="F227" s="233"/>
      <c r="G227" s="233">
        <f>SUMIF(AG228:AG233,"&lt;&gt;NOR",G228:G233)</f>
        <v>0</v>
      </c>
      <c r="H227" s="233"/>
      <c r="I227" s="233">
        <f>SUM(I228:I233)</f>
        <v>0</v>
      </c>
      <c r="J227" s="233"/>
      <c r="K227" s="233">
        <f>SUM(K228:K233)</f>
        <v>0</v>
      </c>
      <c r="L227" s="233"/>
      <c r="M227" s="233">
        <f>SUM(M228:M233)</f>
        <v>0</v>
      </c>
      <c r="N227" s="232"/>
      <c r="O227" s="232">
        <f>SUM(O228:O233)</f>
        <v>0</v>
      </c>
      <c r="P227" s="232"/>
      <c r="Q227" s="232">
        <f>SUM(Q228:Q233)</f>
        <v>0</v>
      </c>
      <c r="R227" s="233"/>
      <c r="S227" s="233"/>
      <c r="T227" s="234"/>
      <c r="U227" s="228"/>
      <c r="V227" s="228">
        <f>SUM(V228:V233)</f>
        <v>1.98</v>
      </c>
      <c r="W227" s="228"/>
      <c r="X227" s="228"/>
      <c r="Y227" s="228"/>
      <c r="AG227" t="s">
        <v>276</v>
      </c>
    </row>
    <row r="228" spans="1:60" outlineLevel="1" x14ac:dyDescent="0.2">
      <c r="A228" s="236">
        <v>61</v>
      </c>
      <c r="B228" s="237" t="s">
        <v>2323</v>
      </c>
      <c r="C228" s="247" t="s">
        <v>2324</v>
      </c>
      <c r="D228" s="238" t="s">
        <v>1093</v>
      </c>
      <c r="E228" s="239">
        <v>4.6399999999999997</v>
      </c>
      <c r="F228" s="240"/>
      <c r="G228" s="241">
        <f>ROUND(E228*F228,2)</f>
        <v>0</v>
      </c>
      <c r="H228" s="240"/>
      <c r="I228" s="241">
        <f>ROUND(E228*H228,2)</f>
        <v>0</v>
      </c>
      <c r="J228" s="240"/>
      <c r="K228" s="241">
        <f>ROUND(E228*J228,2)</f>
        <v>0</v>
      </c>
      <c r="L228" s="241">
        <v>21</v>
      </c>
      <c r="M228" s="241">
        <f>G228*(1+L228/100)</f>
        <v>0</v>
      </c>
      <c r="N228" s="239">
        <v>6.0000000000000002E-5</v>
      </c>
      <c r="O228" s="239">
        <f>ROUND(E228*N228,2)</f>
        <v>0</v>
      </c>
      <c r="P228" s="239">
        <v>0</v>
      </c>
      <c r="Q228" s="239">
        <f>ROUND(E228*P228,2)</f>
        <v>0</v>
      </c>
      <c r="R228" s="241" t="s">
        <v>1094</v>
      </c>
      <c r="S228" s="241" t="s">
        <v>280</v>
      </c>
      <c r="T228" s="242" t="s">
        <v>280</v>
      </c>
      <c r="U228" s="222">
        <v>0.42599999999999999</v>
      </c>
      <c r="V228" s="222">
        <f>ROUND(E228*U228,2)</f>
        <v>1.98</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2325</v>
      </c>
      <c r="D229" s="226"/>
      <c r="E229" s="227">
        <v>4.6399999999999997</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7">
        <v>62</v>
      </c>
      <c r="B230" s="258" t="s">
        <v>2326</v>
      </c>
      <c r="C230" s="265" t="s">
        <v>2327</v>
      </c>
      <c r="D230" s="259" t="s">
        <v>885</v>
      </c>
      <c r="E230" s="260">
        <v>1</v>
      </c>
      <c r="F230" s="261"/>
      <c r="G230" s="262">
        <f>ROUND(E230*F230,2)</f>
        <v>0</v>
      </c>
      <c r="H230" s="261"/>
      <c r="I230" s="262">
        <f>ROUND(E230*H230,2)</f>
        <v>0</v>
      </c>
      <c r="J230" s="261"/>
      <c r="K230" s="262">
        <f>ROUND(E230*J230,2)</f>
        <v>0</v>
      </c>
      <c r="L230" s="262">
        <v>21</v>
      </c>
      <c r="M230" s="262">
        <f>G230*(1+L230/100)</f>
        <v>0</v>
      </c>
      <c r="N230" s="260">
        <v>0</v>
      </c>
      <c r="O230" s="260">
        <f>ROUND(E230*N230,2)</f>
        <v>0</v>
      </c>
      <c r="P230" s="260">
        <v>0</v>
      </c>
      <c r="Q230" s="260">
        <f>ROUND(E230*P230,2)</f>
        <v>0</v>
      </c>
      <c r="R230" s="262"/>
      <c r="S230" s="262" t="s">
        <v>316</v>
      </c>
      <c r="T230" s="263" t="s">
        <v>281</v>
      </c>
      <c r="U230" s="222">
        <v>0</v>
      </c>
      <c r="V230" s="222">
        <f>ROUND(E230*U230,2)</f>
        <v>0</v>
      </c>
      <c r="W230" s="222"/>
      <c r="X230" s="222" t="s">
        <v>399</v>
      </c>
      <c r="Y230" s="222" t="s">
        <v>283</v>
      </c>
      <c r="Z230" s="212"/>
      <c r="AA230" s="212"/>
      <c r="AB230" s="212"/>
      <c r="AC230" s="212"/>
      <c r="AD230" s="212"/>
      <c r="AE230" s="212"/>
      <c r="AF230" s="212"/>
      <c r="AG230" s="212" t="s">
        <v>400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7">
        <v>63</v>
      </c>
      <c r="B231" s="258" t="s">
        <v>1529</v>
      </c>
      <c r="C231" s="265" t="s">
        <v>2328</v>
      </c>
      <c r="D231" s="259" t="s">
        <v>885</v>
      </c>
      <c r="E231" s="260">
        <v>1</v>
      </c>
      <c r="F231" s="261"/>
      <c r="G231" s="262">
        <f>ROUND(E231*F231,2)</f>
        <v>0</v>
      </c>
      <c r="H231" s="261"/>
      <c r="I231" s="262">
        <f>ROUND(E231*H231,2)</f>
        <v>0</v>
      </c>
      <c r="J231" s="261"/>
      <c r="K231" s="262">
        <f>ROUND(E231*J231,2)</f>
        <v>0</v>
      </c>
      <c r="L231" s="262">
        <v>21</v>
      </c>
      <c r="M231" s="262">
        <f>G231*(1+L231/100)</f>
        <v>0</v>
      </c>
      <c r="N231" s="260">
        <v>0</v>
      </c>
      <c r="O231" s="260">
        <f>ROUND(E231*N231,2)</f>
        <v>0</v>
      </c>
      <c r="P231" s="260">
        <v>0</v>
      </c>
      <c r="Q231" s="260">
        <f>ROUND(E231*P231,2)</f>
        <v>0</v>
      </c>
      <c r="R231" s="262"/>
      <c r="S231" s="262" t="s">
        <v>316</v>
      </c>
      <c r="T231" s="263" t="s">
        <v>281</v>
      </c>
      <c r="U231" s="222">
        <v>0</v>
      </c>
      <c r="V231" s="222">
        <f>ROUND(E231*U231,2)</f>
        <v>0</v>
      </c>
      <c r="W231" s="222"/>
      <c r="X231" s="222" t="s">
        <v>399</v>
      </c>
      <c r="Y231" s="222" t="s">
        <v>283</v>
      </c>
      <c r="Z231" s="212"/>
      <c r="AA231" s="212"/>
      <c r="AB231" s="212"/>
      <c r="AC231" s="212"/>
      <c r="AD231" s="212"/>
      <c r="AE231" s="212"/>
      <c r="AF231" s="212"/>
      <c r="AG231" s="212" t="s">
        <v>400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6">
        <v>64</v>
      </c>
      <c r="B232" s="237" t="s">
        <v>1538</v>
      </c>
      <c r="C232" s="247" t="s">
        <v>1539</v>
      </c>
      <c r="D232" s="238" t="s">
        <v>0</v>
      </c>
      <c r="E232" s="239">
        <v>40.921599999999998</v>
      </c>
      <c r="F232" s="240"/>
      <c r="G232" s="241">
        <f>ROUND(E232*F232,2)</f>
        <v>0</v>
      </c>
      <c r="H232" s="240"/>
      <c r="I232" s="241">
        <f>ROUND(E232*H232,2)</f>
        <v>0</v>
      </c>
      <c r="J232" s="240"/>
      <c r="K232" s="241">
        <f>ROUND(E232*J232,2)</f>
        <v>0</v>
      </c>
      <c r="L232" s="241">
        <v>21</v>
      </c>
      <c r="M232" s="241">
        <f>G232*(1+L232/100)</f>
        <v>0</v>
      </c>
      <c r="N232" s="239">
        <v>0</v>
      </c>
      <c r="O232" s="239">
        <f>ROUND(E232*N232,2)</f>
        <v>0</v>
      </c>
      <c r="P232" s="239">
        <v>0</v>
      </c>
      <c r="Q232" s="239">
        <f>ROUND(E232*P232,2)</f>
        <v>0</v>
      </c>
      <c r="R232" s="241" t="s">
        <v>1094</v>
      </c>
      <c r="S232" s="241" t="s">
        <v>280</v>
      </c>
      <c r="T232" s="242" t="s">
        <v>280</v>
      </c>
      <c r="U232" s="222">
        <v>0</v>
      </c>
      <c r="V232" s="222">
        <f>ROUND(E232*U232,2)</f>
        <v>0</v>
      </c>
      <c r="W232" s="222"/>
      <c r="X232" s="222" t="s">
        <v>399</v>
      </c>
      <c r="Y232" s="222" t="s">
        <v>283</v>
      </c>
      <c r="Z232" s="212"/>
      <c r="AA232" s="212"/>
      <c r="AB232" s="212"/>
      <c r="AC232" s="212"/>
      <c r="AD232" s="212"/>
      <c r="AE232" s="212"/>
      <c r="AF232" s="212"/>
      <c r="AG232" s="212" t="s">
        <v>1035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64" t="s">
        <v>1075</v>
      </c>
      <c r="D233" s="256"/>
      <c r="E233" s="256"/>
      <c r="F233" s="256"/>
      <c r="G233" s="256"/>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447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
      <c r="A234" s="229" t="s">
        <v>275</v>
      </c>
      <c r="B234" s="230" t="s">
        <v>220</v>
      </c>
      <c r="C234" s="246" t="s">
        <v>221</v>
      </c>
      <c r="D234" s="231"/>
      <c r="E234" s="232"/>
      <c r="F234" s="233"/>
      <c r="G234" s="233">
        <f>SUMIF(AG235:AG238,"&lt;&gt;NOR",G235:G238)</f>
        <v>0</v>
      </c>
      <c r="H234" s="233"/>
      <c r="I234" s="233">
        <f>SUM(I235:I238)</f>
        <v>0</v>
      </c>
      <c r="J234" s="233"/>
      <c r="K234" s="233">
        <f>SUM(K235:K238)</f>
        <v>0</v>
      </c>
      <c r="L234" s="233"/>
      <c r="M234" s="233">
        <f>SUM(M235:M238)</f>
        <v>0</v>
      </c>
      <c r="N234" s="232"/>
      <c r="O234" s="232">
        <f>SUM(O235:O238)</f>
        <v>0</v>
      </c>
      <c r="P234" s="232"/>
      <c r="Q234" s="232">
        <f>SUM(Q235:Q238)</f>
        <v>0</v>
      </c>
      <c r="R234" s="233"/>
      <c r="S234" s="233"/>
      <c r="T234" s="234"/>
      <c r="U234" s="228"/>
      <c r="V234" s="228">
        <f>SUM(V235:V238)</f>
        <v>2.5</v>
      </c>
      <c r="W234" s="228"/>
      <c r="X234" s="228"/>
      <c r="Y234" s="228"/>
      <c r="AG234" t="s">
        <v>276</v>
      </c>
    </row>
    <row r="235" spans="1:60" outlineLevel="1" x14ac:dyDescent="0.2">
      <c r="A235" s="236">
        <v>65</v>
      </c>
      <c r="B235" s="237" t="s">
        <v>1571</v>
      </c>
      <c r="C235" s="247" t="s">
        <v>1572</v>
      </c>
      <c r="D235" s="238" t="s">
        <v>439</v>
      </c>
      <c r="E235" s="239">
        <v>8.7224000000000004</v>
      </c>
      <c r="F235" s="240"/>
      <c r="G235" s="241">
        <f>ROUND(E235*F235,2)</f>
        <v>0</v>
      </c>
      <c r="H235" s="240"/>
      <c r="I235" s="241">
        <f>ROUND(E235*H235,2)</f>
        <v>0</v>
      </c>
      <c r="J235" s="240"/>
      <c r="K235" s="241">
        <f>ROUND(E235*J235,2)</f>
        <v>0</v>
      </c>
      <c r="L235" s="241">
        <v>21</v>
      </c>
      <c r="M235" s="241">
        <f>G235*(1+L235/100)</f>
        <v>0</v>
      </c>
      <c r="N235" s="239">
        <v>4.2000000000000002E-4</v>
      </c>
      <c r="O235" s="239">
        <f>ROUND(E235*N235,2)</f>
        <v>0</v>
      </c>
      <c r="P235" s="239">
        <v>0</v>
      </c>
      <c r="Q235" s="239">
        <f>ROUND(E235*P235,2)</f>
        <v>0</v>
      </c>
      <c r="R235" s="241" t="s">
        <v>1568</v>
      </c>
      <c r="S235" s="241" t="s">
        <v>280</v>
      </c>
      <c r="T235" s="242" t="s">
        <v>280</v>
      </c>
      <c r="U235" s="222">
        <v>0.28699999999999998</v>
      </c>
      <c r="V235" s="222">
        <f>ROUND(E235*U235,2)</f>
        <v>2.5</v>
      </c>
      <c r="W235" s="222"/>
      <c r="X235" s="222" t="s">
        <v>399</v>
      </c>
      <c r="Y235" s="222" t="s">
        <v>283</v>
      </c>
      <c r="Z235" s="212"/>
      <c r="AA235" s="212"/>
      <c r="AB235" s="212"/>
      <c r="AC235" s="212"/>
      <c r="AD235" s="212"/>
      <c r="AE235" s="212"/>
      <c r="AF235" s="212"/>
      <c r="AG235" s="212" t="s">
        <v>400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8" t="s">
        <v>1573</v>
      </c>
      <c r="D236" s="244"/>
      <c r="E236" s="244"/>
      <c r="F236" s="244"/>
      <c r="G236" s="244"/>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2329</v>
      </c>
      <c r="D237" s="226"/>
      <c r="E237" s="227">
        <v>0.56000000000000005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2330</v>
      </c>
      <c r="D238" s="226"/>
      <c r="E238" s="227">
        <v>8.1623999999999999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29" t="s">
        <v>275</v>
      </c>
      <c r="B239" s="230" t="s">
        <v>230</v>
      </c>
      <c r="C239" s="246" t="s">
        <v>231</v>
      </c>
      <c r="D239" s="231"/>
      <c r="E239" s="232"/>
      <c r="F239" s="233"/>
      <c r="G239" s="233">
        <f>SUMIF(AG240:AG242,"&lt;&gt;NOR",G240:G242)</f>
        <v>0</v>
      </c>
      <c r="H239" s="233"/>
      <c r="I239" s="233">
        <f>SUM(I240:I242)</f>
        <v>0</v>
      </c>
      <c r="J239" s="233"/>
      <c r="K239" s="233">
        <f>SUM(K240:K242)</f>
        <v>0</v>
      </c>
      <c r="L239" s="233"/>
      <c r="M239" s="233">
        <f>SUM(M240:M242)</f>
        <v>0</v>
      </c>
      <c r="N239" s="232"/>
      <c r="O239" s="232">
        <f>SUM(O240:O242)</f>
        <v>0</v>
      </c>
      <c r="P239" s="232"/>
      <c r="Q239" s="232">
        <f>SUM(Q240:Q242)</f>
        <v>0</v>
      </c>
      <c r="R239" s="233"/>
      <c r="S239" s="233"/>
      <c r="T239" s="234"/>
      <c r="U239" s="228"/>
      <c r="V239" s="228">
        <f>SUM(V240:V242)</f>
        <v>0</v>
      </c>
      <c r="W239" s="228"/>
      <c r="X239" s="228"/>
      <c r="Y239" s="228"/>
      <c r="AG239" t="s">
        <v>276</v>
      </c>
    </row>
    <row r="240" spans="1:60" outlineLevel="1" x14ac:dyDescent="0.2">
      <c r="A240" s="257">
        <v>66</v>
      </c>
      <c r="B240" s="258" t="s">
        <v>1097</v>
      </c>
      <c r="C240" s="265" t="s">
        <v>2331</v>
      </c>
      <c r="D240" s="259" t="s">
        <v>1109</v>
      </c>
      <c r="E240" s="260">
        <v>73</v>
      </c>
      <c r="F240" s="261"/>
      <c r="G240" s="262">
        <f>ROUND(E240*F240,2)</f>
        <v>0</v>
      </c>
      <c r="H240" s="261"/>
      <c r="I240" s="262">
        <f>ROUND(E240*H240,2)</f>
        <v>0</v>
      </c>
      <c r="J240" s="261"/>
      <c r="K240" s="262">
        <f>ROUND(E240*J240,2)</f>
        <v>0</v>
      </c>
      <c r="L240" s="262">
        <v>21</v>
      </c>
      <c r="M240" s="262">
        <f>G240*(1+L240/100)</f>
        <v>0</v>
      </c>
      <c r="N240" s="260">
        <v>0</v>
      </c>
      <c r="O240" s="260">
        <f>ROUND(E240*N240,2)</f>
        <v>0</v>
      </c>
      <c r="P240" s="260">
        <v>0</v>
      </c>
      <c r="Q240" s="260">
        <f>ROUND(E240*P240,2)</f>
        <v>0</v>
      </c>
      <c r="R240" s="262"/>
      <c r="S240" s="262" t="s">
        <v>316</v>
      </c>
      <c r="T240" s="263" t="s">
        <v>281</v>
      </c>
      <c r="U240" s="222">
        <v>0</v>
      </c>
      <c r="V240" s="222">
        <f>ROUND(E240*U240,2)</f>
        <v>0</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67</v>
      </c>
      <c r="B241" s="258" t="s">
        <v>1100</v>
      </c>
      <c r="C241" s="265" t="s">
        <v>2332</v>
      </c>
      <c r="D241" s="259" t="s">
        <v>1093</v>
      </c>
      <c r="E241" s="260">
        <v>37</v>
      </c>
      <c r="F241" s="261"/>
      <c r="G241" s="262">
        <f>ROUND(E241*F241,2)</f>
        <v>0</v>
      </c>
      <c r="H241" s="261"/>
      <c r="I241" s="262">
        <f>ROUND(E241*H241,2)</f>
        <v>0</v>
      </c>
      <c r="J241" s="261"/>
      <c r="K241" s="262">
        <f>ROUND(E241*J241,2)</f>
        <v>0</v>
      </c>
      <c r="L241" s="262">
        <v>21</v>
      </c>
      <c r="M241" s="262">
        <f>G241*(1+L241/100)</f>
        <v>0</v>
      </c>
      <c r="N241" s="260">
        <v>0</v>
      </c>
      <c r="O241" s="260">
        <f>ROUND(E241*N241,2)</f>
        <v>0</v>
      </c>
      <c r="P241" s="260">
        <v>0</v>
      </c>
      <c r="Q241" s="260">
        <f>ROUND(E241*P241,2)</f>
        <v>0</v>
      </c>
      <c r="R241" s="262"/>
      <c r="S241" s="262" t="s">
        <v>316</v>
      </c>
      <c r="T241" s="263" t="s">
        <v>281</v>
      </c>
      <c r="U241" s="222">
        <v>0</v>
      </c>
      <c r="V241" s="222">
        <f>ROUND(E241*U241,2)</f>
        <v>0</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57">
        <v>68</v>
      </c>
      <c r="B242" s="258" t="s">
        <v>2333</v>
      </c>
      <c r="C242" s="265" t="s">
        <v>2334</v>
      </c>
      <c r="D242" s="259" t="s">
        <v>885</v>
      </c>
      <c r="E242" s="260">
        <v>33</v>
      </c>
      <c r="F242" s="261"/>
      <c r="G242" s="262">
        <f>ROUND(E242*F242,2)</f>
        <v>0</v>
      </c>
      <c r="H242" s="261"/>
      <c r="I242" s="262">
        <f>ROUND(E242*H242,2)</f>
        <v>0</v>
      </c>
      <c r="J242" s="261"/>
      <c r="K242" s="262">
        <f>ROUND(E242*J242,2)</f>
        <v>0</v>
      </c>
      <c r="L242" s="262">
        <v>21</v>
      </c>
      <c r="M242" s="262">
        <f>G242*(1+L242/100)</f>
        <v>0</v>
      </c>
      <c r="N242" s="260">
        <v>1.4999999999999999E-4</v>
      </c>
      <c r="O242" s="260">
        <f>ROUND(E242*N242,2)</f>
        <v>0</v>
      </c>
      <c r="P242" s="260">
        <v>0</v>
      </c>
      <c r="Q242" s="260">
        <f>ROUND(E242*P242,2)</f>
        <v>0</v>
      </c>
      <c r="R242" s="262"/>
      <c r="S242" s="262" t="s">
        <v>316</v>
      </c>
      <c r="T242" s="263" t="s">
        <v>281</v>
      </c>
      <c r="U242" s="222">
        <v>0</v>
      </c>
      <c r="V242" s="222">
        <f>ROUND(E242*U242,2)</f>
        <v>0</v>
      </c>
      <c r="W242" s="222"/>
      <c r="X242" s="222" t="s">
        <v>830</v>
      </c>
      <c r="Y242" s="222" t="s">
        <v>283</v>
      </c>
      <c r="Z242" s="212"/>
      <c r="AA242" s="212"/>
      <c r="AB242" s="212"/>
      <c r="AC242" s="212"/>
      <c r="AD242" s="212"/>
      <c r="AE242" s="212"/>
      <c r="AF242" s="212"/>
      <c r="AG242" s="212" t="s">
        <v>831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29" t="s">
        <v>275</v>
      </c>
      <c r="B243" s="230" t="s">
        <v>242</v>
      </c>
      <c r="C243" s="246" t="s">
        <v>173</v>
      </c>
      <c r="D243" s="231"/>
      <c r="E243" s="232"/>
      <c r="F243" s="233"/>
      <c r="G243" s="233">
        <f>SUMIF(AG244:AG261,"&lt;&gt;NOR",G244:G261)</f>
        <v>0</v>
      </c>
      <c r="H243" s="233"/>
      <c r="I243" s="233">
        <f>SUM(I244:I261)</f>
        <v>0</v>
      </c>
      <c r="J243" s="233"/>
      <c r="K243" s="233">
        <f>SUM(K244:K261)</f>
        <v>0</v>
      </c>
      <c r="L243" s="233"/>
      <c r="M243" s="233">
        <f>SUM(M244:M261)</f>
        <v>0</v>
      </c>
      <c r="N243" s="232"/>
      <c r="O243" s="232">
        <f>SUM(O244:O261)</f>
        <v>0</v>
      </c>
      <c r="P243" s="232"/>
      <c r="Q243" s="232">
        <f>SUM(Q244:Q261)</f>
        <v>0</v>
      </c>
      <c r="R243" s="233"/>
      <c r="S243" s="233"/>
      <c r="T243" s="234"/>
      <c r="U243" s="228"/>
      <c r="V243" s="228">
        <f>SUM(V244:V261)</f>
        <v>404.51</v>
      </c>
      <c r="W243" s="228"/>
      <c r="X243" s="228"/>
      <c r="Y243" s="228"/>
      <c r="AG243" t="s">
        <v>276</v>
      </c>
    </row>
    <row r="244" spans="1:60" outlineLevel="1" x14ac:dyDescent="0.2">
      <c r="A244" s="236">
        <v>69</v>
      </c>
      <c r="B244" s="237" t="s">
        <v>2335</v>
      </c>
      <c r="C244" s="247" t="s">
        <v>2336</v>
      </c>
      <c r="D244" s="238" t="s">
        <v>481</v>
      </c>
      <c r="E244" s="239">
        <v>87.628889999999998</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440</v>
      </c>
      <c r="S244" s="241" t="s">
        <v>280</v>
      </c>
      <c r="T244" s="242" t="s">
        <v>280</v>
      </c>
      <c r="U244" s="222">
        <v>9.9000000000000005E-2</v>
      </c>
      <c r="V244" s="222">
        <f>ROUND(E244*U244,2)</f>
        <v>8.68</v>
      </c>
      <c r="W244" s="222"/>
      <c r="X244" s="222" t="s">
        <v>399</v>
      </c>
      <c r="Y244" s="222" t="s">
        <v>283</v>
      </c>
      <c r="Z244" s="212"/>
      <c r="AA244" s="212"/>
      <c r="AB244" s="212"/>
      <c r="AC244" s="212"/>
      <c r="AD244" s="212"/>
      <c r="AE244" s="212"/>
      <c r="AF244" s="212"/>
      <c r="AG244" s="212" t="s">
        <v>2337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64" t="s">
        <v>2338</v>
      </c>
      <c r="D245" s="256"/>
      <c r="E245" s="256"/>
      <c r="F245" s="256"/>
      <c r="G245" s="256"/>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447</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57">
        <v>70</v>
      </c>
      <c r="B246" s="258" t="s">
        <v>2075</v>
      </c>
      <c r="C246" s="265" t="s">
        <v>2076</v>
      </c>
      <c r="D246" s="259" t="s">
        <v>481</v>
      </c>
      <c r="E246" s="260">
        <v>87.628889999999998</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t="s">
        <v>891</v>
      </c>
      <c r="S246" s="262" t="s">
        <v>280</v>
      </c>
      <c r="T246" s="263" t="s">
        <v>280</v>
      </c>
      <c r="U246" s="222">
        <v>0.93300000000000005</v>
      </c>
      <c r="V246" s="222">
        <f>ROUND(E246*U246,2)</f>
        <v>81.760000000000005</v>
      </c>
      <c r="W246" s="222"/>
      <c r="X246" s="222" t="s">
        <v>399</v>
      </c>
      <c r="Y246" s="222" t="s">
        <v>283</v>
      </c>
      <c r="Z246" s="212"/>
      <c r="AA246" s="212"/>
      <c r="AB246" s="212"/>
      <c r="AC246" s="212"/>
      <c r="AD246" s="212"/>
      <c r="AE246" s="212"/>
      <c r="AF246" s="212"/>
      <c r="AG246" s="212" t="s">
        <v>2337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71</v>
      </c>
      <c r="B247" s="237" t="s">
        <v>2077</v>
      </c>
      <c r="C247" s="247" t="s">
        <v>2078</v>
      </c>
      <c r="D247" s="238" t="s">
        <v>481</v>
      </c>
      <c r="E247" s="239">
        <v>175.25778</v>
      </c>
      <c r="F247" s="240"/>
      <c r="G247" s="241">
        <f>ROUND(E247*F247,2)</f>
        <v>0</v>
      </c>
      <c r="H247" s="240"/>
      <c r="I247" s="241">
        <f>ROUND(E247*H247,2)</f>
        <v>0</v>
      </c>
      <c r="J247" s="240"/>
      <c r="K247" s="241">
        <f>ROUND(E247*J247,2)</f>
        <v>0</v>
      </c>
      <c r="L247" s="241">
        <v>21</v>
      </c>
      <c r="M247" s="241">
        <f>G247*(1+L247/100)</f>
        <v>0</v>
      </c>
      <c r="N247" s="239">
        <v>0</v>
      </c>
      <c r="O247" s="239">
        <f>ROUND(E247*N247,2)</f>
        <v>0</v>
      </c>
      <c r="P247" s="239">
        <v>0</v>
      </c>
      <c r="Q247" s="239">
        <f>ROUND(E247*P247,2)</f>
        <v>0</v>
      </c>
      <c r="R247" s="241" t="s">
        <v>891</v>
      </c>
      <c r="S247" s="241" t="s">
        <v>280</v>
      </c>
      <c r="T247" s="242" t="s">
        <v>280</v>
      </c>
      <c r="U247" s="222">
        <v>0.65300000000000002</v>
      </c>
      <c r="V247" s="222">
        <f>ROUND(E247*U247,2)</f>
        <v>114.44</v>
      </c>
      <c r="W247" s="222"/>
      <c r="X247" s="222" t="s">
        <v>399</v>
      </c>
      <c r="Y247" s="222" t="s">
        <v>283</v>
      </c>
      <c r="Z247" s="212"/>
      <c r="AA247" s="212"/>
      <c r="AB247" s="212"/>
      <c r="AC247" s="212"/>
      <c r="AD247" s="212"/>
      <c r="AE247" s="212"/>
      <c r="AF247" s="212"/>
      <c r="AG247" s="212" t="s">
        <v>2337</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49" t="s">
        <v>2339</v>
      </c>
      <c r="D248" s="226"/>
      <c r="E248" s="227">
        <v>87.628889999999998</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6" t="s">
        <v>2340</v>
      </c>
      <c r="D249" s="254"/>
      <c r="E249" s="255">
        <v>87.628889999999998</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288</v>
      </c>
      <c r="AH249" s="212">
        <v>4</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6">
        <v>72</v>
      </c>
      <c r="B250" s="237" t="s">
        <v>2065</v>
      </c>
      <c r="C250" s="247" t="s">
        <v>2066</v>
      </c>
      <c r="D250" s="238" t="s">
        <v>481</v>
      </c>
      <c r="E250" s="239">
        <v>87.628889999999998</v>
      </c>
      <c r="F250" s="240"/>
      <c r="G250" s="241">
        <f>ROUND(E250*F250,2)</f>
        <v>0</v>
      </c>
      <c r="H250" s="240"/>
      <c r="I250" s="241">
        <f>ROUND(E250*H250,2)</f>
        <v>0</v>
      </c>
      <c r="J250" s="240"/>
      <c r="K250" s="241">
        <f>ROUND(E250*J250,2)</f>
        <v>0</v>
      </c>
      <c r="L250" s="241">
        <v>21</v>
      </c>
      <c r="M250" s="241">
        <f>G250*(1+L250/100)</f>
        <v>0</v>
      </c>
      <c r="N250" s="239">
        <v>0</v>
      </c>
      <c r="O250" s="239">
        <f>ROUND(E250*N250,2)</f>
        <v>0</v>
      </c>
      <c r="P250" s="239">
        <v>0</v>
      </c>
      <c r="Q250" s="239">
        <f>ROUND(E250*P250,2)</f>
        <v>0</v>
      </c>
      <c r="R250" s="241" t="s">
        <v>891</v>
      </c>
      <c r="S250" s="241" t="s">
        <v>280</v>
      </c>
      <c r="T250" s="242" t="s">
        <v>280</v>
      </c>
      <c r="U250" s="222">
        <v>0.49</v>
      </c>
      <c r="V250" s="222">
        <f>ROUND(E250*U250,2)</f>
        <v>42.94</v>
      </c>
      <c r="W250" s="222"/>
      <c r="X250" s="222" t="s">
        <v>399</v>
      </c>
      <c r="Y250" s="222" t="s">
        <v>283</v>
      </c>
      <c r="Z250" s="212"/>
      <c r="AA250" s="212"/>
      <c r="AB250" s="212"/>
      <c r="AC250" s="212"/>
      <c r="AD250" s="212"/>
      <c r="AE250" s="212"/>
      <c r="AF250" s="212"/>
      <c r="AG250" s="212" t="s">
        <v>2337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48" t="s">
        <v>2067</v>
      </c>
      <c r="D251" s="244"/>
      <c r="E251" s="244"/>
      <c r="F251" s="244"/>
      <c r="G251" s="244"/>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286</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73</v>
      </c>
      <c r="B252" s="237" t="s">
        <v>2072</v>
      </c>
      <c r="C252" s="247" t="s">
        <v>2073</v>
      </c>
      <c r="D252" s="238" t="s">
        <v>481</v>
      </c>
      <c r="E252" s="239">
        <v>613.40223000000003</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891</v>
      </c>
      <c r="S252" s="241" t="s">
        <v>280</v>
      </c>
      <c r="T252" s="242" t="s">
        <v>280</v>
      </c>
      <c r="U252" s="222">
        <v>0</v>
      </c>
      <c r="V252" s="222">
        <f>ROUND(E252*U252,2)</f>
        <v>0</v>
      </c>
      <c r="W252" s="222"/>
      <c r="X252" s="222" t="s">
        <v>399</v>
      </c>
      <c r="Y252" s="222" t="s">
        <v>283</v>
      </c>
      <c r="Z252" s="212"/>
      <c r="AA252" s="212"/>
      <c r="AB252" s="212"/>
      <c r="AC252" s="212"/>
      <c r="AD252" s="212"/>
      <c r="AE252" s="212"/>
      <c r="AF252" s="212"/>
      <c r="AG252" s="212" t="s">
        <v>2337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2341</v>
      </c>
      <c r="D253" s="226"/>
      <c r="E253" s="227">
        <v>87.628889999999998</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288</v>
      </c>
      <c r="AH253" s="212">
        <v>5</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6" t="s">
        <v>2342</v>
      </c>
      <c r="D254" s="254"/>
      <c r="E254" s="255">
        <v>525.77333999999996</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288</v>
      </c>
      <c r="AH254" s="212">
        <v>4</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7">
        <v>74</v>
      </c>
      <c r="B255" s="258" t="s">
        <v>2080</v>
      </c>
      <c r="C255" s="265" t="s">
        <v>2081</v>
      </c>
      <c r="D255" s="259" t="s">
        <v>481</v>
      </c>
      <c r="E255" s="260">
        <v>87.628889999999998</v>
      </c>
      <c r="F255" s="261"/>
      <c r="G255" s="262">
        <f>ROUND(E255*F255,2)</f>
        <v>0</v>
      </c>
      <c r="H255" s="261"/>
      <c r="I255" s="262">
        <f>ROUND(E255*H255,2)</f>
        <v>0</v>
      </c>
      <c r="J255" s="261"/>
      <c r="K255" s="262">
        <f>ROUND(E255*J255,2)</f>
        <v>0</v>
      </c>
      <c r="L255" s="262">
        <v>21</v>
      </c>
      <c r="M255" s="262">
        <f>G255*(1+L255/100)</f>
        <v>0</v>
      </c>
      <c r="N255" s="260">
        <v>0</v>
      </c>
      <c r="O255" s="260">
        <f>ROUND(E255*N255,2)</f>
        <v>0</v>
      </c>
      <c r="P255" s="260">
        <v>0</v>
      </c>
      <c r="Q255" s="260">
        <f>ROUND(E255*P255,2)</f>
        <v>0</v>
      </c>
      <c r="R255" s="262" t="s">
        <v>891</v>
      </c>
      <c r="S255" s="262" t="s">
        <v>280</v>
      </c>
      <c r="T255" s="263" t="s">
        <v>280</v>
      </c>
      <c r="U255" s="222">
        <v>0.94199999999999995</v>
      </c>
      <c r="V255" s="222">
        <f>ROUND(E255*U255,2)</f>
        <v>82.55</v>
      </c>
      <c r="W255" s="222"/>
      <c r="X255" s="222" t="s">
        <v>399</v>
      </c>
      <c r="Y255" s="222" t="s">
        <v>283</v>
      </c>
      <c r="Z255" s="212"/>
      <c r="AA255" s="212"/>
      <c r="AB255" s="212"/>
      <c r="AC255" s="212"/>
      <c r="AD255" s="212"/>
      <c r="AE255" s="212"/>
      <c r="AF255" s="212"/>
      <c r="AG255" s="212" t="s">
        <v>2337</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36">
        <v>75</v>
      </c>
      <c r="B256" s="237" t="s">
        <v>2082</v>
      </c>
      <c r="C256" s="247" t="s">
        <v>2083</v>
      </c>
      <c r="D256" s="238" t="s">
        <v>481</v>
      </c>
      <c r="E256" s="239">
        <v>701.03111999999999</v>
      </c>
      <c r="F256" s="240"/>
      <c r="G256" s="241">
        <f>ROUND(E256*F256,2)</f>
        <v>0</v>
      </c>
      <c r="H256" s="240"/>
      <c r="I256" s="241">
        <f>ROUND(E256*H256,2)</f>
        <v>0</v>
      </c>
      <c r="J256" s="240"/>
      <c r="K256" s="241">
        <f>ROUND(E256*J256,2)</f>
        <v>0</v>
      </c>
      <c r="L256" s="241">
        <v>21</v>
      </c>
      <c r="M256" s="241">
        <f>G256*(1+L256/100)</f>
        <v>0</v>
      </c>
      <c r="N256" s="239">
        <v>0</v>
      </c>
      <c r="O256" s="239">
        <f>ROUND(E256*N256,2)</f>
        <v>0</v>
      </c>
      <c r="P256" s="239">
        <v>0</v>
      </c>
      <c r="Q256" s="239">
        <f>ROUND(E256*P256,2)</f>
        <v>0</v>
      </c>
      <c r="R256" s="241" t="s">
        <v>891</v>
      </c>
      <c r="S256" s="241" t="s">
        <v>280</v>
      </c>
      <c r="T256" s="242" t="s">
        <v>280</v>
      </c>
      <c r="U256" s="222">
        <v>0.105</v>
      </c>
      <c r="V256" s="222">
        <f>ROUND(E256*U256,2)</f>
        <v>73.61</v>
      </c>
      <c r="W256" s="222"/>
      <c r="X256" s="222" t="s">
        <v>399</v>
      </c>
      <c r="Y256" s="222" t="s">
        <v>283</v>
      </c>
      <c r="Z256" s="212"/>
      <c r="AA256" s="212"/>
      <c r="AB256" s="212"/>
      <c r="AC256" s="212"/>
      <c r="AD256" s="212"/>
      <c r="AE256" s="212"/>
      <c r="AF256" s="212"/>
      <c r="AG256" s="212" t="s">
        <v>2337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49" t="s">
        <v>2343</v>
      </c>
      <c r="D257" s="226"/>
      <c r="E257" s="227">
        <v>87.628889999999998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5</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66" t="s">
        <v>2344</v>
      </c>
      <c r="D258" s="254"/>
      <c r="E258" s="255">
        <v>613.40223000000003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4</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1" x14ac:dyDescent="0.2">
      <c r="A259" s="257">
        <v>76</v>
      </c>
      <c r="B259" s="258" t="s">
        <v>2345</v>
      </c>
      <c r="C259" s="265" t="s">
        <v>2346</v>
      </c>
      <c r="D259" s="259" t="s">
        <v>481</v>
      </c>
      <c r="E259" s="260">
        <v>87.628889999999998</v>
      </c>
      <c r="F259" s="261"/>
      <c r="G259" s="262">
        <f>ROUND(E259*F259,2)</f>
        <v>0</v>
      </c>
      <c r="H259" s="261"/>
      <c r="I259" s="262">
        <f>ROUND(E259*H259,2)</f>
        <v>0</v>
      </c>
      <c r="J259" s="261"/>
      <c r="K259" s="262">
        <f>ROUND(E259*J259,2)</f>
        <v>0</v>
      </c>
      <c r="L259" s="262">
        <v>21</v>
      </c>
      <c r="M259" s="262">
        <f>G259*(1+L259/100)</f>
        <v>0</v>
      </c>
      <c r="N259" s="260">
        <v>0</v>
      </c>
      <c r="O259" s="260">
        <f>ROUND(E259*N259,2)</f>
        <v>0</v>
      </c>
      <c r="P259" s="260">
        <v>0</v>
      </c>
      <c r="Q259" s="260">
        <f>ROUND(E259*P259,2)</f>
        <v>0</v>
      </c>
      <c r="R259" s="262" t="s">
        <v>891</v>
      </c>
      <c r="S259" s="262" t="s">
        <v>280</v>
      </c>
      <c r="T259" s="263" t="s">
        <v>280</v>
      </c>
      <c r="U259" s="222">
        <v>0</v>
      </c>
      <c r="V259" s="222">
        <f>ROUND(E259*U259,2)</f>
        <v>0</v>
      </c>
      <c r="W259" s="222"/>
      <c r="X259" s="222" t="s">
        <v>399</v>
      </c>
      <c r="Y259" s="222" t="s">
        <v>283</v>
      </c>
      <c r="Z259" s="212"/>
      <c r="AA259" s="212"/>
      <c r="AB259" s="212"/>
      <c r="AC259" s="212"/>
      <c r="AD259" s="212"/>
      <c r="AE259" s="212"/>
      <c r="AF259" s="212"/>
      <c r="AG259" s="212" t="s">
        <v>2337</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77</v>
      </c>
      <c r="B260" s="237" t="s">
        <v>2347</v>
      </c>
      <c r="C260" s="247" t="s">
        <v>2348</v>
      </c>
      <c r="D260" s="238" t="s">
        <v>481</v>
      </c>
      <c r="E260" s="239">
        <v>87.628889999999998</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t="s">
        <v>2349</v>
      </c>
      <c r="S260" s="241" t="s">
        <v>280</v>
      </c>
      <c r="T260" s="242" t="s">
        <v>280</v>
      </c>
      <c r="U260" s="222">
        <v>6.0000000000000001E-3</v>
      </c>
      <c r="V260" s="222">
        <f>ROUND(E260*U260,2)</f>
        <v>0.53</v>
      </c>
      <c r="W260" s="222"/>
      <c r="X260" s="222" t="s">
        <v>399</v>
      </c>
      <c r="Y260" s="222" t="s">
        <v>283</v>
      </c>
      <c r="Z260" s="212"/>
      <c r="AA260" s="212"/>
      <c r="AB260" s="212"/>
      <c r="AC260" s="212"/>
      <c r="AD260" s="212"/>
      <c r="AE260" s="212"/>
      <c r="AF260" s="212"/>
      <c r="AG260" s="212" t="s">
        <v>2337</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64" t="s">
        <v>2350</v>
      </c>
      <c r="D261" s="256"/>
      <c r="E261" s="256"/>
      <c r="F261" s="256"/>
      <c r="G261" s="256"/>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447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x14ac:dyDescent="0.2">
      <c r="A262" s="3"/>
      <c r="B262" s="4"/>
      <c r="C262" s="251"/>
      <c r="D262" s="6"/>
      <c r="E262" s="3"/>
      <c r="F262" s="3"/>
      <c r="G262" s="3"/>
      <c r="H262" s="3"/>
      <c r="I262" s="3"/>
      <c r="J262" s="3"/>
      <c r="K262" s="3"/>
      <c r="L262" s="3"/>
      <c r="M262" s="3"/>
      <c r="N262" s="3"/>
      <c r="O262" s="3"/>
      <c r="P262" s="3"/>
      <c r="Q262" s="3"/>
      <c r="R262" s="3"/>
      <c r="S262" s="3"/>
      <c r="T262" s="3"/>
      <c r="U262" s="3"/>
      <c r="V262" s="3"/>
      <c r="W262" s="3"/>
      <c r="X262" s="3"/>
      <c r="Y262" s="3"/>
      <c r="AE262">
        <v>15</v>
      </c>
      <c r="AF262">
        <v>21</v>
      </c>
      <c r="AG262" t="s">
        <v>261</v>
      </c>
    </row>
    <row r="263" spans="1:60" x14ac:dyDescent="0.2">
      <c r="A263" s="215"/>
      <c r="B263" s="216" t="s">
        <v>29</v>
      </c>
      <c r="C263" s="252"/>
      <c r="D263" s="217"/>
      <c r="E263" s="218"/>
      <c r="F263" s="218"/>
      <c r="G263" s="235">
        <f>G8+G18+G24+G33+G35+G39+G43+G107+G111+G128+G133+G153+G156+G163+G171+G176+G227+G234+G239+G243</f>
        <v>0</v>
      </c>
      <c r="H263" s="3"/>
      <c r="I263" s="3"/>
      <c r="J263" s="3"/>
      <c r="K263" s="3"/>
      <c r="L263" s="3"/>
      <c r="M263" s="3"/>
      <c r="N263" s="3"/>
      <c r="O263" s="3"/>
      <c r="P263" s="3"/>
      <c r="Q263" s="3"/>
      <c r="R263" s="3"/>
      <c r="S263" s="3"/>
      <c r="T263" s="3"/>
      <c r="U263" s="3"/>
      <c r="V263" s="3"/>
      <c r="W263" s="3"/>
      <c r="X263" s="3"/>
      <c r="Y263" s="3"/>
      <c r="AE263">
        <f>SUMIF(L7:L261,AE262,G7:G261)</f>
        <v>0</v>
      </c>
      <c r="AF263">
        <f>SUMIF(L7:L261,AF262,G7:G261)</f>
        <v>0</v>
      </c>
      <c r="AG263" t="s">
        <v>405</v>
      </c>
    </row>
    <row r="264" spans="1:60" x14ac:dyDescent="0.2">
      <c r="C264" s="253"/>
      <c r="D264" s="10"/>
      <c r="AG264" t="s">
        <v>435</v>
      </c>
    </row>
    <row r="265" spans="1:60" x14ac:dyDescent="0.2">
      <c r="D265" s="10"/>
    </row>
    <row r="266" spans="1:60" x14ac:dyDescent="0.2">
      <c r="D266" s="10"/>
    </row>
    <row r="267" spans="1:60" x14ac:dyDescent="0.2">
      <c r="D267" s="10"/>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iCJxGOEHYbwE7pOZcv2+1lwSr/iacku9wd8sZJmhOzhPoGJv0ieH07Dnns2XUVjc9NeEcovRfU/c9QYgSu2Ag==" saltValue="Qe4KkDJZUU7f6Q+F4PIUeA==" spinCount="100000" sheet="1" formatRows="0"/>
  <mergeCells count="44">
    <mergeCell ref="C251:G251"/>
    <mergeCell ref="C261:G261"/>
    <mergeCell ref="C203:G203"/>
    <mergeCell ref="C205:G205"/>
    <mergeCell ref="C226:G226"/>
    <mergeCell ref="C233:G233"/>
    <mergeCell ref="C236:G236"/>
    <mergeCell ref="C245:G245"/>
    <mergeCell ref="C162:G162"/>
    <mergeCell ref="C165:G165"/>
    <mergeCell ref="C170:G170"/>
    <mergeCell ref="C175:G175"/>
    <mergeCell ref="C180:G180"/>
    <mergeCell ref="C200:G200"/>
    <mergeCell ref="C109:G109"/>
    <mergeCell ref="C113:G113"/>
    <mergeCell ref="C114:G114"/>
    <mergeCell ref="C123:G123"/>
    <mergeCell ref="C137:G137"/>
    <mergeCell ref="C155:G155"/>
    <mergeCell ref="C78:G78"/>
    <mergeCell ref="C79:G79"/>
    <mergeCell ref="C85:G85"/>
    <mergeCell ref="C86:G86"/>
    <mergeCell ref="C103:G103"/>
    <mergeCell ref="C104:G104"/>
    <mergeCell ref="C45:G45"/>
    <mergeCell ref="C52:G52"/>
    <mergeCell ref="C53:G53"/>
    <mergeCell ref="C60:G60"/>
    <mergeCell ref="C61:G61"/>
    <mergeCell ref="C77:G77"/>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19F5-12B4-4165-B766-0E659DC54CA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62</v>
      </c>
      <c r="C3" s="201" t="s">
        <v>63</v>
      </c>
      <c r="D3" s="199"/>
      <c r="E3" s="199"/>
      <c r="F3" s="199"/>
      <c r="G3" s="200"/>
      <c r="AC3" s="176" t="s">
        <v>248</v>
      </c>
      <c r="AG3" t="s">
        <v>251</v>
      </c>
    </row>
    <row r="4" spans="1:60" ht="24.95" customHeight="1" x14ac:dyDescent="0.2">
      <c r="A4" s="202" t="s">
        <v>9</v>
      </c>
      <c r="B4" s="203" t="s">
        <v>64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276</v>
      </c>
    </row>
    <row r="9" spans="1:60" ht="22.5" outlineLevel="1" x14ac:dyDescent="0.2">
      <c r="A9" s="236">
        <v>1</v>
      </c>
      <c r="B9" s="237" t="s">
        <v>2351</v>
      </c>
      <c r="C9" s="247" t="s">
        <v>2352</v>
      </c>
      <c r="D9" s="238" t="s">
        <v>439</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440</v>
      </c>
      <c r="S9" s="241" t="s">
        <v>280</v>
      </c>
      <c r="T9" s="242" t="s">
        <v>280</v>
      </c>
      <c r="U9" s="222">
        <v>0.16</v>
      </c>
      <c r="V9" s="222">
        <f>ROUND(E9*U9,2)</f>
        <v>14.19</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2353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2354</v>
      </c>
      <c r="C11" s="265" t="s">
        <v>2355</v>
      </c>
      <c r="D11" s="259" t="s">
        <v>439</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440</v>
      </c>
      <c r="S11" s="262" t="s">
        <v>280</v>
      </c>
      <c r="T11" s="263" t="s">
        <v>280</v>
      </c>
      <c r="U11" s="222">
        <v>0.52649999999999997</v>
      </c>
      <c r="V11" s="222">
        <f>ROUND(E11*U11,2)</f>
        <v>46.7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2356</v>
      </c>
      <c r="C12" s="247" t="s">
        <v>2357</v>
      </c>
      <c r="D12" s="238" t="s">
        <v>439</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440</v>
      </c>
      <c r="S12" s="241" t="s">
        <v>280</v>
      </c>
      <c r="T12" s="242" t="s">
        <v>280</v>
      </c>
      <c r="U12" s="222">
        <v>0.20100000000000001</v>
      </c>
      <c r="V12" s="222">
        <f>ROUND(E12*U12,2)</f>
        <v>114.47</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2358</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2359</v>
      </c>
      <c r="C14" s="247" t="s">
        <v>2360</v>
      </c>
      <c r="D14" s="238" t="s">
        <v>444</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445</v>
      </c>
      <c r="S14" s="241" t="s">
        <v>280</v>
      </c>
      <c r="T14" s="242" t="s">
        <v>280</v>
      </c>
      <c r="U14" s="222">
        <v>0.36799999999999999</v>
      </c>
      <c r="V14" s="222">
        <f>ROUND(E14*U14,2)</f>
        <v>9.23</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2361</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2362</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2363</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2115</v>
      </c>
      <c r="C18" s="247" t="s">
        <v>2116</v>
      </c>
      <c r="D18" s="238" t="s">
        <v>444</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445</v>
      </c>
      <c r="S18" s="241" t="s">
        <v>280</v>
      </c>
      <c r="T18" s="242" t="s">
        <v>280</v>
      </c>
      <c r="U18" s="222">
        <v>0.2</v>
      </c>
      <c r="V18" s="222">
        <f>ROUND(E18*U18,2)</f>
        <v>14.45</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2117</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447</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2364</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2365</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2366</v>
      </c>
      <c r="C22" s="247" t="s">
        <v>2367</v>
      </c>
      <c r="D22" s="238" t="s">
        <v>444</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445</v>
      </c>
      <c r="S22" s="241" t="s">
        <v>280</v>
      </c>
      <c r="T22" s="242" t="s">
        <v>280</v>
      </c>
      <c r="U22" s="222">
        <v>3.5329999999999999</v>
      </c>
      <c r="V22" s="222">
        <f>ROUND(E22*U22,2)</f>
        <v>11.41</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446</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2368</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2369</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2119</v>
      </c>
      <c r="C26" s="247" t="s">
        <v>2120</v>
      </c>
      <c r="D26" s="238" t="s">
        <v>444</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445</v>
      </c>
      <c r="S26" s="241" t="s">
        <v>280</v>
      </c>
      <c r="T26" s="242" t="s">
        <v>280</v>
      </c>
      <c r="U26" s="222">
        <v>0.34499999999999997</v>
      </c>
      <c r="V26" s="222">
        <f>ROUND(E26*U26,2)</f>
        <v>39.17</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2121</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447</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452</v>
      </c>
      <c r="C28" s="247" t="s">
        <v>453</v>
      </c>
      <c r="D28" s="238" t="s">
        <v>444</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445</v>
      </c>
      <c r="S28" s="241" t="s">
        <v>280</v>
      </c>
      <c r="T28" s="242" t="s">
        <v>280</v>
      </c>
      <c r="U28" s="222">
        <v>1.0999999999999999E-2</v>
      </c>
      <c r="V28" s="222">
        <f>ROUND(E28*U28,2)</f>
        <v>1.25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454</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455</v>
      </c>
      <c r="C30" s="247" t="s">
        <v>456</v>
      </c>
      <c r="D30" s="238" t="s">
        <v>444</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445</v>
      </c>
      <c r="S30" s="241" t="s">
        <v>280</v>
      </c>
      <c r="T30" s="242" t="s">
        <v>280</v>
      </c>
      <c r="U30" s="222">
        <v>0</v>
      </c>
      <c r="V30" s="222">
        <f>ROUND(E30*U30,2)</f>
        <v>0</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454</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2370</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2371</v>
      </c>
      <c r="C33" s="265" t="s">
        <v>2372</v>
      </c>
      <c r="D33" s="259" t="s">
        <v>444</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445</v>
      </c>
      <c r="S33" s="262" t="s">
        <v>280</v>
      </c>
      <c r="T33" s="263" t="s">
        <v>280</v>
      </c>
      <c r="U33" s="222">
        <v>5.2999999999999999E-2</v>
      </c>
      <c r="V33" s="222">
        <f>ROUND(E33*U33,2)</f>
        <v>6.02</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2124</v>
      </c>
      <c r="C34" s="247" t="s">
        <v>2125</v>
      </c>
      <c r="D34" s="238" t="s">
        <v>444</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445</v>
      </c>
      <c r="S34" s="241" t="s">
        <v>280</v>
      </c>
      <c r="T34" s="242" t="s">
        <v>280</v>
      </c>
      <c r="U34" s="222">
        <v>1.1499999999999999</v>
      </c>
      <c r="V34" s="222">
        <f>ROUND(E34*U34,2)</f>
        <v>35.630000000000003</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463</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467</v>
      </c>
      <c r="C36" s="265" t="s">
        <v>468</v>
      </c>
      <c r="D36" s="259" t="s">
        <v>444</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445</v>
      </c>
      <c r="S36" s="262" t="s">
        <v>280</v>
      </c>
      <c r="T36" s="263" t="s">
        <v>280</v>
      </c>
      <c r="U36" s="222">
        <v>0</v>
      </c>
      <c r="V36" s="222">
        <f>ROUND(E36*U36,2)</f>
        <v>0</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275</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276</v>
      </c>
    </row>
    <row r="38" spans="1:60" outlineLevel="1" x14ac:dyDescent="0.2">
      <c r="A38" s="236">
        <v>13</v>
      </c>
      <c r="B38" s="237" t="s">
        <v>2373</v>
      </c>
      <c r="C38" s="247" t="s">
        <v>2374</v>
      </c>
      <c r="D38" s="238" t="s">
        <v>563</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2375</v>
      </c>
      <c r="S38" s="241" t="s">
        <v>280</v>
      </c>
      <c r="T38" s="242" t="s">
        <v>280</v>
      </c>
      <c r="U38" s="222">
        <v>0.185</v>
      </c>
      <c r="V38" s="222">
        <f>ROUND(E38*U38,2)</f>
        <v>16.02</v>
      </c>
      <c r="W38" s="222"/>
      <c r="X38" s="222" t="s">
        <v>399</v>
      </c>
      <c r="Y38" s="222" t="s">
        <v>283</v>
      </c>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2376</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447</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2377</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2378</v>
      </c>
      <c r="C41" s="247" t="s">
        <v>2379</v>
      </c>
      <c r="D41" s="238" t="s">
        <v>439</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445</v>
      </c>
      <c r="S41" s="241" t="s">
        <v>280</v>
      </c>
      <c r="T41" s="242" t="s">
        <v>280</v>
      </c>
      <c r="U41" s="222">
        <v>5.0000000000000001E-3</v>
      </c>
      <c r="V41" s="222">
        <f>ROUND(E41*U41,2)</f>
        <v>3.14</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2380</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447</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2381</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2382</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2383</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15</v>
      </c>
      <c r="B46" s="237" t="s">
        <v>2384</v>
      </c>
      <c r="C46" s="247" t="s">
        <v>2385</v>
      </c>
      <c r="D46" s="238" t="s">
        <v>444</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471</v>
      </c>
      <c r="S46" s="241" t="s">
        <v>280</v>
      </c>
      <c r="T46" s="242" t="s">
        <v>280</v>
      </c>
      <c r="U46" s="222">
        <v>0.47699999999999998</v>
      </c>
      <c r="V46" s="222">
        <f>ROUND(E46*U46,2)</f>
        <v>0.64</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486</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2386</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2387</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2388</v>
      </c>
      <c r="C50" s="247" t="s">
        <v>2389</v>
      </c>
      <c r="D50" s="238" t="s">
        <v>439</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471</v>
      </c>
      <c r="S50" s="241" t="s">
        <v>280</v>
      </c>
      <c r="T50" s="242" t="s">
        <v>280</v>
      </c>
      <c r="U50" s="222">
        <v>1.05</v>
      </c>
      <c r="V50" s="222">
        <f>ROUND(E50*U50,2)</f>
        <v>6.96</v>
      </c>
      <c r="W50" s="222"/>
      <c r="X50" s="222" t="s">
        <v>399</v>
      </c>
      <c r="Y50" s="222" t="s">
        <v>283</v>
      </c>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2390</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447</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2391</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2392</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2393</v>
      </c>
      <c r="C54" s="247" t="s">
        <v>2394</v>
      </c>
      <c r="D54" s="238" t="s">
        <v>439</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471</v>
      </c>
      <c r="S54" s="241" t="s">
        <v>280</v>
      </c>
      <c r="T54" s="242" t="s">
        <v>280</v>
      </c>
      <c r="U54" s="222">
        <v>0.32</v>
      </c>
      <c r="V54" s="222">
        <f>ROUND(E54*U54,2)</f>
        <v>2.12</v>
      </c>
      <c r="W54" s="222"/>
      <c r="X54" s="222" t="s">
        <v>399</v>
      </c>
      <c r="Y54" s="222" t="s">
        <v>283</v>
      </c>
      <c r="Z54" s="212"/>
      <c r="AA54" s="212"/>
      <c r="AB54" s="212"/>
      <c r="AC54" s="212"/>
      <c r="AD54" s="212"/>
      <c r="AE54" s="212"/>
      <c r="AF54" s="212"/>
      <c r="AG54" s="212" t="s">
        <v>400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2390</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447</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2395</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64</v>
      </c>
      <c r="C57" s="246" t="s">
        <v>148</v>
      </c>
      <c r="D57" s="231"/>
      <c r="E57" s="232"/>
      <c r="F57" s="233"/>
      <c r="G57" s="233">
        <f>SUMIF(AG58:AG94,"&lt;&gt;NOR",G58:G94)</f>
        <v>0</v>
      </c>
      <c r="H57" s="233"/>
      <c r="I57" s="233">
        <f>SUM(I58:I94)</f>
        <v>0</v>
      </c>
      <c r="J57" s="233"/>
      <c r="K57" s="233">
        <f>SUM(K58:K94)</f>
        <v>0</v>
      </c>
      <c r="L57" s="233"/>
      <c r="M57" s="233">
        <f>SUM(M58:M94)</f>
        <v>0</v>
      </c>
      <c r="N57" s="232"/>
      <c r="O57" s="232">
        <f>SUM(O58:O94)</f>
        <v>8.9799999999999986</v>
      </c>
      <c r="P57" s="232"/>
      <c r="Q57" s="232">
        <f>SUM(Q58:Q94)</f>
        <v>0</v>
      </c>
      <c r="R57" s="233"/>
      <c r="S57" s="233"/>
      <c r="T57" s="234"/>
      <c r="U57" s="228"/>
      <c r="V57" s="228">
        <f>SUM(V58:V94)</f>
        <v>120.44999999999999</v>
      </c>
      <c r="W57" s="228"/>
      <c r="X57" s="228"/>
      <c r="Y57" s="228"/>
      <c r="AG57" t="s">
        <v>276</v>
      </c>
    </row>
    <row r="58" spans="1:60" ht="22.5" outlineLevel="1" x14ac:dyDescent="0.2">
      <c r="A58" s="236">
        <v>18</v>
      </c>
      <c r="B58" s="237" t="s">
        <v>2132</v>
      </c>
      <c r="C58" s="247" t="s">
        <v>2133</v>
      </c>
      <c r="D58" s="238" t="s">
        <v>444</v>
      </c>
      <c r="E58" s="239">
        <v>1.2350000000000001</v>
      </c>
      <c r="F58" s="240"/>
      <c r="G58" s="241">
        <f>ROUND(E58*F58,2)</f>
        <v>0</v>
      </c>
      <c r="H58" s="240"/>
      <c r="I58" s="241">
        <f>ROUND(E58*H58,2)</f>
        <v>0</v>
      </c>
      <c r="J58" s="240"/>
      <c r="K58" s="241">
        <f>ROUND(E58*J58,2)</f>
        <v>0</v>
      </c>
      <c r="L58" s="241">
        <v>21</v>
      </c>
      <c r="M58" s="241">
        <f>G58*(1+L58/100)</f>
        <v>0</v>
      </c>
      <c r="N58" s="239">
        <v>1.62836</v>
      </c>
      <c r="O58" s="239">
        <f>ROUND(E58*N58,2)</f>
        <v>2.0099999999999998</v>
      </c>
      <c r="P58" s="239">
        <v>0</v>
      </c>
      <c r="Q58" s="239">
        <f>ROUND(E58*P58,2)</f>
        <v>0</v>
      </c>
      <c r="R58" s="241" t="s">
        <v>492</v>
      </c>
      <c r="S58" s="241" t="s">
        <v>280</v>
      </c>
      <c r="T58" s="242" t="s">
        <v>280</v>
      </c>
      <c r="U58" s="222">
        <v>4.8899999999999997</v>
      </c>
      <c r="V58" s="222">
        <f>ROUND(E58*U58,2)</f>
        <v>6.04</v>
      </c>
      <c r="W58" s="222"/>
      <c r="X58" s="222" t="s">
        <v>399</v>
      </c>
      <c r="Y58" s="222" t="s">
        <v>283</v>
      </c>
      <c r="Z58" s="212"/>
      <c r="AA58" s="212"/>
      <c r="AB58" s="212"/>
      <c r="AC58" s="212"/>
      <c r="AD58" s="212"/>
      <c r="AE58" s="212"/>
      <c r="AF58" s="212"/>
      <c r="AG58" s="212" t="s">
        <v>400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493</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447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2134</v>
      </c>
      <c r="D60" s="226"/>
      <c r="E60" s="227">
        <v>1.2350000000000001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19</v>
      </c>
      <c r="B61" s="237" t="s">
        <v>2135</v>
      </c>
      <c r="C61" s="247" t="s">
        <v>2136</v>
      </c>
      <c r="D61" s="238" t="s">
        <v>481</v>
      </c>
      <c r="E61" s="239">
        <v>0.10839</v>
      </c>
      <c r="F61" s="240"/>
      <c r="G61" s="241">
        <f>ROUND(E61*F61,2)</f>
        <v>0</v>
      </c>
      <c r="H61" s="240"/>
      <c r="I61" s="241">
        <f>ROUND(E61*H61,2)</f>
        <v>0</v>
      </c>
      <c r="J61" s="240"/>
      <c r="K61" s="241">
        <f>ROUND(E61*J61,2)</f>
        <v>0</v>
      </c>
      <c r="L61" s="241">
        <v>21</v>
      </c>
      <c r="M61" s="241">
        <f>G61*(1+L61/100)</f>
        <v>0</v>
      </c>
      <c r="N61" s="239">
        <v>1.9539999999999998E-2</v>
      </c>
      <c r="O61" s="239">
        <f>ROUND(E61*N61,2)</f>
        <v>0</v>
      </c>
      <c r="P61" s="239">
        <v>0</v>
      </c>
      <c r="Q61" s="239">
        <f>ROUND(E61*P61,2)</f>
        <v>0</v>
      </c>
      <c r="R61" s="241" t="s">
        <v>471</v>
      </c>
      <c r="S61" s="241" t="s">
        <v>280</v>
      </c>
      <c r="T61" s="242" t="s">
        <v>280</v>
      </c>
      <c r="U61" s="222">
        <v>18.175000000000001</v>
      </c>
      <c r="V61" s="222">
        <f>ROUND(E61*U61,2)</f>
        <v>1.97</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4" t="s">
        <v>2137</v>
      </c>
      <c r="D62" s="256"/>
      <c r="E62" s="256"/>
      <c r="F62" s="256"/>
      <c r="G62" s="256"/>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447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2138</v>
      </c>
      <c r="D63" s="226"/>
      <c r="E63" s="227">
        <v>0.10839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20</v>
      </c>
      <c r="B64" s="237" t="s">
        <v>2396</v>
      </c>
      <c r="C64" s="247" t="s">
        <v>2397</v>
      </c>
      <c r="D64" s="238" t="s">
        <v>439</v>
      </c>
      <c r="E64" s="239">
        <v>10</v>
      </c>
      <c r="F64" s="240"/>
      <c r="G64" s="241">
        <f>ROUND(E64*F64,2)</f>
        <v>0</v>
      </c>
      <c r="H64" s="240"/>
      <c r="I64" s="241">
        <f>ROUND(E64*H64,2)</f>
        <v>0</v>
      </c>
      <c r="J64" s="240"/>
      <c r="K64" s="241">
        <f>ROUND(E64*J64,2)</f>
        <v>0</v>
      </c>
      <c r="L64" s="241">
        <v>21</v>
      </c>
      <c r="M64" s="241">
        <f>G64*(1+L64/100)</f>
        <v>0</v>
      </c>
      <c r="N64" s="239">
        <v>4.9459999999999997E-2</v>
      </c>
      <c r="O64" s="239">
        <f>ROUND(E64*N64,2)</f>
        <v>0.49</v>
      </c>
      <c r="P64" s="239">
        <v>0</v>
      </c>
      <c r="Q64" s="239">
        <f>ROUND(E64*P64,2)</f>
        <v>0</v>
      </c>
      <c r="R64" s="241" t="s">
        <v>492</v>
      </c>
      <c r="S64" s="241" t="s">
        <v>280</v>
      </c>
      <c r="T64" s="242" t="s">
        <v>280</v>
      </c>
      <c r="U64" s="222">
        <v>0.61</v>
      </c>
      <c r="V64" s="222">
        <f>ROUND(E64*U64,2)</f>
        <v>6.1</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4" t="s">
        <v>2398</v>
      </c>
      <c r="D65" s="256"/>
      <c r="E65" s="256"/>
      <c r="F65" s="256"/>
      <c r="G65" s="256"/>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447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2399</v>
      </c>
      <c r="D66" s="226"/>
      <c r="E66" s="227">
        <v>10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21</v>
      </c>
      <c r="B67" s="237" t="s">
        <v>540</v>
      </c>
      <c r="C67" s="247" t="s">
        <v>541</v>
      </c>
      <c r="D67" s="238" t="s">
        <v>491</v>
      </c>
      <c r="E67" s="239">
        <v>13</v>
      </c>
      <c r="F67" s="240"/>
      <c r="G67" s="241">
        <f>ROUND(E67*F67,2)</f>
        <v>0</v>
      </c>
      <c r="H67" s="240"/>
      <c r="I67" s="241">
        <f>ROUND(E67*H67,2)</f>
        <v>0</v>
      </c>
      <c r="J67" s="240"/>
      <c r="K67" s="241">
        <f>ROUND(E67*J67,2)</f>
        <v>0</v>
      </c>
      <c r="L67" s="241">
        <v>21</v>
      </c>
      <c r="M67" s="241">
        <f>G67*(1+L67/100)</f>
        <v>0</v>
      </c>
      <c r="N67" s="239">
        <v>0.125</v>
      </c>
      <c r="O67" s="239">
        <f>ROUND(E67*N67,2)</f>
        <v>1.63</v>
      </c>
      <c r="P67" s="239">
        <v>0</v>
      </c>
      <c r="Q67" s="239">
        <f>ROUND(E67*P67,2)</f>
        <v>0</v>
      </c>
      <c r="R67" s="241" t="s">
        <v>542</v>
      </c>
      <c r="S67" s="241" t="s">
        <v>280</v>
      </c>
      <c r="T67" s="242" t="s">
        <v>280</v>
      </c>
      <c r="U67" s="222">
        <v>0.52</v>
      </c>
      <c r="V67" s="222">
        <f>ROUND(E67*U67,2)</f>
        <v>6.76</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4" t="s">
        <v>543</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22</v>
      </c>
      <c r="B69" s="258" t="s">
        <v>2400</v>
      </c>
      <c r="C69" s="265" t="s">
        <v>2401</v>
      </c>
      <c r="D69" s="259" t="s">
        <v>351</v>
      </c>
      <c r="E69" s="260">
        <v>10</v>
      </c>
      <c r="F69" s="261"/>
      <c r="G69" s="262">
        <f>ROUND(E69*F69,2)</f>
        <v>0</v>
      </c>
      <c r="H69" s="261"/>
      <c r="I69" s="262">
        <f>ROUND(E69*H69,2)</f>
        <v>0</v>
      </c>
      <c r="J69" s="261"/>
      <c r="K69" s="262">
        <f>ROUND(E69*J69,2)</f>
        <v>0</v>
      </c>
      <c r="L69" s="262">
        <v>21</v>
      </c>
      <c r="M69" s="262">
        <f>G69*(1+L69/100)</f>
        <v>0</v>
      </c>
      <c r="N69" s="260">
        <v>3.073E-2</v>
      </c>
      <c r="O69" s="260">
        <f>ROUND(E69*N69,2)</f>
        <v>0.31</v>
      </c>
      <c r="P69" s="260">
        <v>0</v>
      </c>
      <c r="Q69" s="260">
        <f>ROUND(E69*P69,2)</f>
        <v>0</v>
      </c>
      <c r="R69" s="262" t="s">
        <v>471</v>
      </c>
      <c r="S69" s="262" t="s">
        <v>280</v>
      </c>
      <c r="T69" s="263" t="s">
        <v>280</v>
      </c>
      <c r="U69" s="222">
        <v>0.47</v>
      </c>
      <c r="V69" s="222">
        <f>ROUND(E69*U69,2)</f>
        <v>4.7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7">
        <v>23</v>
      </c>
      <c r="B70" s="258" t="s">
        <v>2402</v>
      </c>
      <c r="C70" s="265" t="s">
        <v>2403</v>
      </c>
      <c r="D70" s="259" t="s">
        <v>563</v>
      </c>
      <c r="E70" s="260">
        <v>50</v>
      </c>
      <c r="F70" s="261"/>
      <c r="G70" s="262">
        <f>ROUND(E70*F70,2)</f>
        <v>0</v>
      </c>
      <c r="H70" s="261"/>
      <c r="I70" s="262">
        <f>ROUND(E70*H70,2)</f>
        <v>0</v>
      </c>
      <c r="J70" s="261"/>
      <c r="K70" s="262">
        <f>ROUND(E70*J70,2)</f>
        <v>0</v>
      </c>
      <c r="L70" s="262">
        <v>21</v>
      </c>
      <c r="M70" s="262">
        <f>G70*(1+L70/100)</f>
        <v>0</v>
      </c>
      <c r="N70" s="260">
        <v>4.5440000000000001E-2</v>
      </c>
      <c r="O70" s="260">
        <f>ROUND(E70*N70,2)</f>
        <v>2.27</v>
      </c>
      <c r="P70" s="260">
        <v>0</v>
      </c>
      <c r="Q70" s="260">
        <f>ROUND(E70*P70,2)</f>
        <v>0</v>
      </c>
      <c r="R70" s="262" t="s">
        <v>471</v>
      </c>
      <c r="S70" s="262" t="s">
        <v>280</v>
      </c>
      <c r="T70" s="263" t="s">
        <v>280</v>
      </c>
      <c r="U70" s="222">
        <v>0.34</v>
      </c>
      <c r="V70" s="222">
        <f>ROUND(E70*U70,2)</f>
        <v>17</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24</v>
      </c>
      <c r="B71" s="237" t="s">
        <v>2404</v>
      </c>
      <c r="C71" s="247" t="s">
        <v>2405</v>
      </c>
      <c r="D71" s="238" t="s">
        <v>491</v>
      </c>
      <c r="E71" s="239">
        <v>18</v>
      </c>
      <c r="F71" s="240"/>
      <c r="G71" s="241">
        <f>ROUND(E71*F71,2)</f>
        <v>0</v>
      </c>
      <c r="H71" s="240"/>
      <c r="I71" s="241">
        <f>ROUND(E71*H71,2)</f>
        <v>0</v>
      </c>
      <c r="J71" s="240"/>
      <c r="K71" s="241">
        <f>ROUND(E71*J71,2)</f>
        <v>0</v>
      </c>
      <c r="L71" s="241">
        <v>21</v>
      </c>
      <c r="M71" s="241">
        <f>G71*(1+L71/100)</f>
        <v>0</v>
      </c>
      <c r="N71" s="239">
        <v>1.465E-2</v>
      </c>
      <c r="O71" s="239">
        <f>ROUND(E71*N71,2)</f>
        <v>0.26</v>
      </c>
      <c r="P71" s="239">
        <v>0</v>
      </c>
      <c r="Q71" s="239">
        <f>ROUND(E71*P71,2)</f>
        <v>0</v>
      </c>
      <c r="R71" s="241"/>
      <c r="S71" s="241" t="s">
        <v>280</v>
      </c>
      <c r="T71" s="242" t="s">
        <v>280</v>
      </c>
      <c r="U71" s="222">
        <v>0.62</v>
      </c>
      <c r="V71" s="222">
        <f>ROUND(E71*U71,2)</f>
        <v>11.16</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2406</v>
      </c>
      <c r="D72" s="226"/>
      <c r="E72" s="227">
        <v>18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25</v>
      </c>
      <c r="B73" s="237" t="s">
        <v>2407</v>
      </c>
      <c r="C73" s="247" t="s">
        <v>2408</v>
      </c>
      <c r="D73" s="238" t="s">
        <v>491</v>
      </c>
      <c r="E73" s="239">
        <v>52</v>
      </c>
      <c r="F73" s="240"/>
      <c r="G73" s="241">
        <f>ROUND(E73*F73,2)</f>
        <v>0</v>
      </c>
      <c r="H73" s="240"/>
      <c r="I73" s="241">
        <f>ROUND(E73*H73,2)</f>
        <v>0</v>
      </c>
      <c r="J73" s="240"/>
      <c r="K73" s="241">
        <f>ROUND(E73*J73,2)</f>
        <v>0</v>
      </c>
      <c r="L73" s="241">
        <v>21</v>
      </c>
      <c r="M73" s="241">
        <f>G73*(1+L73/100)</f>
        <v>0</v>
      </c>
      <c r="N73" s="239">
        <v>2.513E-2</v>
      </c>
      <c r="O73" s="239">
        <f>ROUND(E73*N73,2)</f>
        <v>1.31</v>
      </c>
      <c r="P73" s="239">
        <v>0</v>
      </c>
      <c r="Q73" s="239">
        <f>ROUND(E73*P73,2)</f>
        <v>0</v>
      </c>
      <c r="R73" s="241"/>
      <c r="S73" s="241" t="s">
        <v>280</v>
      </c>
      <c r="T73" s="242" t="s">
        <v>280</v>
      </c>
      <c r="U73" s="222">
        <v>1.2829999999999999</v>
      </c>
      <c r="V73" s="222">
        <f>ROUND(E73*U73,2)</f>
        <v>66.72</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2409</v>
      </c>
      <c r="D74" s="226"/>
      <c r="E74" s="227">
        <v>26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2410</v>
      </c>
      <c r="D75" s="226"/>
      <c r="E75" s="227">
        <v>10</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2411</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2412</v>
      </c>
      <c r="D77" s="226"/>
      <c r="E77" s="227">
        <v>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26</v>
      </c>
      <c r="B78" s="237" t="s">
        <v>2139</v>
      </c>
      <c r="C78" s="247" t="s">
        <v>2140</v>
      </c>
      <c r="D78" s="238" t="s">
        <v>481</v>
      </c>
      <c r="E78" s="239">
        <v>0.11923</v>
      </c>
      <c r="F78" s="240"/>
      <c r="G78" s="241">
        <f>ROUND(E78*F78,2)</f>
        <v>0</v>
      </c>
      <c r="H78" s="240"/>
      <c r="I78" s="241">
        <f>ROUND(E78*H78,2)</f>
        <v>0</v>
      </c>
      <c r="J78" s="240"/>
      <c r="K78" s="241">
        <f>ROUND(E78*J78,2)</f>
        <v>0</v>
      </c>
      <c r="L78" s="241">
        <v>21</v>
      </c>
      <c r="M78" s="241">
        <f>G78*(1+L78/100)</f>
        <v>0</v>
      </c>
      <c r="N78" s="239">
        <v>1</v>
      </c>
      <c r="O78" s="239">
        <f>ROUND(E78*N78,2)</f>
        <v>0.12</v>
      </c>
      <c r="P78" s="239">
        <v>0</v>
      </c>
      <c r="Q78" s="239">
        <f>ROUND(E78*P78,2)</f>
        <v>0</v>
      </c>
      <c r="R78" s="241" t="s">
        <v>888</v>
      </c>
      <c r="S78" s="241" t="s">
        <v>280</v>
      </c>
      <c r="T78" s="242" t="s">
        <v>280</v>
      </c>
      <c r="U78" s="222">
        <v>0</v>
      </c>
      <c r="V78" s="222">
        <f>ROUND(E78*U78,2)</f>
        <v>0</v>
      </c>
      <c r="W78" s="222"/>
      <c r="X78" s="222" t="s">
        <v>830</v>
      </c>
      <c r="Y78" s="222" t="s">
        <v>283</v>
      </c>
      <c r="Z78" s="212"/>
      <c r="AA78" s="212"/>
      <c r="AB78" s="212"/>
      <c r="AC78" s="212"/>
      <c r="AD78" s="212"/>
      <c r="AE78" s="212"/>
      <c r="AF78" s="212"/>
      <c r="AG78" s="212" t="s">
        <v>831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2141</v>
      </c>
      <c r="D79" s="226"/>
      <c r="E79" s="227">
        <v>0.11923</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27</v>
      </c>
      <c r="B80" s="237" t="s">
        <v>2413</v>
      </c>
      <c r="C80" s="247" t="s">
        <v>2414</v>
      </c>
      <c r="D80" s="238" t="s">
        <v>351</v>
      </c>
      <c r="E80" s="239">
        <v>1</v>
      </c>
      <c r="F80" s="240"/>
      <c r="G80" s="241">
        <f>ROUND(E80*F80,2)</f>
        <v>0</v>
      </c>
      <c r="H80" s="240"/>
      <c r="I80" s="241">
        <f>ROUND(E80*H80,2)</f>
        <v>0</v>
      </c>
      <c r="J80" s="240"/>
      <c r="K80" s="241">
        <f>ROUND(E80*J80,2)</f>
        <v>0</v>
      </c>
      <c r="L80" s="241">
        <v>21</v>
      </c>
      <c r="M80" s="241">
        <f>G80*(1+L80/100)</f>
        <v>0</v>
      </c>
      <c r="N80" s="239">
        <v>0.57999999999999996</v>
      </c>
      <c r="O80" s="239">
        <f>ROUND(E80*N80,2)</f>
        <v>0.57999999999999996</v>
      </c>
      <c r="P80" s="239">
        <v>0</v>
      </c>
      <c r="Q80" s="239">
        <f>ROUND(E80*P80,2)</f>
        <v>0</v>
      </c>
      <c r="R80" s="241"/>
      <c r="S80" s="241" t="s">
        <v>316</v>
      </c>
      <c r="T80" s="242" t="s">
        <v>281</v>
      </c>
      <c r="U80" s="222">
        <v>0</v>
      </c>
      <c r="V80" s="222">
        <f>ROUND(E80*U80,2)</f>
        <v>0</v>
      </c>
      <c r="W80" s="222"/>
      <c r="X80" s="222" t="s">
        <v>830</v>
      </c>
      <c r="Y80" s="222" t="s">
        <v>283</v>
      </c>
      <c r="Z80" s="212"/>
      <c r="AA80" s="212"/>
      <c r="AB80" s="212"/>
      <c r="AC80" s="212"/>
      <c r="AD80" s="212"/>
      <c r="AE80" s="212"/>
      <c r="AF80" s="212"/>
      <c r="AG80" s="212" t="s">
        <v>831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2415</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2416</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2417</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28</v>
      </c>
      <c r="B84" s="237" t="s">
        <v>2418</v>
      </c>
      <c r="C84" s="247" t="s">
        <v>2419</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830</v>
      </c>
      <c r="Y84" s="222" t="s">
        <v>283</v>
      </c>
      <c r="Z84" s="212"/>
      <c r="AA84" s="212"/>
      <c r="AB84" s="212"/>
      <c r="AC84" s="212"/>
      <c r="AD84" s="212"/>
      <c r="AE84" s="212"/>
      <c r="AF84" s="212"/>
      <c r="AG84" s="212" t="s">
        <v>831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2420</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7" t="s">
        <v>1687</v>
      </c>
      <c r="D86" s="223"/>
      <c r="E86" s="224"/>
      <c r="F86" s="225"/>
      <c r="G86" s="22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0" t="s">
        <v>2421</v>
      </c>
      <c r="D87" s="245"/>
      <c r="E87" s="245"/>
      <c r="F87" s="245"/>
      <c r="G87" s="245"/>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43" t="str">
        <f>C87</f>
        <v>- Prefabrikované betonové bloky, mrazuvzdorné, opatřené vnitřním ochranným systémem proti znečištění a pronikání vody.</v>
      </c>
      <c r="BB87" s="212"/>
      <c r="BC87" s="212"/>
      <c r="BD87" s="212"/>
      <c r="BE87" s="212"/>
      <c r="BF87" s="212"/>
      <c r="BG87" s="212"/>
      <c r="BH87" s="212"/>
    </row>
    <row r="88" spans="1:60" outlineLevel="2" x14ac:dyDescent="0.2">
      <c r="A88" s="219"/>
      <c r="B88" s="220"/>
      <c r="C88" s="249" t="s">
        <v>2422</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2423</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2417</v>
      </c>
      <c r="D90" s="226"/>
      <c r="E90" s="227">
        <v>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29</v>
      </c>
      <c r="B91" s="237" t="s">
        <v>2424</v>
      </c>
      <c r="C91" s="247" t="s">
        <v>2425</v>
      </c>
      <c r="D91" s="238" t="s">
        <v>885</v>
      </c>
      <c r="E91" s="239">
        <v>4</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830</v>
      </c>
      <c r="Y91" s="222" t="s">
        <v>283</v>
      </c>
      <c r="Z91" s="212"/>
      <c r="AA91" s="212"/>
      <c r="AB91" s="212"/>
      <c r="AC91" s="212"/>
      <c r="AD91" s="212"/>
      <c r="AE91" s="212"/>
      <c r="AF91" s="212"/>
      <c r="AG91" s="212" t="s">
        <v>831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2426</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2427</v>
      </c>
      <c r="D93" s="226"/>
      <c r="E93" s="227"/>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2428</v>
      </c>
      <c r="D94" s="226"/>
      <c r="E94" s="227">
        <v>4</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9" t="s">
        <v>275</v>
      </c>
      <c r="B95" s="230" t="s">
        <v>67</v>
      </c>
      <c r="C95" s="246" t="s">
        <v>149</v>
      </c>
      <c r="D95" s="231"/>
      <c r="E95" s="232"/>
      <c r="F95" s="233"/>
      <c r="G95" s="233">
        <f>SUMIF(AG96:AG104,"&lt;&gt;NOR",G96:G104)</f>
        <v>0</v>
      </c>
      <c r="H95" s="233"/>
      <c r="I95" s="233">
        <f>SUM(I96:I104)</f>
        <v>0</v>
      </c>
      <c r="J95" s="233"/>
      <c r="K95" s="233">
        <f>SUM(K96:K104)</f>
        <v>0</v>
      </c>
      <c r="L95" s="233"/>
      <c r="M95" s="233">
        <f>SUM(M96:M104)</f>
        <v>0</v>
      </c>
      <c r="N95" s="232"/>
      <c r="O95" s="232">
        <f>SUM(O96:O104)</f>
        <v>1.9500000000000002</v>
      </c>
      <c r="P95" s="232"/>
      <c r="Q95" s="232">
        <f>SUM(Q96:Q104)</f>
        <v>0</v>
      </c>
      <c r="R95" s="233"/>
      <c r="S95" s="233"/>
      <c r="T95" s="234"/>
      <c r="U95" s="228"/>
      <c r="V95" s="228">
        <f>SUM(V96:V104)</f>
        <v>13</v>
      </c>
      <c r="W95" s="228"/>
      <c r="X95" s="228"/>
      <c r="Y95" s="228"/>
      <c r="AG95" t="s">
        <v>276</v>
      </c>
    </row>
    <row r="96" spans="1:60" outlineLevel="1" x14ac:dyDescent="0.2">
      <c r="A96" s="257">
        <v>30</v>
      </c>
      <c r="B96" s="258" t="s">
        <v>2142</v>
      </c>
      <c r="C96" s="265" t="s">
        <v>2143</v>
      </c>
      <c r="D96" s="259" t="s">
        <v>491</v>
      </c>
      <c r="E96" s="260">
        <v>38</v>
      </c>
      <c r="F96" s="261"/>
      <c r="G96" s="262">
        <f>ROUND(E96*F96,2)</f>
        <v>0</v>
      </c>
      <c r="H96" s="261"/>
      <c r="I96" s="262">
        <f>ROUND(E96*H96,2)</f>
        <v>0</v>
      </c>
      <c r="J96" s="261"/>
      <c r="K96" s="262">
        <f>ROUND(E96*J96,2)</f>
        <v>0</v>
      </c>
      <c r="L96" s="262">
        <v>21</v>
      </c>
      <c r="M96" s="262">
        <f>G96*(1+L96/100)</f>
        <v>0</v>
      </c>
      <c r="N96" s="260">
        <v>2.094E-2</v>
      </c>
      <c r="O96" s="260">
        <f>ROUND(E96*N96,2)</f>
        <v>0.8</v>
      </c>
      <c r="P96" s="260">
        <v>0</v>
      </c>
      <c r="Q96" s="260">
        <f>ROUND(E96*P96,2)</f>
        <v>0</v>
      </c>
      <c r="R96" s="262" t="s">
        <v>492</v>
      </c>
      <c r="S96" s="262" t="s">
        <v>280</v>
      </c>
      <c r="T96" s="263" t="s">
        <v>280</v>
      </c>
      <c r="U96" s="222">
        <v>0.2014</v>
      </c>
      <c r="V96" s="222">
        <f>ROUND(E96*U96,2)</f>
        <v>7.65</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31</v>
      </c>
      <c r="B97" s="237" t="s">
        <v>2429</v>
      </c>
      <c r="C97" s="247" t="s">
        <v>2430</v>
      </c>
      <c r="D97" s="238" t="s">
        <v>444</v>
      </c>
      <c r="E97" s="239">
        <v>0.43</v>
      </c>
      <c r="F97" s="240"/>
      <c r="G97" s="241">
        <f>ROUND(E97*F97,2)</f>
        <v>0</v>
      </c>
      <c r="H97" s="240"/>
      <c r="I97" s="241">
        <f>ROUND(E97*H97,2)</f>
        <v>0</v>
      </c>
      <c r="J97" s="240"/>
      <c r="K97" s="241">
        <f>ROUND(E97*J97,2)</f>
        <v>0</v>
      </c>
      <c r="L97" s="241">
        <v>21</v>
      </c>
      <c r="M97" s="241">
        <f>G97*(1+L97/100)</f>
        <v>0</v>
      </c>
      <c r="N97" s="239">
        <v>2.52508</v>
      </c>
      <c r="O97" s="239">
        <f>ROUND(E97*N97,2)</f>
        <v>1.0900000000000001</v>
      </c>
      <c r="P97" s="239">
        <v>0</v>
      </c>
      <c r="Q97" s="239">
        <f>ROUND(E97*P97,2)</f>
        <v>0</v>
      </c>
      <c r="R97" s="241" t="s">
        <v>471</v>
      </c>
      <c r="S97" s="241" t="s">
        <v>280</v>
      </c>
      <c r="T97" s="242" t="s">
        <v>280</v>
      </c>
      <c r="U97" s="222">
        <v>3.6749999999999998</v>
      </c>
      <c r="V97" s="222">
        <f>ROUND(E97*U97,2)</f>
        <v>1.58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2431</v>
      </c>
      <c r="D98" s="226"/>
      <c r="E98" s="227">
        <v>0.43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6">
        <v>32</v>
      </c>
      <c r="B99" s="237" t="s">
        <v>2432</v>
      </c>
      <c r="C99" s="247" t="s">
        <v>2433</v>
      </c>
      <c r="D99" s="238" t="s">
        <v>481</v>
      </c>
      <c r="E99" s="239">
        <v>2.664E-2</v>
      </c>
      <c r="F99" s="240"/>
      <c r="G99" s="241">
        <f>ROUND(E99*F99,2)</f>
        <v>0</v>
      </c>
      <c r="H99" s="240"/>
      <c r="I99" s="241">
        <f>ROUND(E99*H99,2)</f>
        <v>0</v>
      </c>
      <c r="J99" s="240"/>
      <c r="K99" s="241">
        <f>ROUND(E99*J99,2)</f>
        <v>0</v>
      </c>
      <c r="L99" s="241">
        <v>21</v>
      </c>
      <c r="M99" s="241">
        <f>G99*(1+L99/100)</f>
        <v>0</v>
      </c>
      <c r="N99" s="239">
        <v>1.0579400000000001</v>
      </c>
      <c r="O99" s="239">
        <f>ROUND(E99*N99,2)</f>
        <v>0.03</v>
      </c>
      <c r="P99" s="239">
        <v>0</v>
      </c>
      <c r="Q99" s="239">
        <f>ROUND(E99*P99,2)</f>
        <v>0</v>
      </c>
      <c r="R99" s="241" t="s">
        <v>471</v>
      </c>
      <c r="S99" s="241" t="s">
        <v>280</v>
      </c>
      <c r="T99" s="242" t="s">
        <v>280</v>
      </c>
      <c r="U99" s="222">
        <v>22.816500000000001</v>
      </c>
      <c r="V99" s="222">
        <f>ROUND(E99*U99,2)</f>
        <v>0.61</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680</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2434</v>
      </c>
      <c r="D101" s="226"/>
      <c r="E101" s="227">
        <v>2.664E-2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33</v>
      </c>
      <c r="B102" s="237" t="s">
        <v>2435</v>
      </c>
      <c r="C102" s="247" t="s">
        <v>2436</v>
      </c>
      <c r="D102" s="238" t="s">
        <v>439</v>
      </c>
      <c r="E102" s="239">
        <v>1.7549999999999999</v>
      </c>
      <c r="F102" s="240"/>
      <c r="G102" s="241">
        <f>ROUND(E102*F102,2)</f>
        <v>0</v>
      </c>
      <c r="H102" s="240"/>
      <c r="I102" s="241">
        <f>ROUND(E102*H102,2)</f>
        <v>0</v>
      </c>
      <c r="J102" s="240"/>
      <c r="K102" s="241">
        <f>ROUND(E102*J102,2)</f>
        <v>0</v>
      </c>
      <c r="L102" s="241">
        <v>21</v>
      </c>
      <c r="M102" s="241">
        <f>G102*(1+L102/100)</f>
        <v>0</v>
      </c>
      <c r="N102" s="239">
        <v>1.6930000000000001E-2</v>
      </c>
      <c r="O102" s="239">
        <f>ROUND(E102*N102,2)</f>
        <v>0.03</v>
      </c>
      <c r="P102" s="239">
        <v>0</v>
      </c>
      <c r="Q102" s="239">
        <f>ROUND(E102*P102,2)</f>
        <v>0</v>
      </c>
      <c r="R102" s="241" t="s">
        <v>471</v>
      </c>
      <c r="S102" s="241" t="s">
        <v>280</v>
      </c>
      <c r="T102" s="242" t="s">
        <v>280</v>
      </c>
      <c r="U102" s="222">
        <v>1.5396000000000001</v>
      </c>
      <c r="V102" s="222">
        <f>ROUND(E102*U102,2)</f>
        <v>2.7</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2437</v>
      </c>
      <c r="D103" s="226"/>
      <c r="E103" s="227">
        <v>1.7549999999999999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57">
        <v>34</v>
      </c>
      <c r="B104" s="258" t="s">
        <v>2438</v>
      </c>
      <c r="C104" s="265" t="s">
        <v>2439</v>
      </c>
      <c r="D104" s="259" t="s">
        <v>439</v>
      </c>
      <c r="E104" s="260">
        <v>1.7549999999999999</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471</v>
      </c>
      <c r="S104" s="262" t="s">
        <v>280</v>
      </c>
      <c r="T104" s="263" t="s">
        <v>280</v>
      </c>
      <c r="U104" s="222">
        <v>0.26</v>
      </c>
      <c r="V104" s="222">
        <f>ROUND(E104*U104,2)</f>
        <v>0.46</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9" t="s">
        <v>275</v>
      </c>
      <c r="B105" s="230" t="s">
        <v>70</v>
      </c>
      <c r="C105" s="246" t="s">
        <v>151</v>
      </c>
      <c r="D105" s="231"/>
      <c r="E105" s="232"/>
      <c r="F105" s="233"/>
      <c r="G105" s="233">
        <f>SUMIF(AG106:AG153,"&lt;&gt;NOR",G106:G153)</f>
        <v>0</v>
      </c>
      <c r="H105" s="233"/>
      <c r="I105" s="233">
        <f>SUM(I106:I153)</f>
        <v>0</v>
      </c>
      <c r="J105" s="233"/>
      <c r="K105" s="233">
        <f>SUM(K106:K153)</f>
        <v>0</v>
      </c>
      <c r="L105" s="233"/>
      <c r="M105" s="233">
        <f>SUM(M106:M153)</f>
        <v>0</v>
      </c>
      <c r="N105" s="232"/>
      <c r="O105" s="232">
        <f>SUM(O106:O153)</f>
        <v>516.06999999999994</v>
      </c>
      <c r="P105" s="232"/>
      <c r="Q105" s="232">
        <f>SUM(Q106:Q153)</f>
        <v>0</v>
      </c>
      <c r="R105" s="233"/>
      <c r="S105" s="233"/>
      <c r="T105" s="234"/>
      <c r="U105" s="228"/>
      <c r="V105" s="228">
        <f>SUM(V106:V153)</f>
        <v>175.97</v>
      </c>
      <c r="W105" s="228"/>
      <c r="X105" s="228"/>
      <c r="Y105" s="228"/>
      <c r="AG105" t="s">
        <v>276</v>
      </c>
    </row>
    <row r="106" spans="1:60" outlineLevel="1" x14ac:dyDescent="0.2">
      <c r="A106" s="236">
        <v>35</v>
      </c>
      <c r="B106" s="237" t="s">
        <v>2440</v>
      </c>
      <c r="C106" s="247" t="s">
        <v>2441</v>
      </c>
      <c r="D106" s="238" t="s">
        <v>444</v>
      </c>
      <c r="E106" s="239">
        <v>9.08</v>
      </c>
      <c r="F106" s="240"/>
      <c r="G106" s="241">
        <f>ROUND(E106*F106,2)</f>
        <v>0</v>
      </c>
      <c r="H106" s="240"/>
      <c r="I106" s="241">
        <f>ROUND(E106*H106,2)</f>
        <v>0</v>
      </c>
      <c r="J106" s="240"/>
      <c r="K106" s="241">
        <f>ROUND(E106*J106,2)</f>
        <v>0</v>
      </c>
      <c r="L106" s="241">
        <v>21</v>
      </c>
      <c r="M106" s="241">
        <f>G106*(1+L106/100)</f>
        <v>0</v>
      </c>
      <c r="N106" s="239">
        <v>2.0240399999999998</v>
      </c>
      <c r="O106" s="239">
        <f>ROUND(E106*N106,2)</f>
        <v>18.38</v>
      </c>
      <c r="P106" s="239">
        <v>0</v>
      </c>
      <c r="Q106" s="239">
        <f>ROUND(E106*P106,2)</f>
        <v>0</v>
      </c>
      <c r="R106" s="241"/>
      <c r="S106" s="241" t="s">
        <v>280</v>
      </c>
      <c r="T106" s="242" t="s">
        <v>280</v>
      </c>
      <c r="U106" s="222">
        <v>0.121</v>
      </c>
      <c r="V106" s="222">
        <f>ROUND(E106*U106,2)</f>
        <v>1.1000000000000001</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2442</v>
      </c>
      <c r="D107" s="226"/>
      <c r="E107" s="227">
        <v>9.08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36</v>
      </c>
      <c r="B108" s="237" t="s">
        <v>2443</v>
      </c>
      <c r="C108" s="247" t="s">
        <v>2444</v>
      </c>
      <c r="D108" s="238" t="s">
        <v>439</v>
      </c>
      <c r="E108" s="239">
        <v>97</v>
      </c>
      <c r="F108" s="240"/>
      <c r="G108" s="241">
        <f>ROUND(E108*F108,2)</f>
        <v>0</v>
      </c>
      <c r="H108" s="240"/>
      <c r="I108" s="241">
        <f>ROUND(E108*H108,2)</f>
        <v>0</v>
      </c>
      <c r="J108" s="240"/>
      <c r="K108" s="241">
        <f>ROUND(E108*J108,2)</f>
        <v>0</v>
      </c>
      <c r="L108" s="241">
        <v>21</v>
      </c>
      <c r="M108" s="241">
        <f>G108*(1+L108/100)</f>
        <v>0</v>
      </c>
      <c r="N108" s="239">
        <v>0.14168</v>
      </c>
      <c r="O108" s="239">
        <f>ROUND(E108*N108,2)</f>
        <v>13.74</v>
      </c>
      <c r="P108" s="239">
        <v>0</v>
      </c>
      <c r="Q108" s="239">
        <f>ROUND(E108*P108,2)</f>
        <v>0</v>
      </c>
      <c r="R108" s="241" t="s">
        <v>440</v>
      </c>
      <c r="S108" s="241" t="s">
        <v>280</v>
      </c>
      <c r="T108" s="242" t="s">
        <v>280</v>
      </c>
      <c r="U108" s="222">
        <v>2.4E-2</v>
      </c>
      <c r="V108" s="222">
        <f>ROUND(E108*U108,2)</f>
        <v>2.33</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2445</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2446</v>
      </c>
      <c r="D110" s="226"/>
      <c r="E110" s="227">
        <v>97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37</v>
      </c>
      <c r="B111" s="237" t="s">
        <v>2447</v>
      </c>
      <c r="C111" s="247" t="s">
        <v>2448</v>
      </c>
      <c r="D111" s="238" t="s">
        <v>439</v>
      </c>
      <c r="E111" s="239">
        <v>454</v>
      </c>
      <c r="F111" s="240"/>
      <c r="G111" s="241">
        <f>ROUND(E111*F111,2)</f>
        <v>0</v>
      </c>
      <c r="H111" s="240"/>
      <c r="I111" s="241">
        <f>ROUND(E111*H111,2)</f>
        <v>0</v>
      </c>
      <c r="J111" s="240"/>
      <c r="K111" s="241">
        <f>ROUND(E111*J111,2)</f>
        <v>0</v>
      </c>
      <c r="L111" s="241">
        <v>21</v>
      </c>
      <c r="M111" s="241">
        <f>G111*(1+L111/100)</f>
        <v>0</v>
      </c>
      <c r="N111" s="239">
        <v>0.34399999999999997</v>
      </c>
      <c r="O111" s="239">
        <f>ROUND(E111*N111,2)</f>
        <v>156.18</v>
      </c>
      <c r="P111" s="239">
        <v>0</v>
      </c>
      <c r="Q111" s="239">
        <f>ROUND(E111*P111,2)</f>
        <v>0</v>
      </c>
      <c r="R111" s="241" t="s">
        <v>440</v>
      </c>
      <c r="S111" s="241" t="s">
        <v>280</v>
      </c>
      <c r="T111" s="242" t="s">
        <v>280</v>
      </c>
      <c r="U111" s="222">
        <v>2.5999999999999999E-2</v>
      </c>
      <c r="V111" s="222">
        <f>ROUND(E111*U111,2)</f>
        <v>11.8</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2449</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2450</v>
      </c>
      <c r="D113" s="226"/>
      <c r="E113" s="227">
        <v>454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38</v>
      </c>
      <c r="B114" s="237" t="s">
        <v>2451</v>
      </c>
      <c r="C114" s="247" t="s">
        <v>2452</v>
      </c>
      <c r="D114" s="238" t="s">
        <v>439</v>
      </c>
      <c r="E114" s="239">
        <v>97</v>
      </c>
      <c r="F114" s="240"/>
      <c r="G114" s="241">
        <f>ROUND(E114*F114,2)</f>
        <v>0</v>
      </c>
      <c r="H114" s="240"/>
      <c r="I114" s="241">
        <f>ROUND(E114*H114,2)</f>
        <v>0</v>
      </c>
      <c r="J114" s="240"/>
      <c r="K114" s="241">
        <f>ROUND(E114*J114,2)</f>
        <v>0</v>
      </c>
      <c r="L114" s="241">
        <v>21</v>
      </c>
      <c r="M114" s="241">
        <f>G114*(1+L114/100)</f>
        <v>0</v>
      </c>
      <c r="N114" s="239">
        <v>0.25094</v>
      </c>
      <c r="O114" s="239">
        <f>ROUND(E114*N114,2)</f>
        <v>24.34</v>
      </c>
      <c r="P114" s="239">
        <v>0</v>
      </c>
      <c r="Q114" s="239">
        <f>ROUND(E114*P114,2)</f>
        <v>0</v>
      </c>
      <c r="R114" s="241" t="s">
        <v>440</v>
      </c>
      <c r="S114" s="241" t="s">
        <v>280</v>
      </c>
      <c r="T114" s="242" t="s">
        <v>280</v>
      </c>
      <c r="U114" s="222">
        <v>5.0999999999999997E-2</v>
      </c>
      <c r="V114" s="222">
        <f>ROUND(E114*U114,2)</f>
        <v>4.95</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4" t="s">
        <v>2453</v>
      </c>
      <c r="D115" s="256"/>
      <c r="E115" s="256"/>
      <c r="F115" s="256"/>
      <c r="G115" s="256"/>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447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3" t="str">
        <f>C115</f>
        <v>kamenivo hrubé drcené vel. 32 - 63 mm s výplňovým kamenivem (vibrovaný štěrk), s rozprostřením, vlhčením a zhutněním</v>
      </c>
      <c r="BB115" s="212"/>
      <c r="BC115" s="212"/>
      <c r="BD115" s="212"/>
      <c r="BE115" s="212"/>
      <c r="BF115" s="212"/>
      <c r="BG115" s="212"/>
      <c r="BH115" s="212"/>
    </row>
    <row r="116" spans="1:60" outlineLevel="1" x14ac:dyDescent="0.2">
      <c r="A116" s="236">
        <v>39</v>
      </c>
      <c r="B116" s="237" t="s">
        <v>2454</v>
      </c>
      <c r="C116" s="247" t="s">
        <v>2455</v>
      </c>
      <c r="D116" s="238" t="s">
        <v>439</v>
      </c>
      <c r="E116" s="239">
        <v>34</v>
      </c>
      <c r="F116" s="240"/>
      <c r="G116" s="241">
        <f>ROUND(E116*F116,2)</f>
        <v>0</v>
      </c>
      <c r="H116" s="240"/>
      <c r="I116" s="241">
        <f>ROUND(E116*H116,2)</f>
        <v>0</v>
      </c>
      <c r="J116" s="240"/>
      <c r="K116" s="241">
        <f>ROUND(E116*J116,2)</f>
        <v>0</v>
      </c>
      <c r="L116" s="241">
        <v>21</v>
      </c>
      <c r="M116" s="241">
        <f>G116*(1+L116/100)</f>
        <v>0</v>
      </c>
      <c r="N116" s="239">
        <v>0.36834</v>
      </c>
      <c r="O116" s="239">
        <f>ROUND(E116*N116,2)</f>
        <v>12.52</v>
      </c>
      <c r="P116" s="239">
        <v>0</v>
      </c>
      <c r="Q116" s="239">
        <f>ROUND(E116*P116,2)</f>
        <v>0</v>
      </c>
      <c r="R116" s="241" t="s">
        <v>440</v>
      </c>
      <c r="S116" s="241" t="s">
        <v>280</v>
      </c>
      <c r="T116" s="242" t="s">
        <v>280</v>
      </c>
      <c r="U116" s="222">
        <v>5.5E-2</v>
      </c>
      <c r="V116" s="222">
        <f>ROUND(E116*U116,2)</f>
        <v>1.87</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2453</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kamenivo hrubé drcené vel. 32 - 63 mm s výplňovým kamenivem (vibrovaný štěrk), s rozprostřením, vlhčením a zhutněním</v>
      </c>
      <c r="BB117" s="212"/>
      <c r="BC117" s="212"/>
      <c r="BD117" s="212"/>
      <c r="BE117" s="212"/>
      <c r="BF117" s="212"/>
      <c r="BG117" s="212"/>
      <c r="BH117" s="212"/>
    </row>
    <row r="118" spans="1:60" outlineLevel="2" x14ac:dyDescent="0.2">
      <c r="A118" s="219"/>
      <c r="B118" s="220"/>
      <c r="C118" s="249" t="s">
        <v>2382</v>
      </c>
      <c r="D118" s="226"/>
      <c r="E118" s="227">
        <v>34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40</v>
      </c>
      <c r="B119" s="237" t="s">
        <v>2456</v>
      </c>
      <c r="C119" s="247" t="s">
        <v>2457</v>
      </c>
      <c r="D119" s="238" t="s">
        <v>439</v>
      </c>
      <c r="E119" s="239">
        <v>454</v>
      </c>
      <c r="F119" s="240"/>
      <c r="G119" s="241">
        <f>ROUND(E119*F119,2)</f>
        <v>0</v>
      </c>
      <c r="H119" s="240"/>
      <c r="I119" s="241">
        <f>ROUND(E119*H119,2)</f>
        <v>0</v>
      </c>
      <c r="J119" s="240"/>
      <c r="K119" s="241">
        <f>ROUND(E119*J119,2)</f>
        <v>0</v>
      </c>
      <c r="L119" s="241">
        <v>21</v>
      </c>
      <c r="M119" s="241">
        <f>G119*(1+L119/100)</f>
        <v>0</v>
      </c>
      <c r="N119" s="239">
        <v>0.1008</v>
      </c>
      <c r="O119" s="239">
        <f>ROUND(E119*N119,2)</f>
        <v>45.76</v>
      </c>
      <c r="P119" s="239">
        <v>0</v>
      </c>
      <c r="Q119" s="239">
        <f>ROUND(E119*P119,2)</f>
        <v>0</v>
      </c>
      <c r="R119" s="241" t="s">
        <v>440</v>
      </c>
      <c r="S119" s="241" t="s">
        <v>280</v>
      </c>
      <c r="T119" s="242" t="s">
        <v>280</v>
      </c>
      <c r="U119" s="222">
        <v>2.5000000000000001E-2</v>
      </c>
      <c r="V119" s="222">
        <f>ROUND(E119*U119,2)</f>
        <v>11.35</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2383</v>
      </c>
      <c r="D120" s="226"/>
      <c r="E120" s="227">
        <v>454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41</v>
      </c>
      <c r="B121" s="237" t="s">
        <v>683</v>
      </c>
      <c r="C121" s="247" t="s">
        <v>684</v>
      </c>
      <c r="D121" s="238" t="s">
        <v>439</v>
      </c>
      <c r="E121" s="239">
        <v>454</v>
      </c>
      <c r="F121" s="240"/>
      <c r="G121" s="241">
        <f>ROUND(E121*F121,2)</f>
        <v>0</v>
      </c>
      <c r="H121" s="240"/>
      <c r="I121" s="241">
        <f>ROUND(E121*H121,2)</f>
        <v>0</v>
      </c>
      <c r="J121" s="240"/>
      <c r="K121" s="241">
        <f>ROUND(E121*J121,2)</f>
        <v>0</v>
      </c>
      <c r="L121" s="241">
        <v>21</v>
      </c>
      <c r="M121" s="241">
        <f>G121*(1+L121/100)</f>
        <v>0</v>
      </c>
      <c r="N121" s="239">
        <v>0.126</v>
      </c>
      <c r="O121" s="239">
        <f>ROUND(E121*N121,2)</f>
        <v>57.2</v>
      </c>
      <c r="P121" s="239">
        <v>0</v>
      </c>
      <c r="Q121" s="239">
        <f>ROUND(E121*P121,2)</f>
        <v>0</v>
      </c>
      <c r="R121" s="241" t="s">
        <v>440</v>
      </c>
      <c r="S121" s="241" t="s">
        <v>280</v>
      </c>
      <c r="T121" s="242" t="s">
        <v>280</v>
      </c>
      <c r="U121" s="222">
        <v>2.1000000000000001E-2</v>
      </c>
      <c r="V121" s="222">
        <f>ROUND(E121*U121,2)</f>
        <v>9.5299999999999994</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2383</v>
      </c>
      <c r="D122" s="226"/>
      <c r="E122" s="227">
        <v>454</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6">
        <v>42</v>
      </c>
      <c r="B123" s="237" t="s">
        <v>2458</v>
      </c>
      <c r="C123" s="247" t="s">
        <v>2459</v>
      </c>
      <c r="D123" s="238" t="s">
        <v>439</v>
      </c>
      <c r="E123" s="239">
        <v>454</v>
      </c>
      <c r="F123" s="240"/>
      <c r="G123" s="241">
        <f>ROUND(E123*F123,2)</f>
        <v>0</v>
      </c>
      <c r="H123" s="240"/>
      <c r="I123" s="241">
        <f>ROUND(E123*H123,2)</f>
        <v>0</v>
      </c>
      <c r="J123" s="240"/>
      <c r="K123" s="241">
        <f>ROUND(E123*J123,2)</f>
        <v>0</v>
      </c>
      <c r="L123" s="241">
        <v>21</v>
      </c>
      <c r="M123" s="241">
        <f>G123*(1+L123/100)</f>
        <v>0</v>
      </c>
      <c r="N123" s="239">
        <v>0.2016</v>
      </c>
      <c r="O123" s="239">
        <f>ROUND(E123*N123,2)</f>
        <v>91.53</v>
      </c>
      <c r="P123" s="239">
        <v>0</v>
      </c>
      <c r="Q123" s="239">
        <f>ROUND(E123*P123,2)</f>
        <v>0</v>
      </c>
      <c r="R123" s="241" t="s">
        <v>440</v>
      </c>
      <c r="S123" s="241" t="s">
        <v>280</v>
      </c>
      <c r="T123" s="242" t="s">
        <v>280</v>
      </c>
      <c r="U123" s="222">
        <v>2.4E-2</v>
      </c>
      <c r="V123" s="222">
        <f>ROUND(E123*U123,2)</f>
        <v>10.9</v>
      </c>
      <c r="W123" s="222"/>
      <c r="X123" s="222" t="s">
        <v>399</v>
      </c>
      <c r="Y123" s="222" t="s">
        <v>283</v>
      </c>
      <c r="Z123" s="212"/>
      <c r="AA123" s="212"/>
      <c r="AB123" s="212"/>
      <c r="AC123" s="212"/>
      <c r="AD123" s="212"/>
      <c r="AE123" s="212"/>
      <c r="AF123" s="212"/>
      <c r="AG123" s="212" t="s">
        <v>400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2460</v>
      </c>
      <c r="D124" s="226"/>
      <c r="E124" s="227">
        <v>454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43</v>
      </c>
      <c r="B125" s="237" t="s">
        <v>2461</v>
      </c>
      <c r="C125" s="247" t="s">
        <v>2462</v>
      </c>
      <c r="D125" s="238" t="s">
        <v>439</v>
      </c>
      <c r="E125" s="239">
        <v>10.765000000000001</v>
      </c>
      <c r="F125" s="240"/>
      <c r="G125" s="241">
        <f>ROUND(E125*F125,2)</f>
        <v>0</v>
      </c>
      <c r="H125" s="240"/>
      <c r="I125" s="241">
        <f>ROUND(E125*H125,2)</f>
        <v>0</v>
      </c>
      <c r="J125" s="240"/>
      <c r="K125" s="241">
        <f>ROUND(E125*J125,2)</f>
        <v>0</v>
      </c>
      <c r="L125" s="241">
        <v>21</v>
      </c>
      <c r="M125" s="241">
        <f>G125*(1+L125/100)</f>
        <v>0</v>
      </c>
      <c r="N125" s="239">
        <v>0.378</v>
      </c>
      <c r="O125" s="239">
        <f>ROUND(E125*N125,2)</f>
        <v>4.07</v>
      </c>
      <c r="P125" s="239">
        <v>0</v>
      </c>
      <c r="Q125" s="239">
        <f>ROUND(E125*P125,2)</f>
        <v>0</v>
      </c>
      <c r="R125" s="241" t="s">
        <v>440</v>
      </c>
      <c r="S125" s="241" t="s">
        <v>280</v>
      </c>
      <c r="T125" s="242" t="s">
        <v>280</v>
      </c>
      <c r="U125" s="222">
        <v>2.5999999999999999E-2</v>
      </c>
      <c r="V125" s="222">
        <f>ROUND(E125*U125,2)</f>
        <v>0.28000000000000003</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2463</v>
      </c>
      <c r="D126" s="226"/>
      <c r="E126" s="227">
        <v>4.2350000000000003</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2464</v>
      </c>
      <c r="D127" s="226"/>
      <c r="E127" s="227">
        <v>6.53</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44</v>
      </c>
      <c r="B128" s="237" t="s">
        <v>2465</v>
      </c>
      <c r="C128" s="247" t="s">
        <v>2466</v>
      </c>
      <c r="D128" s="238" t="s">
        <v>439</v>
      </c>
      <c r="E128" s="239">
        <v>60.5</v>
      </c>
      <c r="F128" s="240"/>
      <c r="G128" s="241">
        <f>ROUND(E128*F128,2)</f>
        <v>0</v>
      </c>
      <c r="H128" s="240"/>
      <c r="I128" s="241">
        <f>ROUND(E128*H128,2)</f>
        <v>0</v>
      </c>
      <c r="J128" s="240"/>
      <c r="K128" s="241">
        <f>ROUND(E128*J128,2)</f>
        <v>0</v>
      </c>
      <c r="L128" s="241">
        <v>21</v>
      </c>
      <c r="M128" s="241">
        <f>G128*(1+L128/100)</f>
        <v>0</v>
      </c>
      <c r="N128" s="239">
        <v>0.75446999999999997</v>
      </c>
      <c r="O128" s="239">
        <f>ROUND(E128*N128,2)</f>
        <v>45.65</v>
      </c>
      <c r="P128" s="239">
        <v>0</v>
      </c>
      <c r="Q128" s="239">
        <f>ROUND(E128*P128,2)</f>
        <v>0</v>
      </c>
      <c r="R128" s="241" t="s">
        <v>440</v>
      </c>
      <c r="S128" s="241" t="s">
        <v>280</v>
      </c>
      <c r="T128" s="242" t="s">
        <v>280</v>
      </c>
      <c r="U128" s="222">
        <v>2.8000000000000001E-2</v>
      </c>
      <c r="V128" s="222">
        <f>ROUND(E128*U128,2)</f>
        <v>1.69</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4" t="s">
        <v>2467</v>
      </c>
      <c r="D129" s="256"/>
      <c r="E129" s="256"/>
      <c r="F129" s="256"/>
      <c r="G129" s="256"/>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447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2468</v>
      </c>
      <c r="D130" s="226"/>
      <c r="E130" s="227">
        <v>13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9" t="s">
        <v>2469</v>
      </c>
      <c r="D131" s="226"/>
      <c r="E131" s="227">
        <v>47.5</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45</v>
      </c>
      <c r="B132" s="237" t="s">
        <v>2470</v>
      </c>
      <c r="C132" s="247" t="s">
        <v>2471</v>
      </c>
      <c r="D132" s="238" t="s">
        <v>439</v>
      </c>
      <c r="E132" s="239">
        <v>11</v>
      </c>
      <c r="F132" s="240"/>
      <c r="G132" s="241">
        <f>ROUND(E132*F132,2)</f>
        <v>0</v>
      </c>
      <c r="H132" s="240"/>
      <c r="I132" s="241">
        <f>ROUND(E132*H132,2)</f>
        <v>0</v>
      </c>
      <c r="J132" s="240"/>
      <c r="K132" s="241">
        <f>ROUND(E132*J132,2)</f>
        <v>0</v>
      </c>
      <c r="L132" s="241">
        <v>21</v>
      </c>
      <c r="M132" s="241">
        <f>G132*(1+L132/100)</f>
        <v>0</v>
      </c>
      <c r="N132" s="239">
        <v>0.25252000000000002</v>
      </c>
      <c r="O132" s="239">
        <f>ROUND(E132*N132,2)</f>
        <v>2.78</v>
      </c>
      <c r="P132" s="239">
        <v>0</v>
      </c>
      <c r="Q132" s="239">
        <f>ROUND(E132*P132,2)</f>
        <v>0</v>
      </c>
      <c r="R132" s="241" t="s">
        <v>440</v>
      </c>
      <c r="S132" s="241" t="s">
        <v>280</v>
      </c>
      <c r="T132" s="242" t="s">
        <v>280</v>
      </c>
      <c r="U132" s="222">
        <v>0.38800000000000001</v>
      </c>
      <c r="V132" s="222">
        <f>ROUND(E132*U132,2)</f>
        <v>4.2699999999999996</v>
      </c>
      <c r="W132" s="222"/>
      <c r="X132" s="222" t="s">
        <v>399</v>
      </c>
      <c r="Y132" s="222" t="s">
        <v>283</v>
      </c>
      <c r="Z132" s="212"/>
      <c r="AA132" s="212"/>
      <c r="AB132" s="212"/>
      <c r="AC132" s="212"/>
      <c r="AD132" s="212"/>
      <c r="AE132" s="212"/>
      <c r="AF132" s="212"/>
      <c r="AG132" s="212" t="s">
        <v>400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49" t="s">
        <v>2472</v>
      </c>
      <c r="D133" s="226"/>
      <c r="E133" s="227">
        <v>11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46</v>
      </c>
      <c r="B134" s="237" t="s">
        <v>2473</v>
      </c>
      <c r="C134" s="247" t="s">
        <v>2474</v>
      </c>
      <c r="D134" s="238" t="s">
        <v>439</v>
      </c>
      <c r="E134" s="239">
        <v>11</v>
      </c>
      <c r="F134" s="240"/>
      <c r="G134" s="241">
        <f>ROUND(E134*F134,2)</f>
        <v>0</v>
      </c>
      <c r="H134" s="240"/>
      <c r="I134" s="241">
        <f>ROUND(E134*H134,2)</f>
        <v>0</v>
      </c>
      <c r="J134" s="240"/>
      <c r="K134" s="241">
        <f>ROUND(E134*J134,2)</f>
        <v>0</v>
      </c>
      <c r="L134" s="241">
        <v>21</v>
      </c>
      <c r="M134" s="241">
        <f>G134*(1+L134/100)</f>
        <v>0</v>
      </c>
      <c r="N134" s="239">
        <v>1.6979999999999999E-2</v>
      </c>
      <c r="O134" s="239">
        <f>ROUND(E134*N134,2)</f>
        <v>0.19</v>
      </c>
      <c r="P134" s="239">
        <v>0</v>
      </c>
      <c r="Q134" s="239">
        <f>ROUND(E134*P134,2)</f>
        <v>0</v>
      </c>
      <c r="R134" s="241" t="s">
        <v>2475</v>
      </c>
      <c r="S134" s="241" t="s">
        <v>280</v>
      </c>
      <c r="T134" s="242" t="s">
        <v>280</v>
      </c>
      <c r="U134" s="222">
        <v>0.3</v>
      </c>
      <c r="V134" s="222">
        <f>ROUND(E134*U134,2)</f>
        <v>3.3</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2476</v>
      </c>
      <c r="D135" s="226"/>
      <c r="E135" s="227">
        <v>11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47</v>
      </c>
      <c r="B136" s="237" t="s">
        <v>2477</v>
      </c>
      <c r="C136" s="247" t="s">
        <v>2478</v>
      </c>
      <c r="D136" s="238" t="s">
        <v>439</v>
      </c>
      <c r="E136" s="239">
        <v>61</v>
      </c>
      <c r="F136" s="240"/>
      <c r="G136" s="241">
        <f>ROUND(E136*F136,2)</f>
        <v>0</v>
      </c>
      <c r="H136" s="240"/>
      <c r="I136" s="241">
        <f>ROUND(E136*H136,2)</f>
        <v>0</v>
      </c>
      <c r="J136" s="240"/>
      <c r="K136" s="241">
        <f>ROUND(E136*J136,2)</f>
        <v>0</v>
      </c>
      <c r="L136" s="241">
        <v>21</v>
      </c>
      <c r="M136" s="241">
        <f>G136*(1+L136/100)</f>
        <v>0</v>
      </c>
      <c r="N136" s="239">
        <v>7.3899999999999993E-2</v>
      </c>
      <c r="O136" s="239">
        <f>ROUND(E136*N136,2)</f>
        <v>4.51</v>
      </c>
      <c r="P136" s="239">
        <v>0</v>
      </c>
      <c r="Q136" s="239">
        <f>ROUND(E136*P136,2)</f>
        <v>0</v>
      </c>
      <c r="R136" s="241" t="s">
        <v>440</v>
      </c>
      <c r="S136" s="241" t="s">
        <v>280</v>
      </c>
      <c r="T136" s="242" t="s">
        <v>280</v>
      </c>
      <c r="U136" s="222">
        <v>0.47799999999999998</v>
      </c>
      <c r="V136" s="222">
        <f>ROUND(E136*U136,2)</f>
        <v>29.16</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64" t="s">
        <v>2479</v>
      </c>
      <c r="D137" s="256"/>
      <c r="E137" s="256"/>
      <c r="F137" s="256"/>
      <c r="G137" s="256"/>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447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3" t="str">
        <f>C137</f>
        <v>s provedením lože z kameniva drceného, s vyplněním spár, s dvojitým hutněním a se smetením přebytečného materiálu na krajnici. S dodáním hmot pro lože a výplň spár.</v>
      </c>
      <c r="BB137" s="212"/>
      <c r="BC137" s="212"/>
      <c r="BD137" s="212"/>
      <c r="BE137" s="212"/>
      <c r="BF137" s="212"/>
      <c r="BG137" s="212"/>
      <c r="BH137" s="212"/>
    </row>
    <row r="138" spans="1:60" outlineLevel="2" x14ac:dyDescent="0.2">
      <c r="A138" s="219"/>
      <c r="B138" s="220"/>
      <c r="C138" s="249" t="s">
        <v>2480</v>
      </c>
      <c r="D138" s="226"/>
      <c r="E138" s="227">
        <v>61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48</v>
      </c>
      <c r="B139" s="237" t="s">
        <v>2481</v>
      </c>
      <c r="C139" s="247" t="s">
        <v>2482</v>
      </c>
      <c r="D139" s="238" t="s">
        <v>439</v>
      </c>
      <c r="E139" s="239">
        <v>97</v>
      </c>
      <c r="F139" s="240"/>
      <c r="G139" s="241">
        <f>ROUND(E139*F139,2)</f>
        <v>0</v>
      </c>
      <c r="H139" s="240"/>
      <c r="I139" s="241">
        <f>ROUND(E139*H139,2)</f>
        <v>0</v>
      </c>
      <c r="J139" s="240"/>
      <c r="K139" s="241">
        <f>ROUND(E139*J139,2)</f>
        <v>0</v>
      </c>
      <c r="L139" s="241">
        <v>21</v>
      </c>
      <c r="M139" s="241">
        <f>G139*(1+L139/100)</f>
        <v>0</v>
      </c>
      <c r="N139" s="239">
        <v>0.18107999999999999</v>
      </c>
      <c r="O139" s="239">
        <f>ROUND(E139*N139,2)</f>
        <v>17.559999999999999</v>
      </c>
      <c r="P139" s="239">
        <v>0</v>
      </c>
      <c r="Q139" s="239">
        <f>ROUND(E139*P139,2)</f>
        <v>0</v>
      </c>
      <c r="R139" s="241" t="s">
        <v>440</v>
      </c>
      <c r="S139" s="241" t="s">
        <v>280</v>
      </c>
      <c r="T139" s="242" t="s">
        <v>280</v>
      </c>
      <c r="U139" s="222">
        <v>0.375</v>
      </c>
      <c r="V139" s="222">
        <f>ROUND(E139*U139,2)</f>
        <v>36.380000000000003</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2" x14ac:dyDescent="0.2">
      <c r="A140" s="219"/>
      <c r="B140" s="220"/>
      <c r="C140" s="264" t="s">
        <v>688</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komunikací pro pěší do velikosti dlaždic 0,25 m2 s provedením lože do tl. 30 mm, s vyplněním spár a se smetením přebytečného materiálu na vzdálenost do 3 m</v>
      </c>
      <c r="BB140" s="212"/>
      <c r="BC140" s="212"/>
      <c r="BD140" s="212"/>
      <c r="BE140" s="212"/>
      <c r="BF140" s="212"/>
      <c r="BG140" s="212"/>
      <c r="BH140" s="212"/>
    </row>
    <row r="141" spans="1:60" outlineLevel="2" x14ac:dyDescent="0.2">
      <c r="A141" s="219"/>
      <c r="B141" s="220"/>
      <c r="C141" s="249" t="s">
        <v>2483</v>
      </c>
      <c r="D141" s="226"/>
      <c r="E141" s="227">
        <v>97</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49</v>
      </c>
      <c r="B142" s="237" t="s">
        <v>2484</v>
      </c>
      <c r="C142" s="247" t="s">
        <v>2485</v>
      </c>
      <c r="D142" s="238" t="s">
        <v>439</v>
      </c>
      <c r="E142" s="239">
        <v>34</v>
      </c>
      <c r="F142" s="240"/>
      <c r="G142" s="241">
        <f>ROUND(E142*F142,2)</f>
        <v>0</v>
      </c>
      <c r="H142" s="240"/>
      <c r="I142" s="241">
        <f>ROUND(E142*H142,2)</f>
        <v>0</v>
      </c>
      <c r="J142" s="240"/>
      <c r="K142" s="241">
        <f>ROUND(E142*J142,2)</f>
        <v>0</v>
      </c>
      <c r="L142" s="241">
        <v>21</v>
      </c>
      <c r="M142" s="241">
        <f>G142*(1+L142/100)</f>
        <v>0</v>
      </c>
      <c r="N142" s="239">
        <v>3.15E-2</v>
      </c>
      <c r="O142" s="239">
        <f>ROUND(E142*N142,2)</f>
        <v>1.07</v>
      </c>
      <c r="P142" s="239">
        <v>0</v>
      </c>
      <c r="Q142" s="239">
        <f>ROUND(E142*P142,2)</f>
        <v>0</v>
      </c>
      <c r="R142" s="241" t="s">
        <v>440</v>
      </c>
      <c r="S142" s="241" t="s">
        <v>280</v>
      </c>
      <c r="T142" s="242" t="s">
        <v>280</v>
      </c>
      <c r="U142" s="222">
        <v>0.55000000000000004</v>
      </c>
      <c r="V142" s="222">
        <f>ROUND(E142*U142,2)</f>
        <v>18.7</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4" t="s">
        <v>2486</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2487</v>
      </c>
      <c r="D144" s="226"/>
      <c r="E144" s="227">
        <v>34</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50</v>
      </c>
      <c r="B145" s="237" t="s">
        <v>2488</v>
      </c>
      <c r="C145" s="247" t="s">
        <v>2489</v>
      </c>
      <c r="D145" s="238" t="s">
        <v>563</v>
      </c>
      <c r="E145" s="239">
        <v>36</v>
      </c>
      <c r="F145" s="240"/>
      <c r="G145" s="241">
        <f>ROUND(E145*F145,2)</f>
        <v>0</v>
      </c>
      <c r="H145" s="240"/>
      <c r="I145" s="241">
        <f>ROUND(E145*H145,2)</f>
        <v>0</v>
      </c>
      <c r="J145" s="240"/>
      <c r="K145" s="241">
        <f>ROUND(E145*J145,2)</f>
        <v>0</v>
      </c>
      <c r="L145" s="241">
        <v>21</v>
      </c>
      <c r="M145" s="241">
        <f>G145*(1+L145/100)</f>
        <v>0</v>
      </c>
      <c r="N145" s="239">
        <v>0.27811999999999998</v>
      </c>
      <c r="O145" s="239">
        <f>ROUND(E145*N145,2)</f>
        <v>10.01</v>
      </c>
      <c r="P145" s="239">
        <v>0</v>
      </c>
      <c r="Q145" s="239">
        <f>ROUND(E145*P145,2)</f>
        <v>0</v>
      </c>
      <c r="R145" s="241" t="s">
        <v>732</v>
      </c>
      <c r="S145" s="241" t="s">
        <v>280</v>
      </c>
      <c r="T145" s="242" t="s">
        <v>280</v>
      </c>
      <c r="U145" s="222">
        <v>0.75005999999999995</v>
      </c>
      <c r="V145" s="222">
        <f>ROUND(E145*U145,2)</f>
        <v>27</v>
      </c>
      <c r="W145" s="222"/>
      <c r="X145" s="222" t="s">
        <v>733</v>
      </c>
      <c r="Y145" s="222" t="s">
        <v>283</v>
      </c>
      <c r="Z145" s="212"/>
      <c r="AA145" s="212"/>
      <c r="AB145" s="212"/>
      <c r="AC145" s="212"/>
      <c r="AD145" s="212"/>
      <c r="AE145" s="212"/>
      <c r="AF145" s="212"/>
      <c r="AG145" s="212" t="s">
        <v>734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2" x14ac:dyDescent="0.2">
      <c r="A146" s="219"/>
      <c r="B146" s="220"/>
      <c r="C146" s="264" t="s">
        <v>2490</v>
      </c>
      <c r="D146" s="256"/>
      <c r="E146" s="256"/>
      <c r="F146" s="256"/>
      <c r="G146" s="256"/>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447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3" t="str">
        <f>C146</f>
        <v>montáž odvodňovacích žlabů a vpustí k odvodňovacím žlabům z polymerbetonu, včetně betonového lože popř. obetonování, s dodávkou žlabů a vpustí.</v>
      </c>
      <c r="BB146" s="212"/>
      <c r="BC146" s="212"/>
      <c r="BD146" s="212"/>
      <c r="BE146" s="212"/>
      <c r="BF146" s="212"/>
      <c r="BG146" s="212"/>
      <c r="BH146" s="212"/>
    </row>
    <row r="147" spans="1:60" outlineLevel="2" x14ac:dyDescent="0.2">
      <c r="A147" s="219"/>
      <c r="B147" s="220"/>
      <c r="C147" s="249" t="s">
        <v>2491</v>
      </c>
      <c r="D147" s="226"/>
      <c r="E147" s="227">
        <v>36</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51</v>
      </c>
      <c r="B148" s="237" t="s">
        <v>2492</v>
      </c>
      <c r="C148" s="247" t="s">
        <v>2493</v>
      </c>
      <c r="D148" s="238" t="s">
        <v>491</v>
      </c>
      <c r="E148" s="239">
        <v>2</v>
      </c>
      <c r="F148" s="240"/>
      <c r="G148" s="241">
        <f>ROUND(E148*F148,2)</f>
        <v>0</v>
      </c>
      <c r="H148" s="240"/>
      <c r="I148" s="241">
        <f>ROUND(E148*H148,2)</f>
        <v>0</v>
      </c>
      <c r="J148" s="240"/>
      <c r="K148" s="241">
        <f>ROUND(E148*J148,2)</f>
        <v>0</v>
      </c>
      <c r="L148" s="241">
        <v>21</v>
      </c>
      <c r="M148" s="241">
        <f>G148*(1+L148/100)</f>
        <v>0</v>
      </c>
      <c r="N148" s="239">
        <v>0.16372999999999999</v>
      </c>
      <c r="O148" s="239">
        <f>ROUND(E148*N148,2)</f>
        <v>0.33</v>
      </c>
      <c r="P148" s="239">
        <v>0</v>
      </c>
      <c r="Q148" s="239">
        <f>ROUND(E148*P148,2)</f>
        <v>0</v>
      </c>
      <c r="R148" s="241" t="s">
        <v>732</v>
      </c>
      <c r="S148" s="241" t="s">
        <v>280</v>
      </c>
      <c r="T148" s="242" t="s">
        <v>280</v>
      </c>
      <c r="U148" s="222">
        <v>0.67952000000000001</v>
      </c>
      <c r="V148" s="222">
        <f>ROUND(E148*U148,2)</f>
        <v>1.36</v>
      </c>
      <c r="W148" s="222"/>
      <c r="X148" s="222" t="s">
        <v>733</v>
      </c>
      <c r="Y148" s="222" t="s">
        <v>283</v>
      </c>
      <c r="Z148" s="212"/>
      <c r="AA148" s="212"/>
      <c r="AB148" s="212"/>
      <c r="AC148" s="212"/>
      <c r="AD148" s="212"/>
      <c r="AE148" s="212"/>
      <c r="AF148" s="212"/>
      <c r="AG148" s="212" t="s">
        <v>734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2" x14ac:dyDescent="0.2">
      <c r="A149" s="219"/>
      <c r="B149" s="220"/>
      <c r="C149" s="264" t="s">
        <v>2490</v>
      </c>
      <c r="D149" s="256"/>
      <c r="E149" s="256"/>
      <c r="F149" s="256"/>
      <c r="G149" s="256"/>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447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43" t="str">
        <f>C149</f>
        <v>montáž odvodňovacích žlabů a vpustí k odvodňovacím žlabům z polymerbetonu, včetně betonového lože popř. obetonování, s dodávkou žlabů a vpustí.</v>
      </c>
      <c r="BB149" s="212"/>
      <c r="BC149" s="212"/>
      <c r="BD149" s="212"/>
      <c r="BE149" s="212"/>
      <c r="BF149" s="212"/>
      <c r="BG149" s="212"/>
      <c r="BH149" s="212"/>
    </row>
    <row r="150" spans="1:60" ht="22.5" outlineLevel="1" x14ac:dyDescent="0.2">
      <c r="A150" s="257">
        <v>52</v>
      </c>
      <c r="B150" s="258" t="s">
        <v>2494</v>
      </c>
      <c r="C150" s="265" t="s">
        <v>2495</v>
      </c>
      <c r="D150" s="259" t="s">
        <v>491</v>
      </c>
      <c r="E150" s="260">
        <v>44</v>
      </c>
      <c r="F150" s="261"/>
      <c r="G150" s="262">
        <f>ROUND(E150*F150,2)</f>
        <v>0</v>
      </c>
      <c r="H150" s="261"/>
      <c r="I150" s="262">
        <f>ROUND(E150*H150,2)</f>
        <v>0</v>
      </c>
      <c r="J150" s="261"/>
      <c r="K150" s="262">
        <f>ROUND(E150*J150,2)</f>
        <v>0</v>
      </c>
      <c r="L150" s="262">
        <v>21</v>
      </c>
      <c r="M150" s="262">
        <f>G150*(1+L150/100)</f>
        <v>0</v>
      </c>
      <c r="N150" s="260">
        <v>8.0000000000000002E-3</v>
      </c>
      <c r="O150" s="260">
        <f>ROUND(E150*N150,2)</f>
        <v>0.35</v>
      </c>
      <c r="P150" s="260">
        <v>0</v>
      </c>
      <c r="Q150" s="260">
        <f>ROUND(E150*P150,2)</f>
        <v>0</v>
      </c>
      <c r="R150" s="262" t="s">
        <v>888</v>
      </c>
      <c r="S150" s="262" t="s">
        <v>280</v>
      </c>
      <c r="T150" s="263" t="s">
        <v>280</v>
      </c>
      <c r="U150" s="222">
        <v>0</v>
      </c>
      <c r="V150" s="222">
        <f>ROUND(E150*U150,2)</f>
        <v>0</v>
      </c>
      <c r="W150" s="222"/>
      <c r="X150" s="222" t="s">
        <v>830</v>
      </c>
      <c r="Y150" s="222" t="s">
        <v>283</v>
      </c>
      <c r="Z150" s="212"/>
      <c r="AA150" s="212"/>
      <c r="AB150" s="212"/>
      <c r="AC150" s="212"/>
      <c r="AD150" s="212"/>
      <c r="AE150" s="212"/>
      <c r="AF150" s="212"/>
      <c r="AG150" s="212" t="s">
        <v>831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53</v>
      </c>
      <c r="B151" s="237" t="s">
        <v>2496</v>
      </c>
      <c r="C151" s="247" t="s">
        <v>2497</v>
      </c>
      <c r="D151" s="238" t="s">
        <v>439</v>
      </c>
      <c r="E151" s="239">
        <v>34.340000000000003</v>
      </c>
      <c r="F151" s="240"/>
      <c r="G151" s="241">
        <f>ROUND(E151*F151,2)</f>
        <v>0</v>
      </c>
      <c r="H151" s="240"/>
      <c r="I151" s="241">
        <f>ROUND(E151*H151,2)</f>
        <v>0</v>
      </c>
      <c r="J151" s="240"/>
      <c r="K151" s="241">
        <f>ROUND(E151*J151,2)</f>
        <v>0</v>
      </c>
      <c r="L151" s="241">
        <v>21</v>
      </c>
      <c r="M151" s="241">
        <f>G151*(1+L151/100)</f>
        <v>0</v>
      </c>
      <c r="N151" s="239">
        <v>0.17244999999999999</v>
      </c>
      <c r="O151" s="239">
        <f>ROUND(E151*N151,2)</f>
        <v>5.92</v>
      </c>
      <c r="P151" s="239">
        <v>0</v>
      </c>
      <c r="Q151" s="239">
        <f>ROUND(E151*P151,2)</f>
        <v>0</v>
      </c>
      <c r="R151" s="241" t="s">
        <v>888</v>
      </c>
      <c r="S151" s="241" t="s">
        <v>280</v>
      </c>
      <c r="T151" s="242" t="s">
        <v>280</v>
      </c>
      <c r="U151" s="222">
        <v>0</v>
      </c>
      <c r="V151" s="222">
        <f>ROUND(E151*U151,2)</f>
        <v>0</v>
      </c>
      <c r="W151" s="222"/>
      <c r="X151" s="222" t="s">
        <v>830</v>
      </c>
      <c r="Y151" s="222" t="s">
        <v>283</v>
      </c>
      <c r="Z151" s="212"/>
      <c r="AA151" s="212"/>
      <c r="AB151" s="212"/>
      <c r="AC151" s="212"/>
      <c r="AD151" s="212"/>
      <c r="AE151" s="212"/>
      <c r="AF151" s="212"/>
      <c r="AG151" s="212" t="s">
        <v>831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2498</v>
      </c>
      <c r="D152" s="226"/>
      <c r="E152" s="227">
        <v>34.340000000000003</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57">
        <v>54</v>
      </c>
      <c r="B153" s="258" t="s">
        <v>2499</v>
      </c>
      <c r="C153" s="265" t="s">
        <v>2500</v>
      </c>
      <c r="D153" s="259" t="s">
        <v>491</v>
      </c>
      <c r="E153" s="260">
        <v>142</v>
      </c>
      <c r="F153" s="261"/>
      <c r="G153" s="262">
        <f>ROUND(E153*F153,2)</f>
        <v>0</v>
      </c>
      <c r="H153" s="261"/>
      <c r="I153" s="262">
        <f>ROUND(E153*H153,2)</f>
        <v>0</v>
      </c>
      <c r="J153" s="261"/>
      <c r="K153" s="262">
        <f>ROUND(E153*J153,2)</f>
        <v>0</v>
      </c>
      <c r="L153" s="262">
        <v>21</v>
      </c>
      <c r="M153" s="262">
        <f>G153*(1+L153/100)</f>
        <v>0</v>
      </c>
      <c r="N153" s="260">
        <v>2.8000000000000001E-2</v>
      </c>
      <c r="O153" s="260">
        <f>ROUND(E153*N153,2)</f>
        <v>3.98</v>
      </c>
      <c r="P153" s="260">
        <v>0</v>
      </c>
      <c r="Q153" s="260">
        <f>ROUND(E153*P153,2)</f>
        <v>0</v>
      </c>
      <c r="R153" s="262" t="s">
        <v>888</v>
      </c>
      <c r="S153" s="262" t="s">
        <v>280</v>
      </c>
      <c r="T153" s="263" t="s">
        <v>280</v>
      </c>
      <c r="U153" s="222">
        <v>0</v>
      </c>
      <c r="V153" s="222">
        <f>ROUND(E153*U153,2)</f>
        <v>0</v>
      </c>
      <c r="W153" s="222"/>
      <c r="X153" s="222" t="s">
        <v>830</v>
      </c>
      <c r="Y153" s="222" t="s">
        <v>283</v>
      </c>
      <c r="Z153" s="212"/>
      <c r="AA153" s="212"/>
      <c r="AB153" s="212"/>
      <c r="AC153" s="212"/>
      <c r="AD153" s="212"/>
      <c r="AE153" s="212"/>
      <c r="AF153" s="212"/>
      <c r="AG153" s="212" t="s">
        <v>831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9" t="s">
        <v>275</v>
      </c>
      <c r="B154" s="230" t="s">
        <v>156</v>
      </c>
      <c r="C154" s="246" t="s">
        <v>157</v>
      </c>
      <c r="D154" s="231"/>
      <c r="E154" s="232"/>
      <c r="F154" s="233"/>
      <c r="G154" s="233">
        <f>SUMIF(AG155:AG156,"&lt;&gt;NOR",G155:G156)</f>
        <v>0</v>
      </c>
      <c r="H154" s="233"/>
      <c r="I154" s="233">
        <f>SUM(I155:I156)</f>
        <v>0</v>
      </c>
      <c r="J154" s="233"/>
      <c r="K154" s="233">
        <f>SUM(K155:K156)</f>
        <v>0</v>
      </c>
      <c r="L154" s="233"/>
      <c r="M154" s="233">
        <f>SUM(M155:M156)</f>
        <v>0</v>
      </c>
      <c r="N154" s="232"/>
      <c r="O154" s="232">
        <f>SUM(O155:O156)</f>
        <v>3.96</v>
      </c>
      <c r="P154" s="232"/>
      <c r="Q154" s="232">
        <f>SUM(Q155:Q156)</f>
        <v>0</v>
      </c>
      <c r="R154" s="233"/>
      <c r="S154" s="233"/>
      <c r="T154" s="234"/>
      <c r="U154" s="228"/>
      <c r="V154" s="228">
        <f>SUM(V155:V156)</f>
        <v>122.54</v>
      </c>
      <c r="W154" s="228"/>
      <c r="X154" s="228"/>
      <c r="Y154" s="228"/>
      <c r="AG154" t="s">
        <v>276</v>
      </c>
    </row>
    <row r="155" spans="1:60" outlineLevel="1" x14ac:dyDescent="0.2">
      <c r="A155" s="236">
        <v>55</v>
      </c>
      <c r="B155" s="237" t="s">
        <v>2204</v>
      </c>
      <c r="C155" s="247" t="s">
        <v>2205</v>
      </c>
      <c r="D155" s="238" t="s">
        <v>439</v>
      </c>
      <c r="E155" s="239">
        <v>63.99</v>
      </c>
      <c r="F155" s="240"/>
      <c r="G155" s="241">
        <f>ROUND(E155*F155,2)</f>
        <v>0</v>
      </c>
      <c r="H155" s="240"/>
      <c r="I155" s="241">
        <f>ROUND(E155*H155,2)</f>
        <v>0</v>
      </c>
      <c r="J155" s="240"/>
      <c r="K155" s="241">
        <f>ROUND(E155*J155,2)</f>
        <v>0</v>
      </c>
      <c r="L155" s="241">
        <v>21</v>
      </c>
      <c r="M155" s="241">
        <f>G155*(1+L155/100)</f>
        <v>0</v>
      </c>
      <c r="N155" s="239">
        <v>6.1890000000000001E-2</v>
      </c>
      <c r="O155" s="239">
        <f>ROUND(E155*N155,2)</f>
        <v>3.96</v>
      </c>
      <c r="P155" s="239">
        <v>0</v>
      </c>
      <c r="Q155" s="239">
        <f>ROUND(E155*P155,2)</f>
        <v>0</v>
      </c>
      <c r="R155" s="241" t="s">
        <v>471</v>
      </c>
      <c r="S155" s="241" t="s">
        <v>280</v>
      </c>
      <c r="T155" s="242" t="s">
        <v>280</v>
      </c>
      <c r="U155" s="222">
        <v>1.915</v>
      </c>
      <c r="V155" s="222">
        <f>ROUND(E155*U155,2)</f>
        <v>122.54</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2501</v>
      </c>
      <c r="D156" s="226"/>
      <c r="E156" s="227">
        <v>63.99</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275</v>
      </c>
      <c r="B157" s="230" t="s">
        <v>158</v>
      </c>
      <c r="C157" s="246" t="s">
        <v>159</v>
      </c>
      <c r="D157" s="231"/>
      <c r="E157" s="232"/>
      <c r="F157" s="233"/>
      <c r="G157" s="233">
        <f>SUMIF(AG158:AG166,"&lt;&gt;NOR",G158:G166)</f>
        <v>0</v>
      </c>
      <c r="H157" s="233"/>
      <c r="I157" s="233">
        <f>SUM(I158:I166)</f>
        <v>0</v>
      </c>
      <c r="J157" s="233"/>
      <c r="K157" s="233">
        <f>SUM(K158:K166)</f>
        <v>0</v>
      </c>
      <c r="L157" s="233"/>
      <c r="M157" s="233">
        <f>SUM(M158:M166)</f>
        <v>0</v>
      </c>
      <c r="N157" s="232"/>
      <c r="O157" s="232">
        <f>SUM(O158:O166)</f>
        <v>0.12</v>
      </c>
      <c r="P157" s="232"/>
      <c r="Q157" s="232">
        <f>SUM(Q158:Q166)</f>
        <v>0</v>
      </c>
      <c r="R157" s="233"/>
      <c r="S157" s="233"/>
      <c r="T157" s="234"/>
      <c r="U157" s="228"/>
      <c r="V157" s="228">
        <f>SUM(V158:V166)</f>
        <v>1.38</v>
      </c>
      <c r="W157" s="228"/>
      <c r="X157" s="228"/>
      <c r="Y157" s="228"/>
      <c r="AG157" t="s">
        <v>276</v>
      </c>
    </row>
    <row r="158" spans="1:60" outlineLevel="1" x14ac:dyDescent="0.2">
      <c r="A158" s="236">
        <v>56</v>
      </c>
      <c r="B158" s="237" t="s">
        <v>2502</v>
      </c>
      <c r="C158" s="247" t="s">
        <v>2503</v>
      </c>
      <c r="D158" s="238" t="s">
        <v>439</v>
      </c>
      <c r="E158" s="239">
        <v>11</v>
      </c>
      <c r="F158" s="240"/>
      <c r="G158" s="241">
        <f>ROUND(E158*F158,2)</f>
        <v>0</v>
      </c>
      <c r="H158" s="240"/>
      <c r="I158" s="241">
        <f>ROUND(E158*H158,2)</f>
        <v>0</v>
      </c>
      <c r="J158" s="240"/>
      <c r="K158" s="241">
        <f>ROUND(E158*J158,2)</f>
        <v>0</v>
      </c>
      <c r="L158" s="241">
        <v>21</v>
      </c>
      <c r="M158" s="241">
        <f>G158*(1+L158/100)</f>
        <v>0</v>
      </c>
      <c r="N158" s="239">
        <v>2.5999999999999998E-4</v>
      </c>
      <c r="O158" s="239">
        <f>ROUND(E158*N158,2)</f>
        <v>0</v>
      </c>
      <c r="P158" s="239">
        <v>0</v>
      </c>
      <c r="Q158" s="239">
        <f>ROUND(E158*P158,2)</f>
        <v>0</v>
      </c>
      <c r="R158" s="241" t="s">
        <v>471</v>
      </c>
      <c r="S158" s="241" t="s">
        <v>280</v>
      </c>
      <c r="T158" s="242" t="s">
        <v>280</v>
      </c>
      <c r="U158" s="222">
        <v>0.09</v>
      </c>
      <c r="V158" s="222">
        <f>ROUND(E158*U158,2)</f>
        <v>0.99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4" t="s">
        <v>2504</v>
      </c>
      <c r="D159" s="256"/>
      <c r="E159" s="256"/>
      <c r="F159" s="256"/>
      <c r="G159" s="256"/>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447</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9" t="s">
        <v>2505</v>
      </c>
      <c r="D160" s="226"/>
      <c r="E160" s="227">
        <v>11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6">
        <v>57</v>
      </c>
      <c r="B161" s="237" t="s">
        <v>2506</v>
      </c>
      <c r="C161" s="247" t="s">
        <v>2507</v>
      </c>
      <c r="D161" s="238" t="s">
        <v>439</v>
      </c>
      <c r="E161" s="239">
        <v>1.3125</v>
      </c>
      <c r="F161" s="240"/>
      <c r="G161" s="241">
        <f>ROUND(E161*F161,2)</f>
        <v>0</v>
      </c>
      <c r="H161" s="240"/>
      <c r="I161" s="241">
        <f>ROUND(E161*H161,2)</f>
        <v>0</v>
      </c>
      <c r="J161" s="240"/>
      <c r="K161" s="241">
        <f>ROUND(E161*J161,2)</f>
        <v>0</v>
      </c>
      <c r="L161" s="241">
        <v>21</v>
      </c>
      <c r="M161" s="241">
        <f>G161*(1+L161/100)</f>
        <v>0</v>
      </c>
      <c r="N161" s="239">
        <v>8.8319999999999996E-2</v>
      </c>
      <c r="O161" s="239">
        <f>ROUND(E161*N161,2)</f>
        <v>0.12</v>
      </c>
      <c r="P161" s="239">
        <v>0</v>
      </c>
      <c r="Q161" s="239">
        <f>ROUND(E161*P161,2)</f>
        <v>0</v>
      </c>
      <c r="R161" s="241" t="s">
        <v>471</v>
      </c>
      <c r="S161" s="241" t="s">
        <v>280</v>
      </c>
      <c r="T161" s="242" t="s">
        <v>280</v>
      </c>
      <c r="U161" s="222">
        <v>0.29799999999999999</v>
      </c>
      <c r="V161" s="222">
        <f>ROUND(E161*U161,2)</f>
        <v>0.39</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2508</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2509</v>
      </c>
      <c r="D163" s="226"/>
      <c r="E163" s="227"/>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2510</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2511</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2512</v>
      </c>
      <c r="D166" s="226"/>
      <c r="E166" s="227">
        <v>1.3125</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162</v>
      </c>
      <c r="C167" s="246" t="s">
        <v>163</v>
      </c>
      <c r="D167" s="231"/>
      <c r="E167" s="232"/>
      <c r="F167" s="233"/>
      <c r="G167" s="233">
        <f>SUMIF(AG168:AG179,"&lt;&gt;NOR",G168:G179)</f>
        <v>0</v>
      </c>
      <c r="H167" s="233"/>
      <c r="I167" s="233">
        <f>SUM(I168:I179)</f>
        <v>0</v>
      </c>
      <c r="J167" s="233"/>
      <c r="K167" s="233">
        <f>SUM(K168:K179)</f>
        <v>0</v>
      </c>
      <c r="L167" s="233"/>
      <c r="M167" s="233">
        <f>SUM(M168:M179)</f>
        <v>0</v>
      </c>
      <c r="N167" s="232"/>
      <c r="O167" s="232">
        <f>SUM(O168:O179)</f>
        <v>0.09</v>
      </c>
      <c r="P167" s="232"/>
      <c r="Q167" s="232">
        <f>SUM(Q168:Q179)</f>
        <v>0</v>
      </c>
      <c r="R167" s="233"/>
      <c r="S167" s="233"/>
      <c r="T167" s="234"/>
      <c r="U167" s="228"/>
      <c r="V167" s="228">
        <f>SUM(V168:V179)</f>
        <v>6.4399999999999995</v>
      </c>
      <c r="W167" s="228"/>
      <c r="X167" s="228"/>
      <c r="Y167" s="228"/>
      <c r="AG167" t="s">
        <v>276</v>
      </c>
    </row>
    <row r="168" spans="1:60" outlineLevel="1" x14ac:dyDescent="0.2">
      <c r="A168" s="236">
        <v>58</v>
      </c>
      <c r="B168" s="237" t="s">
        <v>2513</v>
      </c>
      <c r="C168" s="247" t="s">
        <v>2514</v>
      </c>
      <c r="D168" s="238" t="s">
        <v>563</v>
      </c>
      <c r="E168" s="239">
        <v>15</v>
      </c>
      <c r="F168" s="240"/>
      <c r="G168" s="241">
        <f>ROUND(E168*F168,2)</f>
        <v>0</v>
      </c>
      <c r="H168" s="240"/>
      <c r="I168" s="241">
        <f>ROUND(E168*H168,2)</f>
        <v>0</v>
      </c>
      <c r="J168" s="240"/>
      <c r="K168" s="241">
        <f>ROUND(E168*J168,2)</f>
        <v>0</v>
      </c>
      <c r="L168" s="241">
        <v>21</v>
      </c>
      <c r="M168" s="241">
        <f>G168*(1+L168/100)</f>
        <v>0</v>
      </c>
      <c r="N168" s="239">
        <v>1.0000000000000001E-5</v>
      </c>
      <c r="O168" s="239">
        <f>ROUND(E168*N168,2)</f>
        <v>0</v>
      </c>
      <c r="P168" s="239">
        <v>0</v>
      </c>
      <c r="Q168" s="239">
        <f>ROUND(E168*P168,2)</f>
        <v>0</v>
      </c>
      <c r="R168" s="241" t="s">
        <v>2375</v>
      </c>
      <c r="S168" s="241" t="s">
        <v>583</v>
      </c>
      <c r="T168" s="242" t="s">
        <v>596</v>
      </c>
      <c r="U168" s="222">
        <v>0.24</v>
      </c>
      <c r="V168" s="222">
        <f>ROUND(E168*U168,2)</f>
        <v>3.6</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2515</v>
      </c>
      <c r="D169" s="226"/>
      <c r="E169" s="227">
        <v>15</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6">
        <v>59</v>
      </c>
      <c r="B170" s="237" t="s">
        <v>2516</v>
      </c>
      <c r="C170" s="247" t="s">
        <v>2517</v>
      </c>
      <c r="D170" s="238" t="s">
        <v>491</v>
      </c>
      <c r="E170" s="239">
        <v>6</v>
      </c>
      <c r="F170" s="240"/>
      <c r="G170" s="241">
        <f>ROUND(E170*F170,2)</f>
        <v>0</v>
      </c>
      <c r="H170" s="240"/>
      <c r="I170" s="241">
        <f>ROUND(E170*H170,2)</f>
        <v>0</v>
      </c>
      <c r="J170" s="240"/>
      <c r="K170" s="241">
        <f>ROUND(E170*J170,2)</f>
        <v>0</v>
      </c>
      <c r="L170" s="241">
        <v>21</v>
      </c>
      <c r="M170" s="241">
        <f>G170*(1+L170/100)</f>
        <v>0</v>
      </c>
      <c r="N170" s="239">
        <v>1.0399999999999999E-3</v>
      </c>
      <c r="O170" s="239">
        <f>ROUND(E170*N170,2)</f>
        <v>0.01</v>
      </c>
      <c r="P170" s="239">
        <v>0</v>
      </c>
      <c r="Q170" s="239">
        <f>ROUND(E170*P170,2)</f>
        <v>0</v>
      </c>
      <c r="R170" s="241" t="s">
        <v>2375</v>
      </c>
      <c r="S170" s="241" t="s">
        <v>2011</v>
      </c>
      <c r="T170" s="242" t="s">
        <v>281</v>
      </c>
      <c r="U170" s="222">
        <v>0.33</v>
      </c>
      <c r="V170" s="222">
        <f>ROUND(E170*U170,2)</f>
        <v>1.98</v>
      </c>
      <c r="W170" s="222"/>
      <c r="X170" s="222" t="s">
        <v>399</v>
      </c>
      <c r="Y170" s="222" t="s">
        <v>283</v>
      </c>
      <c r="Z170" s="212"/>
      <c r="AA170" s="212"/>
      <c r="AB170" s="212"/>
      <c r="AC170" s="212"/>
      <c r="AD170" s="212"/>
      <c r="AE170" s="212"/>
      <c r="AF170" s="212"/>
      <c r="AG170" s="212" t="s">
        <v>400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2518</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447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60</v>
      </c>
      <c r="B172" s="237" t="s">
        <v>2519</v>
      </c>
      <c r="C172" s="247" t="s">
        <v>2520</v>
      </c>
      <c r="D172" s="238" t="s">
        <v>491</v>
      </c>
      <c r="E172" s="239">
        <v>1</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2375</v>
      </c>
      <c r="S172" s="241" t="s">
        <v>280</v>
      </c>
      <c r="T172" s="242" t="s">
        <v>280</v>
      </c>
      <c r="U172" s="222">
        <v>0.17599999999999999</v>
      </c>
      <c r="V172" s="222">
        <f>ROUND(E172*U172,2)</f>
        <v>0.18</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4" t="s">
        <v>2518</v>
      </c>
      <c r="D173" s="256"/>
      <c r="E173" s="256"/>
      <c r="F173" s="256"/>
      <c r="G173" s="256"/>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447</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9" t="s">
        <v>2521</v>
      </c>
      <c r="D174" s="226"/>
      <c r="E174" s="227">
        <v>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57">
        <v>61</v>
      </c>
      <c r="B175" s="258" t="s">
        <v>2522</v>
      </c>
      <c r="C175" s="265" t="s">
        <v>2523</v>
      </c>
      <c r="D175" s="259" t="s">
        <v>491</v>
      </c>
      <c r="E175" s="260">
        <v>1</v>
      </c>
      <c r="F175" s="261"/>
      <c r="G175" s="262">
        <f>ROUND(E175*F175,2)</f>
        <v>0</v>
      </c>
      <c r="H175" s="261"/>
      <c r="I175" s="262">
        <f>ROUND(E175*H175,2)</f>
        <v>0</v>
      </c>
      <c r="J175" s="261"/>
      <c r="K175" s="262">
        <f>ROUND(E175*J175,2)</f>
        <v>0</v>
      </c>
      <c r="L175" s="262">
        <v>21</v>
      </c>
      <c r="M175" s="262">
        <f>G175*(1+L175/100)</f>
        <v>0</v>
      </c>
      <c r="N175" s="260">
        <v>4.6800000000000001E-3</v>
      </c>
      <c r="O175" s="260">
        <f>ROUND(E175*N175,2)</f>
        <v>0</v>
      </c>
      <c r="P175" s="260">
        <v>0</v>
      </c>
      <c r="Q175" s="260">
        <f>ROUND(E175*P175,2)</f>
        <v>0</v>
      </c>
      <c r="R175" s="262" t="s">
        <v>2375</v>
      </c>
      <c r="S175" s="262" t="s">
        <v>280</v>
      </c>
      <c r="T175" s="263" t="s">
        <v>280</v>
      </c>
      <c r="U175" s="222">
        <v>0.68</v>
      </c>
      <c r="V175" s="222">
        <f>ROUND(E175*U175,2)</f>
        <v>0.68</v>
      </c>
      <c r="W175" s="222"/>
      <c r="X175" s="222" t="s">
        <v>399</v>
      </c>
      <c r="Y175" s="222" t="s">
        <v>283</v>
      </c>
      <c r="Z175" s="212"/>
      <c r="AA175" s="212"/>
      <c r="AB175" s="212"/>
      <c r="AC175" s="212"/>
      <c r="AD175" s="212"/>
      <c r="AE175" s="212"/>
      <c r="AF175" s="212"/>
      <c r="AG175" s="212" t="s">
        <v>400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57">
        <v>62</v>
      </c>
      <c r="B176" s="258" t="s">
        <v>2524</v>
      </c>
      <c r="C176" s="265" t="s">
        <v>2525</v>
      </c>
      <c r="D176" s="259" t="s">
        <v>885</v>
      </c>
      <c r="E176" s="260">
        <v>1</v>
      </c>
      <c r="F176" s="261"/>
      <c r="G176" s="262">
        <f>ROUND(E176*F176,2)</f>
        <v>0</v>
      </c>
      <c r="H176" s="261"/>
      <c r="I176" s="262">
        <f>ROUND(E176*H176,2)</f>
        <v>0</v>
      </c>
      <c r="J176" s="261"/>
      <c r="K176" s="262">
        <f>ROUND(E176*J176,2)</f>
        <v>0</v>
      </c>
      <c r="L176" s="262">
        <v>21</v>
      </c>
      <c r="M176" s="262">
        <f>G176*(1+L176/100)</f>
        <v>0</v>
      </c>
      <c r="N176" s="260">
        <v>0</v>
      </c>
      <c r="O176" s="260">
        <f>ROUND(E176*N176,2)</f>
        <v>0</v>
      </c>
      <c r="P176" s="260">
        <v>0</v>
      </c>
      <c r="Q176" s="260">
        <f>ROUND(E176*P176,2)</f>
        <v>0</v>
      </c>
      <c r="R176" s="262"/>
      <c r="S176" s="262" t="s">
        <v>316</v>
      </c>
      <c r="T176" s="263" t="s">
        <v>281</v>
      </c>
      <c r="U176" s="222">
        <v>0</v>
      </c>
      <c r="V176" s="222">
        <f>ROUND(E176*U176,2)</f>
        <v>0</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57">
        <v>63</v>
      </c>
      <c r="B177" s="258" t="s">
        <v>2526</v>
      </c>
      <c r="C177" s="265" t="s">
        <v>2527</v>
      </c>
      <c r="D177" s="259" t="s">
        <v>491</v>
      </c>
      <c r="E177" s="260">
        <v>5</v>
      </c>
      <c r="F177" s="261"/>
      <c r="G177" s="262">
        <f>ROUND(E177*F177,2)</f>
        <v>0</v>
      </c>
      <c r="H177" s="261"/>
      <c r="I177" s="262">
        <f>ROUND(E177*H177,2)</f>
        <v>0</v>
      </c>
      <c r="J177" s="261"/>
      <c r="K177" s="262">
        <f>ROUND(E177*J177,2)</f>
        <v>0</v>
      </c>
      <c r="L177" s="262">
        <v>21</v>
      </c>
      <c r="M177" s="262">
        <f>G177*(1+L177/100)</f>
        <v>0</v>
      </c>
      <c r="N177" s="260">
        <v>7.7999999999999996E-3</v>
      </c>
      <c r="O177" s="260">
        <f>ROUND(E177*N177,2)</f>
        <v>0.04</v>
      </c>
      <c r="P177" s="260">
        <v>0</v>
      </c>
      <c r="Q177" s="260">
        <f>ROUND(E177*P177,2)</f>
        <v>0</v>
      </c>
      <c r="R177" s="262" t="s">
        <v>888</v>
      </c>
      <c r="S177" s="262" t="s">
        <v>280</v>
      </c>
      <c r="T177" s="263" t="s">
        <v>280</v>
      </c>
      <c r="U177" s="222">
        <v>0</v>
      </c>
      <c r="V177" s="222">
        <f>ROUND(E177*U177,2)</f>
        <v>0</v>
      </c>
      <c r="W177" s="222"/>
      <c r="X177" s="222" t="s">
        <v>830</v>
      </c>
      <c r="Y177" s="222" t="s">
        <v>283</v>
      </c>
      <c r="Z177" s="212"/>
      <c r="AA177" s="212"/>
      <c r="AB177" s="212"/>
      <c r="AC177" s="212"/>
      <c r="AD177" s="212"/>
      <c r="AE177" s="212"/>
      <c r="AF177" s="212"/>
      <c r="AG177" s="212" t="s">
        <v>831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57">
        <v>64</v>
      </c>
      <c r="B178" s="258" t="s">
        <v>2528</v>
      </c>
      <c r="C178" s="265" t="s">
        <v>2529</v>
      </c>
      <c r="D178" s="259" t="s">
        <v>563</v>
      </c>
      <c r="E178" s="260">
        <v>86.6</v>
      </c>
      <c r="F178" s="261"/>
      <c r="G178" s="262">
        <f>ROUND(E178*F178,2)</f>
        <v>0</v>
      </c>
      <c r="H178" s="261"/>
      <c r="I178" s="262">
        <f>ROUND(E178*H178,2)</f>
        <v>0</v>
      </c>
      <c r="J178" s="261"/>
      <c r="K178" s="262">
        <f>ROUND(E178*J178,2)</f>
        <v>0</v>
      </c>
      <c r="L178" s="262">
        <v>21</v>
      </c>
      <c r="M178" s="262">
        <f>G178*(1+L178/100)</f>
        <v>0</v>
      </c>
      <c r="N178" s="260">
        <v>4.8000000000000001E-4</v>
      </c>
      <c r="O178" s="260">
        <f>ROUND(E178*N178,2)</f>
        <v>0.04</v>
      </c>
      <c r="P178" s="260">
        <v>0</v>
      </c>
      <c r="Q178" s="260">
        <f>ROUND(E178*P178,2)</f>
        <v>0</v>
      </c>
      <c r="R178" s="262" t="s">
        <v>888</v>
      </c>
      <c r="S178" s="262" t="s">
        <v>280</v>
      </c>
      <c r="T178" s="263" t="s">
        <v>280</v>
      </c>
      <c r="U178" s="222">
        <v>0</v>
      </c>
      <c r="V178" s="222">
        <f>ROUND(E178*U178,2)</f>
        <v>0</v>
      </c>
      <c r="W178" s="222"/>
      <c r="X178" s="222" t="s">
        <v>830</v>
      </c>
      <c r="Y178" s="222" t="s">
        <v>283</v>
      </c>
      <c r="Z178" s="212"/>
      <c r="AA178" s="212"/>
      <c r="AB178" s="212"/>
      <c r="AC178" s="212"/>
      <c r="AD178" s="212"/>
      <c r="AE178" s="212"/>
      <c r="AF178" s="212"/>
      <c r="AG178" s="212" t="s">
        <v>831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57">
        <v>65</v>
      </c>
      <c r="B179" s="258" t="s">
        <v>2530</v>
      </c>
      <c r="C179" s="265" t="s">
        <v>2531</v>
      </c>
      <c r="D179" s="259" t="s">
        <v>491</v>
      </c>
      <c r="E179" s="260">
        <v>1</v>
      </c>
      <c r="F179" s="261"/>
      <c r="G179" s="262">
        <f>ROUND(E179*F179,2)</f>
        <v>0</v>
      </c>
      <c r="H179" s="261"/>
      <c r="I179" s="262">
        <f>ROUND(E179*H179,2)</f>
        <v>0</v>
      </c>
      <c r="J179" s="261"/>
      <c r="K179" s="262">
        <f>ROUND(E179*J179,2)</f>
        <v>0</v>
      </c>
      <c r="L179" s="262">
        <v>21</v>
      </c>
      <c r="M179" s="262">
        <f>G179*(1+L179/100)</f>
        <v>0</v>
      </c>
      <c r="N179" s="260">
        <v>4.2000000000000002E-4</v>
      </c>
      <c r="O179" s="260">
        <f>ROUND(E179*N179,2)</f>
        <v>0</v>
      </c>
      <c r="P179" s="260">
        <v>0</v>
      </c>
      <c r="Q179" s="260">
        <f>ROUND(E179*P179,2)</f>
        <v>0</v>
      </c>
      <c r="R179" s="262" t="s">
        <v>888</v>
      </c>
      <c r="S179" s="262" t="s">
        <v>280</v>
      </c>
      <c r="T179" s="263" t="s">
        <v>280</v>
      </c>
      <c r="U179" s="222">
        <v>0</v>
      </c>
      <c r="V179" s="222">
        <f>ROUND(E179*U179,2)</f>
        <v>0</v>
      </c>
      <c r="W179" s="222"/>
      <c r="X179" s="222" t="s">
        <v>830</v>
      </c>
      <c r="Y179" s="222" t="s">
        <v>283</v>
      </c>
      <c r="Z179" s="212"/>
      <c r="AA179" s="212"/>
      <c r="AB179" s="212"/>
      <c r="AC179" s="212"/>
      <c r="AD179" s="212"/>
      <c r="AE179" s="212"/>
      <c r="AF179" s="212"/>
      <c r="AG179" s="212" t="s">
        <v>831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275</v>
      </c>
      <c r="B180" s="230" t="s">
        <v>164</v>
      </c>
      <c r="C180" s="246" t="s">
        <v>165</v>
      </c>
      <c r="D180" s="231"/>
      <c r="E180" s="232"/>
      <c r="F180" s="233"/>
      <c r="G180" s="233">
        <f>SUMIF(AG181:AG198,"&lt;&gt;NOR",G181:G198)</f>
        <v>0</v>
      </c>
      <c r="H180" s="233"/>
      <c r="I180" s="233">
        <f>SUM(I181:I198)</f>
        <v>0</v>
      </c>
      <c r="J180" s="233"/>
      <c r="K180" s="233">
        <f>SUM(K181:K198)</f>
        <v>0</v>
      </c>
      <c r="L180" s="233"/>
      <c r="M180" s="233">
        <f>SUM(M181:M198)</f>
        <v>0</v>
      </c>
      <c r="N180" s="232"/>
      <c r="O180" s="232">
        <f>SUM(O181:O198)</f>
        <v>38.99</v>
      </c>
      <c r="P180" s="232"/>
      <c r="Q180" s="232">
        <f>SUM(Q181:Q198)</f>
        <v>0</v>
      </c>
      <c r="R180" s="233"/>
      <c r="S180" s="233"/>
      <c r="T180" s="234"/>
      <c r="U180" s="228"/>
      <c r="V180" s="228">
        <f>SUM(V181:V198)</f>
        <v>40.58</v>
      </c>
      <c r="W180" s="228"/>
      <c r="X180" s="228"/>
      <c r="Y180" s="228"/>
      <c r="AG180" t="s">
        <v>276</v>
      </c>
    </row>
    <row r="181" spans="1:60" ht="22.5" outlineLevel="1" x14ac:dyDescent="0.2">
      <c r="A181" s="236">
        <v>66</v>
      </c>
      <c r="B181" s="237" t="s">
        <v>2532</v>
      </c>
      <c r="C181" s="247" t="s">
        <v>2533</v>
      </c>
      <c r="D181" s="238" t="s">
        <v>563</v>
      </c>
      <c r="E181" s="239">
        <v>132.02000000000001</v>
      </c>
      <c r="F181" s="240"/>
      <c r="G181" s="241">
        <f>ROUND(E181*F181,2)</f>
        <v>0</v>
      </c>
      <c r="H181" s="240"/>
      <c r="I181" s="241">
        <f>ROUND(E181*H181,2)</f>
        <v>0</v>
      </c>
      <c r="J181" s="240"/>
      <c r="K181" s="241">
        <f>ROUND(E181*J181,2)</f>
        <v>0</v>
      </c>
      <c r="L181" s="241">
        <v>21</v>
      </c>
      <c r="M181" s="241">
        <f>G181*(1+L181/100)</f>
        <v>0</v>
      </c>
      <c r="N181" s="239">
        <v>0.188</v>
      </c>
      <c r="O181" s="239">
        <f>ROUND(E181*N181,2)</f>
        <v>24.82</v>
      </c>
      <c r="P181" s="239">
        <v>0</v>
      </c>
      <c r="Q181" s="239">
        <f>ROUND(E181*P181,2)</f>
        <v>0</v>
      </c>
      <c r="R181" s="241" t="s">
        <v>440</v>
      </c>
      <c r="S181" s="241" t="s">
        <v>280</v>
      </c>
      <c r="T181" s="242" t="s">
        <v>280</v>
      </c>
      <c r="U181" s="222">
        <v>0.27200000000000002</v>
      </c>
      <c r="V181" s="222">
        <f>ROUND(E181*U181,2)</f>
        <v>35.909999999999997</v>
      </c>
      <c r="W181" s="222"/>
      <c r="X181" s="222" t="s">
        <v>399</v>
      </c>
      <c r="Y181" s="222" t="s">
        <v>283</v>
      </c>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2534</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447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2535</v>
      </c>
      <c r="D183" s="226"/>
      <c r="E183" s="227">
        <v>25.83</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49" t="s">
        <v>2536</v>
      </c>
      <c r="D184" s="226"/>
      <c r="E184" s="227">
        <v>10.58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288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3" x14ac:dyDescent="0.2">
      <c r="A185" s="219"/>
      <c r="B185" s="220"/>
      <c r="C185" s="249" t="s">
        <v>2537</v>
      </c>
      <c r="D185" s="226"/>
      <c r="E185" s="227">
        <v>65.05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2538</v>
      </c>
      <c r="D186" s="226"/>
      <c r="E186" s="227">
        <v>17.16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2539</v>
      </c>
      <c r="D187" s="226"/>
      <c r="E187" s="227">
        <v>13.4</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67</v>
      </c>
      <c r="B188" s="237" t="s">
        <v>2540</v>
      </c>
      <c r="C188" s="247" t="s">
        <v>2541</v>
      </c>
      <c r="D188" s="238" t="s">
        <v>444</v>
      </c>
      <c r="E188" s="239">
        <v>3.24</v>
      </c>
      <c r="F188" s="240"/>
      <c r="G188" s="241">
        <f>ROUND(E188*F188,2)</f>
        <v>0</v>
      </c>
      <c r="H188" s="240"/>
      <c r="I188" s="241">
        <f>ROUND(E188*H188,2)</f>
        <v>0</v>
      </c>
      <c r="J188" s="240"/>
      <c r="K188" s="241">
        <f>ROUND(E188*J188,2)</f>
        <v>0</v>
      </c>
      <c r="L188" s="241">
        <v>21</v>
      </c>
      <c r="M188" s="241">
        <f>G188*(1+L188/100)</f>
        <v>0</v>
      </c>
      <c r="N188" s="239">
        <v>2.5249999999999999</v>
      </c>
      <c r="O188" s="239">
        <f>ROUND(E188*N188,2)</f>
        <v>8.18</v>
      </c>
      <c r="P188" s="239">
        <v>0</v>
      </c>
      <c r="Q188" s="239">
        <f>ROUND(E188*P188,2)</f>
        <v>0</v>
      </c>
      <c r="R188" s="241" t="s">
        <v>440</v>
      </c>
      <c r="S188" s="241" t="s">
        <v>280</v>
      </c>
      <c r="T188" s="242" t="s">
        <v>280</v>
      </c>
      <c r="U188" s="222">
        <v>1.4419999999999999</v>
      </c>
      <c r="V188" s="222">
        <f>ROUND(E188*U188,2)</f>
        <v>4.67</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4" t="s">
        <v>2542</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447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9" t="s">
        <v>2543</v>
      </c>
      <c r="D190" s="226"/>
      <c r="E190" s="227">
        <v>3.24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68</v>
      </c>
      <c r="B191" s="237" t="s">
        <v>2544</v>
      </c>
      <c r="C191" s="247" t="s">
        <v>2545</v>
      </c>
      <c r="D191" s="238" t="s">
        <v>491</v>
      </c>
      <c r="E191" s="239">
        <v>56.2485</v>
      </c>
      <c r="F191" s="240"/>
      <c r="G191" s="241">
        <f>ROUND(E191*F191,2)</f>
        <v>0</v>
      </c>
      <c r="H191" s="240"/>
      <c r="I191" s="241">
        <f>ROUND(E191*H191,2)</f>
        <v>0</v>
      </c>
      <c r="J191" s="240"/>
      <c r="K191" s="241">
        <f>ROUND(E191*J191,2)</f>
        <v>0</v>
      </c>
      <c r="L191" s="241">
        <v>21</v>
      </c>
      <c r="M191" s="241">
        <f>G191*(1+L191/100)</f>
        <v>0</v>
      </c>
      <c r="N191" s="239">
        <v>2.1999999999999999E-2</v>
      </c>
      <c r="O191" s="239">
        <f>ROUND(E191*N191,2)</f>
        <v>1.24</v>
      </c>
      <c r="P191" s="239">
        <v>0</v>
      </c>
      <c r="Q191" s="239">
        <f>ROUND(E191*P191,2)</f>
        <v>0</v>
      </c>
      <c r="R191" s="241" t="s">
        <v>888</v>
      </c>
      <c r="S191" s="241" t="s">
        <v>280</v>
      </c>
      <c r="T191" s="242" t="s">
        <v>280</v>
      </c>
      <c r="U191" s="222">
        <v>0</v>
      </c>
      <c r="V191" s="222">
        <f>ROUND(E191*U191,2)</f>
        <v>0</v>
      </c>
      <c r="W191" s="222"/>
      <c r="X191" s="222" t="s">
        <v>830</v>
      </c>
      <c r="Y191" s="222" t="s">
        <v>283</v>
      </c>
      <c r="Z191" s="212"/>
      <c r="AA191" s="212"/>
      <c r="AB191" s="212"/>
      <c r="AC191" s="212"/>
      <c r="AD191" s="212"/>
      <c r="AE191" s="212"/>
      <c r="AF191" s="212"/>
      <c r="AG191" s="212" t="s">
        <v>831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2546</v>
      </c>
      <c r="D192" s="226"/>
      <c r="E192" s="227">
        <v>27.121500000000001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2547</v>
      </c>
      <c r="D193" s="226"/>
      <c r="E193" s="227">
        <v>11.109</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2548</v>
      </c>
      <c r="D194" s="226"/>
      <c r="E194" s="227">
        <v>18.018000000000001</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6">
        <v>69</v>
      </c>
      <c r="B195" s="237" t="s">
        <v>2549</v>
      </c>
      <c r="C195" s="247" t="s">
        <v>2550</v>
      </c>
      <c r="D195" s="238" t="s">
        <v>491</v>
      </c>
      <c r="E195" s="239">
        <v>79.100499999999997</v>
      </c>
      <c r="F195" s="240"/>
      <c r="G195" s="241">
        <f>ROUND(E195*F195,2)</f>
        <v>0</v>
      </c>
      <c r="H195" s="240"/>
      <c r="I195" s="241">
        <f>ROUND(E195*H195,2)</f>
        <v>0</v>
      </c>
      <c r="J195" s="240"/>
      <c r="K195" s="241">
        <f>ROUND(E195*J195,2)</f>
        <v>0</v>
      </c>
      <c r="L195" s="241">
        <v>21</v>
      </c>
      <c r="M195" s="241">
        <f>G195*(1+L195/100)</f>
        <v>0</v>
      </c>
      <c r="N195" s="239">
        <v>0.06</v>
      </c>
      <c r="O195" s="239">
        <f>ROUND(E195*N195,2)</f>
        <v>4.75</v>
      </c>
      <c r="P195" s="239">
        <v>0</v>
      </c>
      <c r="Q195" s="239">
        <f>ROUND(E195*P195,2)</f>
        <v>0</v>
      </c>
      <c r="R195" s="241" t="s">
        <v>888</v>
      </c>
      <c r="S195" s="241" t="s">
        <v>280</v>
      </c>
      <c r="T195" s="242" t="s">
        <v>280</v>
      </c>
      <c r="U195" s="222">
        <v>0</v>
      </c>
      <c r="V195" s="222">
        <f>ROUND(E195*U195,2)</f>
        <v>0</v>
      </c>
      <c r="W195" s="222"/>
      <c r="X195" s="222" t="s">
        <v>830</v>
      </c>
      <c r="Y195" s="222" t="s">
        <v>283</v>
      </c>
      <c r="Z195" s="212"/>
      <c r="AA195" s="212"/>
      <c r="AB195" s="212"/>
      <c r="AC195" s="212"/>
      <c r="AD195" s="212"/>
      <c r="AE195" s="212"/>
      <c r="AF195" s="212"/>
      <c r="AG195" s="212" t="s">
        <v>831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2551</v>
      </c>
      <c r="D196" s="226"/>
      <c r="E196" s="227">
        <v>21.917000000000002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2552</v>
      </c>
      <c r="D197" s="226"/>
      <c r="E197" s="227">
        <v>43.783499999999997</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2539</v>
      </c>
      <c r="D198" s="226"/>
      <c r="E198" s="227">
        <v>13.4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
      <c r="A199" s="229" t="s">
        <v>275</v>
      </c>
      <c r="B199" s="230" t="s">
        <v>166</v>
      </c>
      <c r="C199" s="246" t="s">
        <v>167</v>
      </c>
      <c r="D199" s="231"/>
      <c r="E199" s="232"/>
      <c r="F199" s="233"/>
      <c r="G199" s="233">
        <f>SUMIF(AG200:AG208,"&lt;&gt;NOR",G200:G208)</f>
        <v>0</v>
      </c>
      <c r="H199" s="233"/>
      <c r="I199" s="233">
        <f>SUM(I200:I208)</f>
        <v>0</v>
      </c>
      <c r="J199" s="233"/>
      <c r="K199" s="233">
        <f>SUM(K200:K208)</f>
        <v>0</v>
      </c>
      <c r="L199" s="233"/>
      <c r="M199" s="233">
        <f>SUM(M200:M208)</f>
        <v>0</v>
      </c>
      <c r="N199" s="232"/>
      <c r="O199" s="232">
        <f>SUM(O200:O208)</f>
        <v>3.36</v>
      </c>
      <c r="P199" s="232"/>
      <c r="Q199" s="232">
        <f>SUM(Q200:Q208)</f>
        <v>0</v>
      </c>
      <c r="R199" s="233"/>
      <c r="S199" s="233"/>
      <c r="T199" s="234"/>
      <c r="U199" s="228"/>
      <c r="V199" s="228">
        <f>SUM(V200:V208)</f>
        <v>47.97</v>
      </c>
      <c r="W199" s="228"/>
      <c r="X199" s="228"/>
      <c r="Y199" s="228"/>
      <c r="AG199" t="s">
        <v>276</v>
      </c>
    </row>
    <row r="200" spans="1:60" ht="22.5" outlineLevel="1" x14ac:dyDescent="0.2">
      <c r="A200" s="236">
        <v>70</v>
      </c>
      <c r="B200" s="237" t="s">
        <v>833</v>
      </c>
      <c r="C200" s="247" t="s">
        <v>834</v>
      </c>
      <c r="D200" s="238" t="s">
        <v>439</v>
      </c>
      <c r="E200" s="239">
        <v>173.8</v>
      </c>
      <c r="F200" s="240"/>
      <c r="G200" s="241">
        <f>ROUND(E200*F200,2)</f>
        <v>0</v>
      </c>
      <c r="H200" s="240"/>
      <c r="I200" s="241">
        <f>ROUND(E200*H200,2)</f>
        <v>0</v>
      </c>
      <c r="J200" s="240"/>
      <c r="K200" s="241">
        <f>ROUND(E200*J200,2)</f>
        <v>0</v>
      </c>
      <c r="L200" s="241">
        <v>21</v>
      </c>
      <c r="M200" s="241">
        <f>G200*(1+L200/100)</f>
        <v>0</v>
      </c>
      <c r="N200" s="239">
        <v>1.8380000000000001E-2</v>
      </c>
      <c r="O200" s="239">
        <f>ROUND(E200*N200,2)</f>
        <v>3.19</v>
      </c>
      <c r="P200" s="239">
        <v>0</v>
      </c>
      <c r="Q200" s="239">
        <f>ROUND(E200*P200,2)</f>
        <v>0</v>
      </c>
      <c r="R200" s="241" t="s">
        <v>835</v>
      </c>
      <c r="S200" s="241" t="s">
        <v>280</v>
      </c>
      <c r="T200" s="242" t="s">
        <v>280</v>
      </c>
      <c r="U200" s="222">
        <v>0.14399999999999999</v>
      </c>
      <c r="V200" s="222">
        <f>ROUND(E200*U200,2)</f>
        <v>25.03</v>
      </c>
      <c r="W200" s="222"/>
      <c r="X200" s="222" t="s">
        <v>399</v>
      </c>
      <c r="Y200" s="222" t="s">
        <v>283</v>
      </c>
      <c r="Z200" s="212"/>
      <c r="AA200" s="212"/>
      <c r="AB200" s="212"/>
      <c r="AC200" s="212"/>
      <c r="AD200" s="212"/>
      <c r="AE200" s="212"/>
      <c r="AF200" s="212"/>
      <c r="AG200" s="212" t="s">
        <v>400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64" t="s">
        <v>836</v>
      </c>
      <c r="D201" s="256"/>
      <c r="E201" s="256"/>
      <c r="F201" s="256"/>
      <c r="G201" s="256"/>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447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0" t="s">
        <v>837</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49" t="s">
        <v>2553</v>
      </c>
      <c r="D203" s="226"/>
      <c r="E203" s="227">
        <v>173.8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6">
        <v>71</v>
      </c>
      <c r="B204" s="237" t="s">
        <v>856</v>
      </c>
      <c r="C204" s="247" t="s">
        <v>857</v>
      </c>
      <c r="D204" s="238" t="s">
        <v>439</v>
      </c>
      <c r="E204" s="239">
        <v>173.8</v>
      </c>
      <c r="F204" s="240"/>
      <c r="G204" s="241">
        <f>ROUND(E204*F204,2)</f>
        <v>0</v>
      </c>
      <c r="H204" s="240"/>
      <c r="I204" s="241">
        <f>ROUND(E204*H204,2)</f>
        <v>0</v>
      </c>
      <c r="J204" s="240"/>
      <c r="K204" s="241">
        <f>ROUND(E204*J204,2)</f>
        <v>0</v>
      </c>
      <c r="L204" s="241">
        <v>21</v>
      </c>
      <c r="M204" s="241">
        <f>G204*(1+L204/100)</f>
        <v>0</v>
      </c>
      <c r="N204" s="239">
        <v>9.7000000000000005E-4</v>
      </c>
      <c r="O204" s="239">
        <f>ROUND(E204*N204,2)</f>
        <v>0.17</v>
      </c>
      <c r="P204" s="239">
        <v>0</v>
      </c>
      <c r="Q204" s="239">
        <f>ROUND(E204*P204,2)</f>
        <v>0</v>
      </c>
      <c r="R204" s="241" t="s">
        <v>835</v>
      </c>
      <c r="S204" s="241" t="s">
        <v>280</v>
      </c>
      <c r="T204" s="242" t="s">
        <v>280</v>
      </c>
      <c r="U204" s="222">
        <v>6.0000000000000001E-3</v>
      </c>
      <c r="V204" s="222">
        <f>ROUND(E204*U204,2)</f>
        <v>1.04</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836</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2553</v>
      </c>
      <c r="D206" s="226"/>
      <c r="E206" s="227">
        <v>173.8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72</v>
      </c>
      <c r="B207" s="237" t="s">
        <v>862</v>
      </c>
      <c r="C207" s="247" t="s">
        <v>863</v>
      </c>
      <c r="D207" s="238" t="s">
        <v>439</v>
      </c>
      <c r="E207" s="239">
        <v>173.8</v>
      </c>
      <c r="F207" s="240"/>
      <c r="G207" s="241">
        <f>ROUND(E207*F207,2)</f>
        <v>0</v>
      </c>
      <c r="H207" s="240"/>
      <c r="I207" s="241">
        <f>ROUND(E207*H207,2)</f>
        <v>0</v>
      </c>
      <c r="J207" s="240"/>
      <c r="K207" s="241">
        <f>ROUND(E207*J207,2)</f>
        <v>0</v>
      </c>
      <c r="L207" s="241">
        <v>21</v>
      </c>
      <c r="M207" s="241">
        <f>G207*(1+L207/100)</f>
        <v>0</v>
      </c>
      <c r="N207" s="239">
        <v>0</v>
      </c>
      <c r="O207" s="239">
        <f>ROUND(E207*N207,2)</f>
        <v>0</v>
      </c>
      <c r="P207" s="239">
        <v>0</v>
      </c>
      <c r="Q207" s="239">
        <f>ROUND(E207*P207,2)</f>
        <v>0</v>
      </c>
      <c r="R207" s="241" t="s">
        <v>835</v>
      </c>
      <c r="S207" s="241" t="s">
        <v>280</v>
      </c>
      <c r="T207" s="242" t="s">
        <v>280</v>
      </c>
      <c r="U207" s="222">
        <v>0.126</v>
      </c>
      <c r="V207" s="222">
        <f>ROUND(E207*U207,2)</f>
        <v>21.9</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2553</v>
      </c>
      <c r="D208" s="226"/>
      <c r="E208" s="227">
        <v>173.8</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275</v>
      </c>
      <c r="B209" s="230" t="s">
        <v>170</v>
      </c>
      <c r="C209" s="246" t="s">
        <v>171</v>
      </c>
      <c r="D209" s="231"/>
      <c r="E209" s="232"/>
      <c r="F209" s="233"/>
      <c r="G209" s="233">
        <f>SUMIF(AG210:AG218,"&lt;&gt;NOR",G210:G218)</f>
        <v>0</v>
      </c>
      <c r="H209" s="233"/>
      <c r="I209" s="233">
        <f>SUM(I210:I218)</f>
        <v>0</v>
      </c>
      <c r="J209" s="233"/>
      <c r="K209" s="233">
        <f>SUM(K210:K218)</f>
        <v>0</v>
      </c>
      <c r="L209" s="233"/>
      <c r="M209" s="233">
        <f>SUM(M210:M218)</f>
        <v>0</v>
      </c>
      <c r="N209" s="232"/>
      <c r="O209" s="232">
        <f>SUM(O210:O218)</f>
        <v>0</v>
      </c>
      <c r="P209" s="232"/>
      <c r="Q209" s="232">
        <f>SUM(Q210:Q218)</f>
        <v>6.94</v>
      </c>
      <c r="R209" s="233"/>
      <c r="S209" s="233"/>
      <c r="T209" s="234"/>
      <c r="U209" s="228"/>
      <c r="V209" s="228">
        <f>SUM(V210:V218)</f>
        <v>69.289999999999992</v>
      </c>
      <c r="W209" s="228"/>
      <c r="X209" s="228"/>
      <c r="Y209" s="228"/>
      <c r="AG209" t="s">
        <v>276</v>
      </c>
    </row>
    <row r="210" spans="1:60" outlineLevel="1" x14ac:dyDescent="0.2">
      <c r="A210" s="236">
        <v>73</v>
      </c>
      <c r="B210" s="237" t="s">
        <v>2554</v>
      </c>
      <c r="C210" s="247" t="s">
        <v>2555</v>
      </c>
      <c r="D210" s="238" t="s">
        <v>444</v>
      </c>
      <c r="E210" s="239">
        <v>2.3914</v>
      </c>
      <c r="F210" s="240"/>
      <c r="G210" s="241">
        <f>ROUND(E210*F210,2)</f>
        <v>0</v>
      </c>
      <c r="H210" s="240"/>
      <c r="I210" s="241">
        <f>ROUND(E210*H210,2)</f>
        <v>0</v>
      </c>
      <c r="J210" s="240"/>
      <c r="K210" s="241">
        <f>ROUND(E210*J210,2)</f>
        <v>0</v>
      </c>
      <c r="L210" s="241">
        <v>21</v>
      </c>
      <c r="M210" s="241">
        <f>G210*(1+L210/100)</f>
        <v>0</v>
      </c>
      <c r="N210" s="239">
        <v>0</v>
      </c>
      <c r="O210" s="239">
        <f>ROUND(E210*N210,2)</f>
        <v>0</v>
      </c>
      <c r="P210" s="239">
        <v>2.4</v>
      </c>
      <c r="Q210" s="239">
        <f>ROUND(E210*P210,2)</f>
        <v>5.74</v>
      </c>
      <c r="R210" s="241" t="s">
        <v>891</v>
      </c>
      <c r="S210" s="241" t="s">
        <v>280</v>
      </c>
      <c r="T210" s="242" t="s">
        <v>280</v>
      </c>
      <c r="U210" s="222">
        <v>13.301</v>
      </c>
      <c r="V210" s="222">
        <f>ROUND(E210*U210,2)</f>
        <v>31.81</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4" t="s">
        <v>2556</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447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9" t="s">
        <v>2557</v>
      </c>
      <c r="D212" s="226"/>
      <c r="E212" s="227">
        <v>2.3199999999999998</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2558</v>
      </c>
      <c r="D213" s="226"/>
      <c r="E213" s="227">
        <v>7.1400000000000005E-2</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74</v>
      </c>
      <c r="B214" s="237" t="s">
        <v>2559</v>
      </c>
      <c r="C214" s="247" t="s">
        <v>2560</v>
      </c>
      <c r="D214" s="238" t="s">
        <v>491</v>
      </c>
      <c r="E214" s="239">
        <v>60</v>
      </c>
      <c r="F214" s="240"/>
      <c r="G214" s="241">
        <f>ROUND(E214*F214,2)</f>
        <v>0</v>
      </c>
      <c r="H214" s="240"/>
      <c r="I214" s="241">
        <f>ROUND(E214*H214,2)</f>
        <v>0</v>
      </c>
      <c r="J214" s="240"/>
      <c r="K214" s="241">
        <f>ROUND(E214*J214,2)</f>
        <v>0</v>
      </c>
      <c r="L214" s="241">
        <v>21</v>
      </c>
      <c r="M214" s="241">
        <f>G214*(1+L214/100)</f>
        <v>0</v>
      </c>
      <c r="N214" s="239">
        <v>0</v>
      </c>
      <c r="O214" s="239">
        <f>ROUND(E214*N214,2)</f>
        <v>0</v>
      </c>
      <c r="P214" s="239">
        <v>5.0000000000000001E-3</v>
      </c>
      <c r="Q214" s="239">
        <f>ROUND(E214*P214,2)</f>
        <v>0.3</v>
      </c>
      <c r="R214" s="241" t="s">
        <v>891</v>
      </c>
      <c r="S214" s="241" t="s">
        <v>280</v>
      </c>
      <c r="T214" s="242" t="s">
        <v>280</v>
      </c>
      <c r="U214" s="222">
        <v>0.39</v>
      </c>
      <c r="V214" s="222">
        <f>ROUND(E214*U214,2)</f>
        <v>23.4</v>
      </c>
      <c r="W214" s="222"/>
      <c r="X214" s="222" t="s">
        <v>399</v>
      </c>
      <c r="Y214" s="222" t="s">
        <v>283</v>
      </c>
      <c r="Z214" s="212"/>
      <c r="AA214" s="212"/>
      <c r="AB214" s="212"/>
      <c r="AC214" s="212"/>
      <c r="AD214" s="212"/>
      <c r="AE214" s="212"/>
      <c r="AF214" s="212"/>
      <c r="AG214" s="212" t="s">
        <v>400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2" x14ac:dyDescent="0.2">
      <c r="A215" s="219"/>
      <c r="B215" s="220"/>
      <c r="C215" s="264" t="s">
        <v>2561</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447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3" t="str">
        <f>C215</f>
        <v>kanálů, šachet a žump, manipulace s deskami do vzdálenosti 8 m od osy kanálu, očištění nebo vysekání betonu kolem závěsných ok pro zachycení háků zvedacího mechanizmu,</v>
      </c>
      <c r="BB215" s="212"/>
      <c r="BC215" s="212"/>
      <c r="BD215" s="212"/>
      <c r="BE215" s="212"/>
      <c r="BF215" s="212"/>
      <c r="BG215" s="212"/>
      <c r="BH215" s="212"/>
    </row>
    <row r="216" spans="1:60" outlineLevel="2" x14ac:dyDescent="0.2">
      <c r="A216" s="219"/>
      <c r="B216" s="220"/>
      <c r="C216" s="249" t="s">
        <v>2562</v>
      </c>
      <c r="D216" s="226"/>
      <c r="E216" s="227">
        <v>60</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75</v>
      </c>
      <c r="B217" s="237" t="s">
        <v>999</v>
      </c>
      <c r="C217" s="247" t="s">
        <v>1000</v>
      </c>
      <c r="D217" s="238" t="s">
        <v>439</v>
      </c>
      <c r="E217" s="239">
        <v>63.99</v>
      </c>
      <c r="F217" s="240"/>
      <c r="G217" s="241">
        <f>ROUND(E217*F217,2)</f>
        <v>0</v>
      </c>
      <c r="H217" s="240"/>
      <c r="I217" s="241">
        <f>ROUND(E217*H217,2)</f>
        <v>0</v>
      </c>
      <c r="J217" s="240"/>
      <c r="K217" s="241">
        <f>ROUND(E217*J217,2)</f>
        <v>0</v>
      </c>
      <c r="L217" s="241">
        <v>21</v>
      </c>
      <c r="M217" s="241">
        <f>G217*(1+L217/100)</f>
        <v>0</v>
      </c>
      <c r="N217" s="239">
        <v>0</v>
      </c>
      <c r="O217" s="239">
        <f>ROUND(E217*N217,2)</f>
        <v>0</v>
      </c>
      <c r="P217" s="239">
        <v>1.4E-2</v>
      </c>
      <c r="Q217" s="239">
        <f>ROUND(E217*P217,2)</f>
        <v>0.9</v>
      </c>
      <c r="R217" s="241" t="s">
        <v>891</v>
      </c>
      <c r="S217" s="241" t="s">
        <v>280</v>
      </c>
      <c r="T217" s="242" t="s">
        <v>280</v>
      </c>
      <c r="U217" s="222">
        <v>0.22</v>
      </c>
      <c r="V217" s="222">
        <f>ROUND(E217*U217,2)</f>
        <v>14.08</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2501</v>
      </c>
      <c r="D218" s="226"/>
      <c r="E218" s="227">
        <v>63.99</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9" t="s">
        <v>275</v>
      </c>
      <c r="B219" s="230" t="s">
        <v>174</v>
      </c>
      <c r="C219" s="246" t="s">
        <v>175</v>
      </c>
      <c r="D219" s="231"/>
      <c r="E219" s="232"/>
      <c r="F219" s="233"/>
      <c r="G219" s="233">
        <f>SUMIF(AG220:AG221,"&lt;&gt;NOR",G220:G221)</f>
        <v>0</v>
      </c>
      <c r="H219" s="233"/>
      <c r="I219" s="233">
        <f>SUM(I220:I221)</f>
        <v>0</v>
      </c>
      <c r="J219" s="233"/>
      <c r="K219" s="233">
        <f>SUM(K220:K221)</f>
        <v>0</v>
      </c>
      <c r="L219" s="233"/>
      <c r="M219" s="233">
        <f>SUM(M220:M221)</f>
        <v>0</v>
      </c>
      <c r="N219" s="232"/>
      <c r="O219" s="232">
        <f>SUM(O220:O221)</f>
        <v>0</v>
      </c>
      <c r="P219" s="232"/>
      <c r="Q219" s="232">
        <f>SUM(Q220:Q221)</f>
        <v>0</v>
      </c>
      <c r="R219" s="233"/>
      <c r="S219" s="233"/>
      <c r="T219" s="234"/>
      <c r="U219" s="228"/>
      <c r="V219" s="228">
        <f>SUM(V220:V221)</f>
        <v>1512.44</v>
      </c>
      <c r="W219" s="228"/>
      <c r="X219" s="228"/>
      <c r="Y219" s="228"/>
      <c r="AG219" t="s">
        <v>276</v>
      </c>
    </row>
    <row r="220" spans="1:60" ht="22.5" outlineLevel="1" x14ac:dyDescent="0.2">
      <c r="A220" s="236">
        <v>76</v>
      </c>
      <c r="B220" s="237" t="s">
        <v>1013</v>
      </c>
      <c r="C220" s="247" t="s">
        <v>1014</v>
      </c>
      <c r="D220" s="238" t="s">
        <v>481</v>
      </c>
      <c r="E220" s="239">
        <v>586.89972999999998</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492</v>
      </c>
      <c r="S220" s="241" t="s">
        <v>280</v>
      </c>
      <c r="T220" s="242" t="s">
        <v>280</v>
      </c>
      <c r="U220" s="222">
        <v>2.577</v>
      </c>
      <c r="V220" s="222">
        <f>ROUND(E220*U220,2)</f>
        <v>1512.44</v>
      </c>
      <c r="W220" s="222"/>
      <c r="X220" s="222" t="s">
        <v>399</v>
      </c>
      <c r="Y220" s="222" t="s">
        <v>283</v>
      </c>
      <c r="Z220" s="212"/>
      <c r="AA220" s="212"/>
      <c r="AB220" s="212"/>
      <c r="AC220" s="212"/>
      <c r="AD220" s="212"/>
      <c r="AE220" s="212"/>
      <c r="AF220" s="212"/>
      <c r="AG220" s="212" t="s">
        <v>1015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4" t="s">
        <v>1016</v>
      </c>
      <c r="D221" s="256"/>
      <c r="E221" s="256"/>
      <c r="F221" s="256"/>
      <c r="G221" s="256"/>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447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x14ac:dyDescent="0.2">
      <c r="A222" s="229" t="s">
        <v>275</v>
      </c>
      <c r="B222" s="230" t="s">
        <v>177</v>
      </c>
      <c r="C222" s="246" t="s">
        <v>178</v>
      </c>
      <c r="D222" s="231"/>
      <c r="E222" s="232"/>
      <c r="F222" s="233"/>
      <c r="G222" s="233">
        <f>SUMIF(AG223:AG226,"&lt;&gt;NOR",G223:G226)</f>
        <v>0</v>
      </c>
      <c r="H222" s="233"/>
      <c r="I222" s="233">
        <f>SUM(I223:I226)</f>
        <v>0</v>
      </c>
      <c r="J222" s="233"/>
      <c r="K222" s="233">
        <f>SUM(K223:K226)</f>
        <v>0</v>
      </c>
      <c r="L222" s="233"/>
      <c r="M222" s="233">
        <f>SUM(M223:M226)</f>
        <v>0</v>
      </c>
      <c r="N222" s="232"/>
      <c r="O222" s="232">
        <f>SUM(O223:O226)</f>
        <v>0</v>
      </c>
      <c r="P222" s="232"/>
      <c r="Q222" s="232">
        <f>SUM(Q223:Q226)</f>
        <v>0</v>
      </c>
      <c r="R222" s="233"/>
      <c r="S222" s="233"/>
      <c r="T222" s="234"/>
      <c r="U222" s="228"/>
      <c r="V222" s="228">
        <f>SUM(V223:V226)</f>
        <v>9.9</v>
      </c>
      <c r="W222" s="228"/>
      <c r="X222" s="228"/>
      <c r="Y222" s="228"/>
      <c r="AG222" t="s">
        <v>276</v>
      </c>
    </row>
    <row r="223" spans="1:60" ht="22.5" outlineLevel="1" x14ac:dyDescent="0.2">
      <c r="A223" s="236">
        <v>77</v>
      </c>
      <c r="B223" s="237" t="s">
        <v>2250</v>
      </c>
      <c r="C223" s="247" t="s">
        <v>2251</v>
      </c>
      <c r="D223" s="238" t="s">
        <v>439</v>
      </c>
      <c r="E223" s="239">
        <v>29.128</v>
      </c>
      <c r="F223" s="240"/>
      <c r="G223" s="241">
        <f>ROUND(E223*F223,2)</f>
        <v>0</v>
      </c>
      <c r="H223" s="240"/>
      <c r="I223" s="241">
        <f>ROUND(E223*H223,2)</f>
        <v>0</v>
      </c>
      <c r="J223" s="240"/>
      <c r="K223" s="241">
        <f>ROUND(E223*J223,2)</f>
        <v>0</v>
      </c>
      <c r="L223" s="241">
        <v>21</v>
      </c>
      <c r="M223" s="241">
        <f>G223*(1+L223/100)</f>
        <v>0</v>
      </c>
      <c r="N223" s="239">
        <v>8.0000000000000007E-5</v>
      </c>
      <c r="O223" s="239">
        <f>ROUND(E223*N223,2)</f>
        <v>0</v>
      </c>
      <c r="P223" s="239">
        <v>0</v>
      </c>
      <c r="Q223" s="239">
        <f>ROUND(E223*P223,2)</f>
        <v>0</v>
      </c>
      <c r="R223" s="241" t="s">
        <v>1019</v>
      </c>
      <c r="S223" s="241" t="s">
        <v>280</v>
      </c>
      <c r="T223" s="242" t="s">
        <v>280</v>
      </c>
      <c r="U223" s="222">
        <v>0.34</v>
      </c>
      <c r="V223" s="222">
        <f>ROUND(E223*U223,2)</f>
        <v>9.9</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2563</v>
      </c>
      <c r="D224" s="226"/>
      <c r="E224" s="227">
        <v>29.128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6">
        <v>78</v>
      </c>
      <c r="B225" s="237" t="s">
        <v>2256</v>
      </c>
      <c r="C225" s="247" t="s">
        <v>2257</v>
      </c>
      <c r="D225" s="238" t="s">
        <v>0</v>
      </c>
      <c r="E225" s="239">
        <v>60.877499999999998</v>
      </c>
      <c r="F225" s="240"/>
      <c r="G225" s="241">
        <f>ROUND(E225*F225,2)</f>
        <v>0</v>
      </c>
      <c r="H225" s="240"/>
      <c r="I225" s="241">
        <f>ROUND(E225*H225,2)</f>
        <v>0</v>
      </c>
      <c r="J225" s="240"/>
      <c r="K225" s="241">
        <f>ROUND(E225*J225,2)</f>
        <v>0</v>
      </c>
      <c r="L225" s="241">
        <v>21</v>
      </c>
      <c r="M225" s="241">
        <f>G225*(1+L225/100)</f>
        <v>0</v>
      </c>
      <c r="N225" s="239">
        <v>0</v>
      </c>
      <c r="O225" s="239">
        <f>ROUND(E225*N225,2)</f>
        <v>0</v>
      </c>
      <c r="P225" s="239">
        <v>0</v>
      </c>
      <c r="Q225" s="239">
        <f>ROUND(E225*P225,2)</f>
        <v>0</v>
      </c>
      <c r="R225" s="241" t="s">
        <v>1019</v>
      </c>
      <c r="S225" s="241" t="s">
        <v>280</v>
      </c>
      <c r="T225" s="242" t="s">
        <v>280</v>
      </c>
      <c r="U225" s="222">
        <v>0</v>
      </c>
      <c r="V225" s="222">
        <f>ROUND(E225*U225,2)</f>
        <v>0</v>
      </c>
      <c r="W225" s="222"/>
      <c r="X225" s="222" t="s">
        <v>399</v>
      </c>
      <c r="Y225" s="222" t="s">
        <v>283</v>
      </c>
      <c r="Z225" s="212"/>
      <c r="AA225" s="212"/>
      <c r="AB225" s="212"/>
      <c r="AC225" s="212"/>
      <c r="AD225" s="212"/>
      <c r="AE225" s="212"/>
      <c r="AF225" s="212"/>
      <c r="AG225" s="212" t="s">
        <v>1035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4" t="s">
        <v>1036</v>
      </c>
      <c r="D226" s="256"/>
      <c r="E226" s="256"/>
      <c r="F226" s="256"/>
      <c r="G226" s="256"/>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447</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x14ac:dyDescent="0.2">
      <c r="A227" s="229" t="s">
        <v>275</v>
      </c>
      <c r="B227" s="230" t="s">
        <v>210</v>
      </c>
      <c r="C227" s="246" t="s">
        <v>211</v>
      </c>
      <c r="D227" s="231"/>
      <c r="E227" s="232"/>
      <c r="F227" s="233"/>
      <c r="G227" s="233">
        <f>SUMIF(AG228:AG233,"&lt;&gt;NOR",G228:G233)</f>
        <v>0</v>
      </c>
      <c r="H227" s="233"/>
      <c r="I227" s="233">
        <f>SUM(I228:I233)</f>
        <v>0</v>
      </c>
      <c r="J227" s="233"/>
      <c r="K227" s="233">
        <f>SUM(K228:K233)</f>
        <v>0</v>
      </c>
      <c r="L227" s="233"/>
      <c r="M227" s="233">
        <f>SUM(M228:M233)</f>
        <v>0</v>
      </c>
      <c r="N227" s="232"/>
      <c r="O227" s="232">
        <f>SUM(O228:O233)</f>
        <v>0</v>
      </c>
      <c r="P227" s="232"/>
      <c r="Q227" s="232">
        <f>SUM(Q228:Q233)</f>
        <v>0</v>
      </c>
      <c r="R227" s="233"/>
      <c r="S227" s="233"/>
      <c r="T227" s="234"/>
      <c r="U227" s="228"/>
      <c r="V227" s="228">
        <f>SUM(V228:V233)</f>
        <v>6.72</v>
      </c>
      <c r="W227" s="228"/>
      <c r="X227" s="228"/>
      <c r="Y227" s="228"/>
      <c r="AG227" t="s">
        <v>276</v>
      </c>
    </row>
    <row r="228" spans="1:60" outlineLevel="1" x14ac:dyDescent="0.2">
      <c r="A228" s="236">
        <v>79</v>
      </c>
      <c r="B228" s="237" t="s">
        <v>2564</v>
      </c>
      <c r="C228" s="247" t="s">
        <v>2565</v>
      </c>
      <c r="D228" s="238" t="s">
        <v>563</v>
      </c>
      <c r="E228" s="239">
        <v>16</v>
      </c>
      <c r="F228" s="240"/>
      <c r="G228" s="241">
        <f>ROUND(E228*F228,2)</f>
        <v>0</v>
      </c>
      <c r="H228" s="240"/>
      <c r="I228" s="241">
        <f>ROUND(E228*H228,2)</f>
        <v>0</v>
      </c>
      <c r="J228" s="240"/>
      <c r="K228" s="241">
        <f>ROUND(E228*J228,2)</f>
        <v>0</v>
      </c>
      <c r="L228" s="241">
        <v>21</v>
      </c>
      <c r="M228" s="241">
        <f>G228*(1+L228/100)</f>
        <v>0</v>
      </c>
      <c r="N228" s="239">
        <v>1.3999999999999999E-4</v>
      </c>
      <c r="O228" s="239">
        <f>ROUND(E228*N228,2)</f>
        <v>0</v>
      </c>
      <c r="P228" s="239">
        <v>0</v>
      </c>
      <c r="Q228" s="239">
        <f>ROUND(E228*P228,2)</f>
        <v>0</v>
      </c>
      <c r="R228" s="241" t="s">
        <v>1087</v>
      </c>
      <c r="S228" s="241" t="s">
        <v>280</v>
      </c>
      <c r="T228" s="242" t="s">
        <v>280</v>
      </c>
      <c r="U228" s="222">
        <v>0.42</v>
      </c>
      <c r="V228" s="222">
        <f>ROUND(E228*U228,2)</f>
        <v>6.72</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2566</v>
      </c>
      <c r="D229" s="226"/>
      <c r="E229" s="227">
        <v>16</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80</v>
      </c>
      <c r="B230" s="237" t="s">
        <v>2567</v>
      </c>
      <c r="C230" s="247" t="s">
        <v>2568</v>
      </c>
      <c r="D230" s="238" t="s">
        <v>0</v>
      </c>
      <c r="E230" s="239">
        <v>297.60000000000002</v>
      </c>
      <c r="F230" s="240"/>
      <c r="G230" s="241">
        <f>ROUND(E230*F230,2)</f>
        <v>0</v>
      </c>
      <c r="H230" s="240"/>
      <c r="I230" s="241">
        <f>ROUND(E230*H230,2)</f>
        <v>0</v>
      </c>
      <c r="J230" s="240"/>
      <c r="K230" s="241">
        <f>ROUND(E230*J230,2)</f>
        <v>0</v>
      </c>
      <c r="L230" s="241">
        <v>21</v>
      </c>
      <c r="M230" s="241">
        <f>G230*(1+L230/100)</f>
        <v>0</v>
      </c>
      <c r="N230" s="239">
        <v>0</v>
      </c>
      <c r="O230" s="239">
        <f>ROUND(E230*N230,2)</f>
        <v>0</v>
      </c>
      <c r="P230" s="239">
        <v>0</v>
      </c>
      <c r="Q230" s="239">
        <f>ROUND(E230*P230,2)</f>
        <v>0</v>
      </c>
      <c r="R230" s="241" t="s">
        <v>1087</v>
      </c>
      <c r="S230" s="241" t="s">
        <v>280</v>
      </c>
      <c r="T230" s="242" t="s">
        <v>280</v>
      </c>
      <c r="U230" s="222">
        <v>0</v>
      </c>
      <c r="V230" s="222">
        <f>ROUND(E230*U230,2)</f>
        <v>0</v>
      </c>
      <c r="W230" s="222"/>
      <c r="X230" s="222" t="s">
        <v>399</v>
      </c>
      <c r="Y230" s="222" t="s">
        <v>283</v>
      </c>
      <c r="Z230" s="212"/>
      <c r="AA230" s="212"/>
      <c r="AB230" s="212"/>
      <c r="AC230" s="212"/>
      <c r="AD230" s="212"/>
      <c r="AE230" s="212"/>
      <c r="AF230" s="212"/>
      <c r="AG230" s="212" t="s">
        <v>400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64" t="s">
        <v>1075</v>
      </c>
      <c r="D231" s="256"/>
      <c r="E231" s="256"/>
      <c r="F231" s="256"/>
      <c r="G231" s="256"/>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447</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6">
        <v>81</v>
      </c>
      <c r="B232" s="237" t="s">
        <v>2569</v>
      </c>
      <c r="C232" s="247" t="s">
        <v>2570</v>
      </c>
      <c r="D232" s="238" t="s">
        <v>885</v>
      </c>
      <c r="E232" s="239">
        <v>8</v>
      </c>
      <c r="F232" s="240"/>
      <c r="G232" s="241">
        <f>ROUND(E232*F232,2)</f>
        <v>0</v>
      </c>
      <c r="H232" s="240"/>
      <c r="I232" s="241">
        <f>ROUND(E232*H232,2)</f>
        <v>0</v>
      </c>
      <c r="J232" s="240"/>
      <c r="K232" s="241">
        <f>ROUND(E232*J232,2)</f>
        <v>0</v>
      </c>
      <c r="L232" s="241">
        <v>21</v>
      </c>
      <c r="M232" s="241">
        <f>G232*(1+L232/100)</f>
        <v>0</v>
      </c>
      <c r="N232" s="239">
        <v>0</v>
      </c>
      <c r="O232" s="239">
        <f>ROUND(E232*N232,2)</f>
        <v>0</v>
      </c>
      <c r="P232" s="239">
        <v>0</v>
      </c>
      <c r="Q232" s="239">
        <f>ROUND(E232*P232,2)</f>
        <v>0</v>
      </c>
      <c r="R232" s="241"/>
      <c r="S232" s="241" t="s">
        <v>316</v>
      </c>
      <c r="T232" s="242" t="s">
        <v>281</v>
      </c>
      <c r="U232" s="222">
        <v>0</v>
      </c>
      <c r="V232" s="222">
        <f>ROUND(E232*U232,2)</f>
        <v>0</v>
      </c>
      <c r="W232" s="222"/>
      <c r="X232" s="222" t="s">
        <v>830</v>
      </c>
      <c r="Y232" s="222" t="s">
        <v>283</v>
      </c>
      <c r="Z232" s="212"/>
      <c r="AA232" s="212"/>
      <c r="AB232" s="212"/>
      <c r="AC232" s="212"/>
      <c r="AD232" s="212"/>
      <c r="AE232" s="212"/>
      <c r="AF232" s="212"/>
      <c r="AG232" s="212" t="s">
        <v>831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8" t="s">
        <v>2571</v>
      </c>
      <c r="D233" s="244"/>
      <c r="E233" s="244"/>
      <c r="F233" s="244"/>
      <c r="G233" s="244"/>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43" t="str">
        <f>C233</f>
        <v>dřevěné sedáky (modřín) s povrchovou úpravou v přírodním odstínu – venkovní lazura s impregnací na vodní bázi</v>
      </c>
      <c r="BB233" s="212"/>
      <c r="BC233" s="212"/>
      <c r="BD233" s="212"/>
      <c r="BE233" s="212"/>
      <c r="BF233" s="212"/>
      <c r="BG233" s="212"/>
      <c r="BH233" s="212"/>
    </row>
    <row r="234" spans="1:60" x14ac:dyDescent="0.2">
      <c r="A234" s="229" t="s">
        <v>275</v>
      </c>
      <c r="B234" s="230" t="s">
        <v>162</v>
      </c>
      <c r="C234" s="246" t="s">
        <v>163</v>
      </c>
      <c r="D234" s="231"/>
      <c r="E234" s="232"/>
      <c r="F234" s="233"/>
      <c r="G234" s="233">
        <f>SUMIF(AG235:AG236,"&lt;&gt;NOR",G235:G236)</f>
        <v>0</v>
      </c>
      <c r="H234" s="233"/>
      <c r="I234" s="233">
        <f>SUM(I235:I236)</f>
        <v>0</v>
      </c>
      <c r="J234" s="233"/>
      <c r="K234" s="233">
        <f>SUM(K235:K236)</f>
        <v>0</v>
      </c>
      <c r="L234" s="233"/>
      <c r="M234" s="233">
        <f>SUM(M235:M236)</f>
        <v>0</v>
      </c>
      <c r="N234" s="232"/>
      <c r="O234" s="232">
        <f>SUM(O235:O236)</f>
        <v>0.01</v>
      </c>
      <c r="P234" s="232"/>
      <c r="Q234" s="232">
        <f>SUM(Q235:Q236)</f>
        <v>0</v>
      </c>
      <c r="R234" s="233"/>
      <c r="S234" s="233"/>
      <c r="T234" s="234"/>
      <c r="U234" s="228"/>
      <c r="V234" s="228">
        <f>SUM(V235:V236)</f>
        <v>1.0900000000000001</v>
      </c>
      <c r="W234" s="228"/>
      <c r="X234" s="228"/>
      <c r="Y234" s="228"/>
      <c r="AG234" t="s">
        <v>276</v>
      </c>
    </row>
    <row r="235" spans="1:60" outlineLevel="1" x14ac:dyDescent="0.2">
      <c r="A235" s="236">
        <v>82</v>
      </c>
      <c r="B235" s="237" t="s">
        <v>2572</v>
      </c>
      <c r="C235" s="247" t="s">
        <v>2573</v>
      </c>
      <c r="D235" s="238" t="s">
        <v>491</v>
      </c>
      <c r="E235" s="239">
        <v>1</v>
      </c>
      <c r="F235" s="240"/>
      <c r="G235" s="241">
        <f>ROUND(E235*F235,2)</f>
        <v>0</v>
      </c>
      <c r="H235" s="240"/>
      <c r="I235" s="241">
        <f>ROUND(E235*H235,2)</f>
        <v>0</v>
      </c>
      <c r="J235" s="240"/>
      <c r="K235" s="241">
        <f>ROUND(E235*J235,2)</f>
        <v>0</v>
      </c>
      <c r="L235" s="241">
        <v>21</v>
      </c>
      <c r="M235" s="241">
        <f>G235*(1+L235/100)</f>
        <v>0</v>
      </c>
      <c r="N235" s="239">
        <v>7.0200000000000002E-3</v>
      </c>
      <c r="O235" s="239">
        <f>ROUND(E235*N235,2)</f>
        <v>0.01</v>
      </c>
      <c r="P235" s="239">
        <v>0</v>
      </c>
      <c r="Q235" s="239">
        <f>ROUND(E235*P235,2)</f>
        <v>0</v>
      </c>
      <c r="R235" s="241" t="s">
        <v>2375</v>
      </c>
      <c r="S235" s="241" t="s">
        <v>280</v>
      </c>
      <c r="T235" s="242" t="s">
        <v>280</v>
      </c>
      <c r="U235" s="222">
        <v>1.0940000000000001</v>
      </c>
      <c r="V235" s="222">
        <f>ROUND(E235*U235,2)</f>
        <v>1.0900000000000001</v>
      </c>
      <c r="W235" s="222"/>
      <c r="X235" s="222" t="s">
        <v>399</v>
      </c>
      <c r="Y235" s="222" t="s">
        <v>283</v>
      </c>
      <c r="Z235" s="212"/>
      <c r="AA235" s="212"/>
      <c r="AB235" s="212"/>
      <c r="AC235" s="212"/>
      <c r="AD235" s="212"/>
      <c r="AE235" s="212"/>
      <c r="AF235" s="212"/>
      <c r="AG235" s="212" t="s">
        <v>400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2574</v>
      </c>
      <c r="D236" s="226"/>
      <c r="E236" s="227">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x14ac:dyDescent="0.2">
      <c r="A237" s="229" t="s">
        <v>275</v>
      </c>
      <c r="B237" s="230" t="s">
        <v>212</v>
      </c>
      <c r="C237" s="246" t="s">
        <v>213</v>
      </c>
      <c r="D237" s="231"/>
      <c r="E237" s="232"/>
      <c r="F237" s="233"/>
      <c r="G237" s="233">
        <f>SUMIF(AG238:AG276,"&lt;&gt;NOR",G238:G276)</f>
        <v>0</v>
      </c>
      <c r="H237" s="233"/>
      <c r="I237" s="233">
        <f>SUM(I238:I276)</f>
        <v>0</v>
      </c>
      <c r="J237" s="233"/>
      <c r="K237" s="233">
        <f>SUM(K238:K276)</f>
        <v>0</v>
      </c>
      <c r="L237" s="233"/>
      <c r="M237" s="233">
        <f>SUM(M238:M276)</f>
        <v>0</v>
      </c>
      <c r="N237" s="232"/>
      <c r="O237" s="232">
        <f>SUM(O238:O276)</f>
        <v>0.15999999999999998</v>
      </c>
      <c r="P237" s="232"/>
      <c r="Q237" s="232">
        <f>SUM(Q238:Q276)</f>
        <v>0.7</v>
      </c>
      <c r="R237" s="233"/>
      <c r="S237" s="233"/>
      <c r="T237" s="234"/>
      <c r="U237" s="228"/>
      <c r="V237" s="228">
        <f>SUM(V238:V276)</f>
        <v>57.44</v>
      </c>
      <c r="W237" s="228"/>
      <c r="X237" s="228"/>
      <c r="Y237" s="228"/>
      <c r="AG237" t="s">
        <v>276</v>
      </c>
    </row>
    <row r="238" spans="1:60" outlineLevel="1" x14ac:dyDescent="0.2">
      <c r="A238" s="236">
        <v>83</v>
      </c>
      <c r="B238" s="237" t="s">
        <v>2575</v>
      </c>
      <c r="C238" s="247" t="s">
        <v>2576</v>
      </c>
      <c r="D238" s="238" t="s">
        <v>563</v>
      </c>
      <c r="E238" s="239">
        <v>17.2</v>
      </c>
      <c r="F238" s="240"/>
      <c r="G238" s="241">
        <f>ROUND(E238*F238,2)</f>
        <v>0</v>
      </c>
      <c r="H238" s="240"/>
      <c r="I238" s="241">
        <f>ROUND(E238*H238,2)</f>
        <v>0</v>
      </c>
      <c r="J238" s="240"/>
      <c r="K238" s="241">
        <f>ROUND(E238*J238,2)</f>
        <v>0</v>
      </c>
      <c r="L238" s="241">
        <v>21</v>
      </c>
      <c r="M238" s="241">
        <f>G238*(1+L238/100)</f>
        <v>0</v>
      </c>
      <c r="N238" s="239">
        <v>0</v>
      </c>
      <c r="O238" s="239">
        <f>ROUND(E238*N238,2)</f>
        <v>0</v>
      </c>
      <c r="P238" s="239">
        <v>0</v>
      </c>
      <c r="Q238" s="239">
        <f>ROUND(E238*P238,2)</f>
        <v>0</v>
      </c>
      <c r="R238" s="241" t="s">
        <v>1094</v>
      </c>
      <c r="S238" s="241" t="s">
        <v>280</v>
      </c>
      <c r="T238" s="242" t="s">
        <v>280</v>
      </c>
      <c r="U238" s="222">
        <v>0.33</v>
      </c>
      <c r="V238" s="222">
        <f>ROUND(E238*U238,2)</f>
        <v>5.68</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49" t="s">
        <v>2577</v>
      </c>
      <c r="D239" s="226"/>
      <c r="E239" s="227">
        <v>17.2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84</v>
      </c>
      <c r="B240" s="237" t="s">
        <v>2578</v>
      </c>
      <c r="C240" s="247" t="s">
        <v>2579</v>
      </c>
      <c r="D240" s="238" t="s">
        <v>563</v>
      </c>
      <c r="E240" s="239">
        <v>34.4</v>
      </c>
      <c r="F240" s="240"/>
      <c r="G240" s="241">
        <f>ROUND(E240*F240,2)</f>
        <v>0</v>
      </c>
      <c r="H240" s="240"/>
      <c r="I240" s="241">
        <f>ROUND(E240*H240,2)</f>
        <v>0</v>
      </c>
      <c r="J240" s="240"/>
      <c r="K240" s="241">
        <f>ROUND(E240*J240,2)</f>
        <v>0</v>
      </c>
      <c r="L240" s="241">
        <v>21</v>
      </c>
      <c r="M240" s="241">
        <f>G240*(1+L240/100)</f>
        <v>0</v>
      </c>
      <c r="N240" s="239">
        <v>0</v>
      </c>
      <c r="O240" s="239">
        <f>ROUND(E240*N240,2)</f>
        <v>0</v>
      </c>
      <c r="P240" s="239">
        <v>2.48E-3</v>
      </c>
      <c r="Q240" s="239">
        <f>ROUND(E240*P240,2)</f>
        <v>0.09</v>
      </c>
      <c r="R240" s="241" t="s">
        <v>1094</v>
      </c>
      <c r="S240" s="241" t="s">
        <v>280</v>
      </c>
      <c r="T240" s="242" t="s">
        <v>280</v>
      </c>
      <c r="U240" s="222">
        <v>0.20599999999999999</v>
      </c>
      <c r="V240" s="222">
        <f>ROUND(E240*U240,2)</f>
        <v>7.09</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2580</v>
      </c>
      <c r="D241" s="226"/>
      <c r="E241" s="227">
        <v>34.4</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22.5" outlineLevel="1" x14ac:dyDescent="0.2">
      <c r="A242" s="257">
        <v>85</v>
      </c>
      <c r="B242" s="258" t="s">
        <v>2581</v>
      </c>
      <c r="C242" s="265" t="s">
        <v>2582</v>
      </c>
      <c r="D242" s="259" t="s">
        <v>491</v>
      </c>
      <c r="E242" s="260">
        <v>1</v>
      </c>
      <c r="F242" s="261"/>
      <c r="G242" s="262">
        <f>ROUND(E242*F242,2)</f>
        <v>0</v>
      </c>
      <c r="H242" s="261"/>
      <c r="I242" s="262">
        <f>ROUND(E242*H242,2)</f>
        <v>0</v>
      </c>
      <c r="J242" s="261"/>
      <c r="K242" s="262">
        <f>ROUND(E242*J242,2)</f>
        <v>0</v>
      </c>
      <c r="L242" s="262">
        <v>21</v>
      </c>
      <c r="M242" s="262">
        <f>G242*(1+L242/100)</f>
        <v>0</v>
      </c>
      <c r="N242" s="260">
        <v>0</v>
      </c>
      <c r="O242" s="260">
        <f>ROUND(E242*N242,2)</f>
        <v>0</v>
      </c>
      <c r="P242" s="260">
        <v>0</v>
      </c>
      <c r="Q242" s="260">
        <f>ROUND(E242*P242,2)</f>
        <v>0</v>
      </c>
      <c r="R242" s="262" t="s">
        <v>1094</v>
      </c>
      <c r="S242" s="262" t="s">
        <v>280</v>
      </c>
      <c r="T242" s="263" t="s">
        <v>280</v>
      </c>
      <c r="U242" s="222">
        <v>2.2400000000000002</v>
      </c>
      <c r="V242" s="222">
        <f>ROUND(E242*U242,2)</f>
        <v>2.2400000000000002</v>
      </c>
      <c r="W242" s="222"/>
      <c r="X242" s="222" t="s">
        <v>399</v>
      </c>
      <c r="Y242" s="222" t="s">
        <v>283</v>
      </c>
      <c r="Z242" s="212"/>
      <c r="AA242" s="212"/>
      <c r="AB242" s="212"/>
      <c r="AC242" s="212"/>
      <c r="AD242" s="212"/>
      <c r="AE242" s="212"/>
      <c r="AF242" s="212"/>
      <c r="AG242" s="212" t="s">
        <v>400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57">
        <v>86</v>
      </c>
      <c r="B243" s="258" t="s">
        <v>2583</v>
      </c>
      <c r="C243" s="265" t="s">
        <v>2584</v>
      </c>
      <c r="D243" s="259" t="s">
        <v>491</v>
      </c>
      <c r="E243" s="260">
        <v>1</v>
      </c>
      <c r="F243" s="261"/>
      <c r="G243" s="262">
        <f>ROUND(E243*F243,2)</f>
        <v>0</v>
      </c>
      <c r="H243" s="261"/>
      <c r="I243" s="262">
        <f>ROUND(E243*H243,2)</f>
        <v>0</v>
      </c>
      <c r="J243" s="261"/>
      <c r="K243" s="262">
        <f>ROUND(E243*J243,2)</f>
        <v>0</v>
      </c>
      <c r="L243" s="262">
        <v>21</v>
      </c>
      <c r="M243" s="262">
        <f>G243*(1+L243/100)</f>
        <v>0</v>
      </c>
      <c r="N243" s="260">
        <v>0</v>
      </c>
      <c r="O243" s="260">
        <f>ROUND(E243*N243,2)</f>
        <v>0</v>
      </c>
      <c r="P243" s="260">
        <v>0</v>
      </c>
      <c r="Q243" s="260">
        <f>ROUND(E243*P243,2)</f>
        <v>0</v>
      </c>
      <c r="R243" s="262" t="s">
        <v>1094</v>
      </c>
      <c r="S243" s="262" t="s">
        <v>280</v>
      </c>
      <c r="T243" s="263" t="s">
        <v>280</v>
      </c>
      <c r="U243" s="222">
        <v>9.16</v>
      </c>
      <c r="V243" s="222">
        <f>ROUND(E243*U243,2)</f>
        <v>9.16</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6">
        <v>87</v>
      </c>
      <c r="B244" s="237" t="s">
        <v>2585</v>
      </c>
      <c r="C244" s="247" t="s">
        <v>2586</v>
      </c>
      <c r="D244" s="238" t="s">
        <v>491</v>
      </c>
      <c r="E244" s="239">
        <v>1</v>
      </c>
      <c r="F244" s="240"/>
      <c r="G244" s="241">
        <f>ROUND(E244*F244,2)</f>
        <v>0</v>
      </c>
      <c r="H244" s="240"/>
      <c r="I244" s="241">
        <f>ROUND(E244*H244,2)</f>
        <v>0</v>
      </c>
      <c r="J244" s="240"/>
      <c r="K244" s="241">
        <f>ROUND(E244*J244,2)</f>
        <v>0</v>
      </c>
      <c r="L244" s="241">
        <v>21</v>
      </c>
      <c r="M244" s="241">
        <f>G244*(1+L244/100)</f>
        <v>0</v>
      </c>
      <c r="N244" s="239">
        <v>0</v>
      </c>
      <c r="O244" s="239">
        <f>ROUND(E244*N244,2)</f>
        <v>0</v>
      </c>
      <c r="P244" s="239">
        <v>0.21</v>
      </c>
      <c r="Q244" s="239">
        <f>ROUND(E244*P244,2)</f>
        <v>0.21</v>
      </c>
      <c r="R244" s="241" t="s">
        <v>1094</v>
      </c>
      <c r="S244" s="241" t="s">
        <v>280</v>
      </c>
      <c r="T244" s="242" t="s">
        <v>280</v>
      </c>
      <c r="U244" s="222">
        <v>0.71399999999999997</v>
      </c>
      <c r="V244" s="222">
        <f>ROUND(E244*U244,2)</f>
        <v>0.71</v>
      </c>
      <c r="W244" s="222"/>
      <c r="X244" s="222" t="s">
        <v>399</v>
      </c>
      <c r="Y244" s="222" t="s">
        <v>283</v>
      </c>
      <c r="Z244" s="212"/>
      <c r="AA244" s="212"/>
      <c r="AB244" s="212"/>
      <c r="AC244" s="212"/>
      <c r="AD244" s="212"/>
      <c r="AE244" s="212"/>
      <c r="AF244" s="212"/>
      <c r="AG244" s="212" t="s">
        <v>400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49" t="s">
        <v>2587</v>
      </c>
      <c r="D245" s="226"/>
      <c r="E245" s="227">
        <v>1</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6">
        <v>88</v>
      </c>
      <c r="B246" s="237" t="s">
        <v>2588</v>
      </c>
      <c r="C246" s="247" t="s">
        <v>2589</v>
      </c>
      <c r="D246" s="238" t="s">
        <v>491</v>
      </c>
      <c r="E246" s="239">
        <v>1</v>
      </c>
      <c r="F246" s="240"/>
      <c r="G246" s="241">
        <f>ROUND(E246*F246,2)</f>
        <v>0</v>
      </c>
      <c r="H246" s="240"/>
      <c r="I246" s="241">
        <f>ROUND(E246*H246,2)</f>
        <v>0</v>
      </c>
      <c r="J246" s="240"/>
      <c r="K246" s="241">
        <f>ROUND(E246*J246,2)</f>
        <v>0</v>
      </c>
      <c r="L246" s="241">
        <v>21</v>
      </c>
      <c r="M246" s="241">
        <f>G246*(1+L246/100)</f>
        <v>0</v>
      </c>
      <c r="N246" s="239">
        <v>0</v>
      </c>
      <c r="O246" s="239">
        <f>ROUND(E246*N246,2)</f>
        <v>0</v>
      </c>
      <c r="P246" s="239">
        <v>0.4</v>
      </c>
      <c r="Q246" s="239">
        <f>ROUND(E246*P246,2)</f>
        <v>0.4</v>
      </c>
      <c r="R246" s="241" t="s">
        <v>1094</v>
      </c>
      <c r="S246" s="241" t="s">
        <v>280</v>
      </c>
      <c r="T246" s="242" t="s">
        <v>280</v>
      </c>
      <c r="U246" s="222">
        <v>3.6120000000000001</v>
      </c>
      <c r="V246" s="222">
        <f>ROUND(E246*U246,2)</f>
        <v>3.61</v>
      </c>
      <c r="W246" s="222"/>
      <c r="X246" s="222" t="s">
        <v>399</v>
      </c>
      <c r="Y246" s="222" t="s">
        <v>283</v>
      </c>
      <c r="Z246" s="212"/>
      <c r="AA246" s="212"/>
      <c r="AB246" s="212"/>
      <c r="AC246" s="212"/>
      <c r="AD246" s="212"/>
      <c r="AE246" s="212"/>
      <c r="AF246" s="212"/>
      <c r="AG246" s="212" t="s">
        <v>400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49" t="s">
        <v>2590</v>
      </c>
      <c r="D247" s="226"/>
      <c r="E247" s="227">
        <v>1</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6">
        <v>89</v>
      </c>
      <c r="B248" s="237" t="s">
        <v>1412</v>
      </c>
      <c r="C248" s="247" t="s">
        <v>1413</v>
      </c>
      <c r="D248" s="238" t="s">
        <v>1093</v>
      </c>
      <c r="E248" s="239">
        <v>131</v>
      </c>
      <c r="F248" s="240"/>
      <c r="G248" s="241">
        <f>ROUND(E248*F248,2)</f>
        <v>0</v>
      </c>
      <c r="H248" s="240"/>
      <c r="I248" s="241">
        <f>ROUND(E248*H248,2)</f>
        <v>0</v>
      </c>
      <c r="J248" s="240"/>
      <c r="K248" s="241">
        <f>ROUND(E248*J248,2)</f>
        <v>0</v>
      </c>
      <c r="L248" s="241">
        <v>21</v>
      </c>
      <c r="M248" s="241">
        <f>G248*(1+L248/100)</f>
        <v>0</v>
      </c>
      <c r="N248" s="239">
        <v>6.0000000000000002E-5</v>
      </c>
      <c r="O248" s="239">
        <f>ROUND(E248*N248,2)</f>
        <v>0.01</v>
      </c>
      <c r="P248" s="239">
        <v>0</v>
      </c>
      <c r="Q248" s="239">
        <f>ROUND(E248*P248,2)</f>
        <v>0</v>
      </c>
      <c r="R248" s="241" t="s">
        <v>1094</v>
      </c>
      <c r="S248" s="241" t="s">
        <v>280</v>
      </c>
      <c r="T248" s="242" t="s">
        <v>280</v>
      </c>
      <c r="U248" s="222">
        <v>0.221</v>
      </c>
      <c r="V248" s="222">
        <f>ROUND(E248*U248,2)</f>
        <v>28.95</v>
      </c>
      <c r="W248" s="222"/>
      <c r="X248" s="222" t="s">
        <v>399</v>
      </c>
      <c r="Y248" s="222" t="s">
        <v>283</v>
      </c>
      <c r="Z248" s="212"/>
      <c r="AA248" s="212"/>
      <c r="AB248" s="212"/>
      <c r="AC248" s="212"/>
      <c r="AD248" s="212"/>
      <c r="AE248" s="212"/>
      <c r="AF248" s="212"/>
      <c r="AG248" s="212" t="s">
        <v>400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2591</v>
      </c>
      <c r="D249" s="226"/>
      <c r="E249" s="227">
        <v>131</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6">
        <v>90</v>
      </c>
      <c r="B250" s="237" t="s">
        <v>1538</v>
      </c>
      <c r="C250" s="247" t="s">
        <v>1539</v>
      </c>
      <c r="D250" s="238" t="s">
        <v>0</v>
      </c>
      <c r="E250" s="239">
        <v>1051.3124</v>
      </c>
      <c r="F250" s="240"/>
      <c r="G250" s="241">
        <f>ROUND(E250*F250,2)</f>
        <v>0</v>
      </c>
      <c r="H250" s="240"/>
      <c r="I250" s="241">
        <f>ROUND(E250*H250,2)</f>
        <v>0</v>
      </c>
      <c r="J250" s="240"/>
      <c r="K250" s="241">
        <f>ROUND(E250*J250,2)</f>
        <v>0</v>
      </c>
      <c r="L250" s="241">
        <v>21</v>
      </c>
      <c r="M250" s="241">
        <f>G250*(1+L250/100)</f>
        <v>0</v>
      </c>
      <c r="N250" s="239">
        <v>0</v>
      </c>
      <c r="O250" s="239">
        <f>ROUND(E250*N250,2)</f>
        <v>0</v>
      </c>
      <c r="P250" s="239">
        <v>0</v>
      </c>
      <c r="Q250" s="239">
        <f>ROUND(E250*P250,2)</f>
        <v>0</v>
      </c>
      <c r="R250" s="241" t="s">
        <v>1094</v>
      </c>
      <c r="S250" s="241" t="s">
        <v>280</v>
      </c>
      <c r="T250" s="242" t="s">
        <v>280</v>
      </c>
      <c r="U250" s="222">
        <v>0</v>
      </c>
      <c r="V250" s="222">
        <f>ROUND(E250*U250,2)</f>
        <v>0</v>
      </c>
      <c r="W250" s="222"/>
      <c r="X250" s="222" t="s">
        <v>399</v>
      </c>
      <c r="Y250" s="222" t="s">
        <v>283</v>
      </c>
      <c r="Z250" s="212"/>
      <c r="AA250" s="212"/>
      <c r="AB250" s="212"/>
      <c r="AC250" s="212"/>
      <c r="AD250" s="212"/>
      <c r="AE250" s="212"/>
      <c r="AF250" s="212"/>
      <c r="AG250" s="212" t="s">
        <v>400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1075</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447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57">
        <v>91</v>
      </c>
      <c r="B252" s="258" t="s">
        <v>1470</v>
      </c>
      <c r="C252" s="265" t="s">
        <v>2592</v>
      </c>
      <c r="D252" s="259" t="s">
        <v>885</v>
      </c>
      <c r="E252" s="260">
        <v>4</v>
      </c>
      <c r="F252" s="261"/>
      <c r="G252" s="262">
        <f>ROUND(E252*F252,2)</f>
        <v>0</v>
      </c>
      <c r="H252" s="261"/>
      <c r="I252" s="262">
        <f>ROUND(E252*H252,2)</f>
        <v>0</v>
      </c>
      <c r="J252" s="261"/>
      <c r="K252" s="262">
        <f>ROUND(E252*J252,2)</f>
        <v>0</v>
      </c>
      <c r="L252" s="262">
        <v>21</v>
      </c>
      <c r="M252" s="262">
        <f>G252*(1+L252/100)</f>
        <v>0</v>
      </c>
      <c r="N252" s="260">
        <v>0</v>
      </c>
      <c r="O252" s="260">
        <f>ROUND(E252*N252,2)</f>
        <v>0</v>
      </c>
      <c r="P252" s="260">
        <v>0</v>
      </c>
      <c r="Q252" s="260">
        <f>ROUND(E252*P252,2)</f>
        <v>0</v>
      </c>
      <c r="R252" s="262"/>
      <c r="S252" s="262" t="s">
        <v>316</v>
      </c>
      <c r="T252" s="263" t="s">
        <v>281</v>
      </c>
      <c r="U252" s="222">
        <v>0</v>
      </c>
      <c r="V252" s="222">
        <f>ROUND(E252*U252,2)</f>
        <v>0</v>
      </c>
      <c r="W252" s="222"/>
      <c r="X252" s="222" t="s">
        <v>399</v>
      </c>
      <c r="Y252" s="222" t="s">
        <v>283</v>
      </c>
      <c r="Z252" s="212"/>
      <c r="AA252" s="212"/>
      <c r="AB252" s="212"/>
      <c r="AC252" s="212"/>
      <c r="AD252" s="212"/>
      <c r="AE252" s="212"/>
      <c r="AF252" s="212"/>
      <c r="AG252" s="212" t="s">
        <v>400</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57">
        <v>92</v>
      </c>
      <c r="B253" s="258" t="s">
        <v>1476</v>
      </c>
      <c r="C253" s="265" t="s">
        <v>2593</v>
      </c>
      <c r="D253" s="259" t="s">
        <v>885</v>
      </c>
      <c r="E253" s="260">
        <v>1</v>
      </c>
      <c r="F253" s="261"/>
      <c r="G253" s="262">
        <f>ROUND(E253*F253,2)</f>
        <v>0</v>
      </c>
      <c r="H253" s="261"/>
      <c r="I253" s="262">
        <f>ROUND(E253*H253,2)</f>
        <v>0</v>
      </c>
      <c r="J253" s="261"/>
      <c r="K253" s="262">
        <f>ROUND(E253*J253,2)</f>
        <v>0</v>
      </c>
      <c r="L253" s="262">
        <v>21</v>
      </c>
      <c r="M253" s="262">
        <f>G253*(1+L253/100)</f>
        <v>0</v>
      </c>
      <c r="N253" s="260">
        <v>0</v>
      </c>
      <c r="O253" s="260">
        <f>ROUND(E253*N253,2)</f>
        <v>0</v>
      </c>
      <c r="P253" s="260">
        <v>0</v>
      </c>
      <c r="Q253" s="260">
        <f>ROUND(E253*P253,2)</f>
        <v>0</v>
      </c>
      <c r="R253" s="262"/>
      <c r="S253" s="262" t="s">
        <v>316</v>
      </c>
      <c r="T253" s="263" t="s">
        <v>281</v>
      </c>
      <c r="U253" s="222">
        <v>0</v>
      </c>
      <c r="V253" s="222">
        <f>ROUND(E253*U253,2)</f>
        <v>0</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57">
        <v>93</v>
      </c>
      <c r="B254" s="258" t="s">
        <v>1482</v>
      </c>
      <c r="C254" s="265" t="s">
        <v>2594</v>
      </c>
      <c r="D254" s="259" t="s">
        <v>1109</v>
      </c>
      <c r="E254" s="260">
        <v>6.56</v>
      </c>
      <c r="F254" s="261"/>
      <c r="G254" s="262">
        <f>ROUND(E254*F254,2)</f>
        <v>0</v>
      </c>
      <c r="H254" s="261"/>
      <c r="I254" s="262">
        <f>ROUND(E254*H254,2)</f>
        <v>0</v>
      </c>
      <c r="J254" s="261"/>
      <c r="K254" s="262">
        <f>ROUND(E254*J254,2)</f>
        <v>0</v>
      </c>
      <c r="L254" s="262">
        <v>21</v>
      </c>
      <c r="M254" s="262">
        <f>G254*(1+L254/100)</f>
        <v>0</v>
      </c>
      <c r="N254" s="260">
        <v>0</v>
      </c>
      <c r="O254" s="260">
        <f>ROUND(E254*N254,2)</f>
        <v>0</v>
      </c>
      <c r="P254" s="260">
        <v>0</v>
      </c>
      <c r="Q254" s="260">
        <f>ROUND(E254*P254,2)</f>
        <v>0</v>
      </c>
      <c r="R254" s="262"/>
      <c r="S254" s="262" t="s">
        <v>316</v>
      </c>
      <c r="T254" s="263" t="s">
        <v>281</v>
      </c>
      <c r="U254" s="222">
        <v>0</v>
      </c>
      <c r="V254" s="222">
        <f>ROUND(E254*U254,2)</f>
        <v>0</v>
      </c>
      <c r="W254" s="222"/>
      <c r="X254" s="222" t="s">
        <v>399</v>
      </c>
      <c r="Y254" s="222" t="s">
        <v>283</v>
      </c>
      <c r="Z254" s="212"/>
      <c r="AA254" s="212"/>
      <c r="AB254" s="212"/>
      <c r="AC254" s="212"/>
      <c r="AD254" s="212"/>
      <c r="AE254" s="212"/>
      <c r="AF254" s="212"/>
      <c r="AG254" s="212" t="s">
        <v>400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7">
        <v>94</v>
      </c>
      <c r="B255" s="258" t="s">
        <v>2595</v>
      </c>
      <c r="C255" s="265" t="s">
        <v>2596</v>
      </c>
      <c r="D255" s="259" t="s">
        <v>885</v>
      </c>
      <c r="E255" s="260">
        <v>1</v>
      </c>
      <c r="F255" s="261"/>
      <c r="G255" s="262">
        <f>ROUND(E255*F255,2)</f>
        <v>0</v>
      </c>
      <c r="H255" s="261"/>
      <c r="I255" s="262">
        <f>ROUND(E255*H255,2)</f>
        <v>0</v>
      </c>
      <c r="J255" s="261"/>
      <c r="K255" s="262">
        <f>ROUND(E255*J255,2)</f>
        <v>0</v>
      </c>
      <c r="L255" s="262">
        <v>21</v>
      </c>
      <c r="M255" s="262">
        <f>G255*(1+L255/100)</f>
        <v>0</v>
      </c>
      <c r="N255" s="260">
        <v>0</v>
      </c>
      <c r="O255" s="260">
        <f>ROUND(E255*N255,2)</f>
        <v>0</v>
      </c>
      <c r="P255" s="260">
        <v>0</v>
      </c>
      <c r="Q255" s="260">
        <f>ROUND(E255*P255,2)</f>
        <v>0</v>
      </c>
      <c r="R255" s="262"/>
      <c r="S255" s="262" t="s">
        <v>316</v>
      </c>
      <c r="T255" s="263" t="s">
        <v>281</v>
      </c>
      <c r="U255" s="222">
        <v>0</v>
      </c>
      <c r="V255" s="222">
        <f>ROUND(E255*U255,2)</f>
        <v>0</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6">
        <v>95</v>
      </c>
      <c r="B256" s="237" t="s">
        <v>2597</v>
      </c>
      <c r="C256" s="247" t="s">
        <v>2598</v>
      </c>
      <c r="D256" s="238" t="s">
        <v>1093</v>
      </c>
      <c r="E256" s="239">
        <v>86</v>
      </c>
      <c r="F256" s="240"/>
      <c r="G256" s="241">
        <f>ROUND(E256*F256,2)</f>
        <v>0</v>
      </c>
      <c r="H256" s="240"/>
      <c r="I256" s="241">
        <f>ROUND(E256*H256,2)</f>
        <v>0</v>
      </c>
      <c r="J256" s="240"/>
      <c r="K256" s="241">
        <f>ROUND(E256*J256,2)</f>
        <v>0</v>
      </c>
      <c r="L256" s="241">
        <v>21</v>
      </c>
      <c r="M256" s="241">
        <f>G256*(1+L256/100)</f>
        <v>0</v>
      </c>
      <c r="N256" s="239">
        <v>1E-3</v>
      </c>
      <c r="O256" s="239">
        <f>ROUND(E256*N256,2)</f>
        <v>0.09</v>
      </c>
      <c r="P256" s="239">
        <v>0</v>
      </c>
      <c r="Q256" s="239">
        <f>ROUND(E256*P256,2)</f>
        <v>0</v>
      </c>
      <c r="R256" s="241" t="s">
        <v>888</v>
      </c>
      <c r="S256" s="241" t="s">
        <v>280</v>
      </c>
      <c r="T256" s="242" t="s">
        <v>280</v>
      </c>
      <c r="U256" s="222">
        <v>0</v>
      </c>
      <c r="V256" s="222">
        <f>ROUND(E256*U256,2)</f>
        <v>0</v>
      </c>
      <c r="W256" s="222"/>
      <c r="X256" s="222" t="s">
        <v>830</v>
      </c>
      <c r="Y256" s="222" t="s">
        <v>283</v>
      </c>
      <c r="Z256" s="212"/>
      <c r="AA256" s="212"/>
      <c r="AB256" s="212"/>
      <c r="AC256" s="212"/>
      <c r="AD256" s="212"/>
      <c r="AE256" s="212"/>
      <c r="AF256" s="212"/>
      <c r="AG256" s="212" t="s">
        <v>831</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49" t="s">
        <v>2599</v>
      </c>
      <c r="D257" s="226"/>
      <c r="E257" s="227">
        <v>86</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57">
        <v>96</v>
      </c>
      <c r="B258" s="258" t="s">
        <v>2600</v>
      </c>
      <c r="C258" s="265" t="s">
        <v>2601</v>
      </c>
      <c r="D258" s="259" t="s">
        <v>563</v>
      </c>
      <c r="E258" s="260">
        <v>34.4</v>
      </c>
      <c r="F258" s="261"/>
      <c r="G258" s="262">
        <f>ROUND(E258*F258,2)</f>
        <v>0</v>
      </c>
      <c r="H258" s="261"/>
      <c r="I258" s="262">
        <f>ROUND(E258*H258,2)</f>
        <v>0</v>
      </c>
      <c r="J258" s="261"/>
      <c r="K258" s="262">
        <f>ROUND(E258*J258,2)</f>
        <v>0</v>
      </c>
      <c r="L258" s="262">
        <v>21</v>
      </c>
      <c r="M258" s="262">
        <f>G258*(1+L258/100)</f>
        <v>0</v>
      </c>
      <c r="N258" s="260">
        <v>1.6000000000000001E-3</v>
      </c>
      <c r="O258" s="260">
        <f>ROUND(E258*N258,2)</f>
        <v>0.06</v>
      </c>
      <c r="P258" s="260">
        <v>0</v>
      </c>
      <c r="Q258" s="260">
        <f>ROUND(E258*P258,2)</f>
        <v>0</v>
      </c>
      <c r="R258" s="262" t="s">
        <v>888</v>
      </c>
      <c r="S258" s="262" t="s">
        <v>280</v>
      </c>
      <c r="T258" s="263" t="s">
        <v>280</v>
      </c>
      <c r="U258" s="222">
        <v>0</v>
      </c>
      <c r="V258" s="222">
        <f>ROUND(E258*U258,2)</f>
        <v>0</v>
      </c>
      <c r="W258" s="222"/>
      <c r="X258" s="222" t="s">
        <v>830</v>
      </c>
      <c r="Y258" s="222" t="s">
        <v>283</v>
      </c>
      <c r="Z258" s="212"/>
      <c r="AA258" s="212"/>
      <c r="AB258" s="212"/>
      <c r="AC258" s="212"/>
      <c r="AD258" s="212"/>
      <c r="AE258" s="212"/>
      <c r="AF258" s="212"/>
      <c r="AG258" s="212" t="s">
        <v>831</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97</v>
      </c>
      <c r="B259" s="258" t="s">
        <v>2602</v>
      </c>
      <c r="C259" s="265" t="s">
        <v>2603</v>
      </c>
      <c r="D259" s="259" t="s">
        <v>563</v>
      </c>
      <c r="E259" s="260">
        <v>90</v>
      </c>
      <c r="F259" s="261"/>
      <c r="G259" s="262">
        <f>ROUND(E259*F259,2)</f>
        <v>0</v>
      </c>
      <c r="H259" s="261"/>
      <c r="I259" s="262">
        <f>ROUND(E259*H259,2)</f>
        <v>0</v>
      </c>
      <c r="J259" s="261"/>
      <c r="K259" s="262">
        <f>ROUND(E259*J259,2)</f>
        <v>0</v>
      </c>
      <c r="L259" s="262">
        <v>21</v>
      </c>
      <c r="M259" s="262">
        <f>G259*(1+L259/100)</f>
        <v>0</v>
      </c>
      <c r="N259" s="260">
        <v>0</v>
      </c>
      <c r="O259" s="260">
        <f>ROUND(E259*N259,2)</f>
        <v>0</v>
      </c>
      <c r="P259" s="260">
        <v>0</v>
      </c>
      <c r="Q259" s="260">
        <f>ROUND(E259*P259,2)</f>
        <v>0</v>
      </c>
      <c r="R259" s="262" t="s">
        <v>888</v>
      </c>
      <c r="S259" s="262" t="s">
        <v>280</v>
      </c>
      <c r="T259" s="263" t="s">
        <v>280</v>
      </c>
      <c r="U259" s="222">
        <v>0</v>
      </c>
      <c r="V259" s="222">
        <f>ROUND(E259*U259,2)</f>
        <v>0</v>
      </c>
      <c r="W259" s="222"/>
      <c r="X259" s="222" t="s">
        <v>830</v>
      </c>
      <c r="Y259" s="222" t="s">
        <v>283</v>
      </c>
      <c r="Z259" s="212"/>
      <c r="AA259" s="212"/>
      <c r="AB259" s="212"/>
      <c r="AC259" s="212"/>
      <c r="AD259" s="212"/>
      <c r="AE259" s="212"/>
      <c r="AF259" s="212"/>
      <c r="AG259" s="212" t="s">
        <v>831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1" x14ac:dyDescent="0.2">
      <c r="A260" s="257">
        <v>98</v>
      </c>
      <c r="B260" s="258" t="s">
        <v>2604</v>
      </c>
      <c r="C260" s="265" t="s">
        <v>2605</v>
      </c>
      <c r="D260" s="259" t="s">
        <v>491</v>
      </c>
      <c r="E260" s="260">
        <v>5</v>
      </c>
      <c r="F260" s="261"/>
      <c r="G260" s="262">
        <f>ROUND(E260*F260,2)</f>
        <v>0</v>
      </c>
      <c r="H260" s="261"/>
      <c r="I260" s="262">
        <f>ROUND(E260*H260,2)</f>
        <v>0</v>
      </c>
      <c r="J260" s="261"/>
      <c r="K260" s="262">
        <f>ROUND(E260*J260,2)</f>
        <v>0</v>
      </c>
      <c r="L260" s="262">
        <v>21</v>
      </c>
      <c r="M260" s="262">
        <f>G260*(1+L260/100)</f>
        <v>0</v>
      </c>
      <c r="N260" s="260">
        <v>0</v>
      </c>
      <c r="O260" s="260">
        <f>ROUND(E260*N260,2)</f>
        <v>0</v>
      </c>
      <c r="P260" s="260">
        <v>0</v>
      </c>
      <c r="Q260" s="260">
        <f>ROUND(E260*P260,2)</f>
        <v>0</v>
      </c>
      <c r="R260" s="262" t="s">
        <v>888</v>
      </c>
      <c r="S260" s="262" t="s">
        <v>280</v>
      </c>
      <c r="T260" s="263" t="s">
        <v>280</v>
      </c>
      <c r="U260" s="222">
        <v>0</v>
      </c>
      <c r="V260" s="222">
        <f>ROUND(E260*U260,2)</f>
        <v>0</v>
      </c>
      <c r="W260" s="222"/>
      <c r="X260" s="222" t="s">
        <v>830</v>
      </c>
      <c r="Y260" s="222" t="s">
        <v>283</v>
      </c>
      <c r="Z260" s="212"/>
      <c r="AA260" s="212"/>
      <c r="AB260" s="212"/>
      <c r="AC260" s="212"/>
      <c r="AD260" s="212"/>
      <c r="AE260" s="212"/>
      <c r="AF260" s="212"/>
      <c r="AG260" s="212" t="s">
        <v>831</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6">
        <v>99</v>
      </c>
      <c r="B261" s="237" t="s">
        <v>2606</v>
      </c>
      <c r="C261" s="247" t="s">
        <v>2607</v>
      </c>
      <c r="D261" s="238" t="s">
        <v>885</v>
      </c>
      <c r="E261" s="239">
        <v>7</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c r="S261" s="241" t="s">
        <v>316</v>
      </c>
      <c r="T261" s="242" t="s">
        <v>281</v>
      </c>
      <c r="U261" s="222">
        <v>0</v>
      </c>
      <c r="V261" s="222">
        <f>ROUND(E261*U261,2)</f>
        <v>0</v>
      </c>
      <c r="W261" s="222"/>
      <c r="X261" s="222" t="s">
        <v>830</v>
      </c>
      <c r="Y261" s="222" t="s">
        <v>283</v>
      </c>
      <c r="Z261" s="212"/>
      <c r="AA261" s="212"/>
      <c r="AB261" s="212"/>
      <c r="AC261" s="212"/>
      <c r="AD261" s="212"/>
      <c r="AE261" s="212"/>
      <c r="AF261" s="212"/>
      <c r="AG261" s="212" t="s">
        <v>831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49" t="s">
        <v>2608</v>
      </c>
      <c r="D262" s="226"/>
      <c r="E262" s="227">
        <v>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7">
        <v>100</v>
      </c>
      <c r="B263" s="258" t="s">
        <v>2609</v>
      </c>
      <c r="C263" s="265" t="s">
        <v>2610</v>
      </c>
      <c r="D263" s="259" t="s">
        <v>885</v>
      </c>
      <c r="E263" s="260">
        <v>2</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c r="S263" s="262" t="s">
        <v>316</v>
      </c>
      <c r="T263" s="263" t="s">
        <v>281</v>
      </c>
      <c r="U263" s="222">
        <v>0</v>
      </c>
      <c r="V263" s="222">
        <f>ROUND(E263*U263,2)</f>
        <v>0</v>
      </c>
      <c r="W263" s="222"/>
      <c r="X263" s="222" t="s">
        <v>830</v>
      </c>
      <c r="Y263" s="222" t="s">
        <v>283</v>
      </c>
      <c r="Z263" s="212"/>
      <c r="AA263" s="212"/>
      <c r="AB263" s="212"/>
      <c r="AC263" s="212"/>
      <c r="AD263" s="212"/>
      <c r="AE263" s="212"/>
      <c r="AF263" s="212"/>
      <c r="AG263" s="212" t="s">
        <v>831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101</v>
      </c>
      <c r="B264" s="237" t="s">
        <v>2611</v>
      </c>
      <c r="C264" s="247" t="s">
        <v>2612</v>
      </c>
      <c r="D264" s="238" t="s">
        <v>885</v>
      </c>
      <c r="E264" s="239">
        <v>6</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c r="S264" s="241" t="s">
        <v>316</v>
      </c>
      <c r="T264" s="242" t="s">
        <v>281</v>
      </c>
      <c r="U264" s="222">
        <v>0</v>
      </c>
      <c r="V264" s="222">
        <f>ROUND(E264*U264,2)</f>
        <v>0</v>
      </c>
      <c r="W264" s="222"/>
      <c r="X264" s="222" t="s">
        <v>830</v>
      </c>
      <c r="Y264" s="222" t="s">
        <v>283</v>
      </c>
      <c r="Z264" s="212"/>
      <c r="AA264" s="212"/>
      <c r="AB264" s="212"/>
      <c r="AC264" s="212"/>
      <c r="AD264" s="212"/>
      <c r="AE264" s="212"/>
      <c r="AF264" s="212"/>
      <c r="AG264" s="212" t="s">
        <v>831</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2613</v>
      </c>
      <c r="D265" s="226"/>
      <c r="E265" s="227">
        <v>6</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57">
        <v>102</v>
      </c>
      <c r="B266" s="258" t="s">
        <v>2614</v>
      </c>
      <c r="C266" s="265" t="s">
        <v>2615</v>
      </c>
      <c r="D266" s="259" t="s">
        <v>885</v>
      </c>
      <c r="E266" s="260">
        <v>1</v>
      </c>
      <c r="F266" s="261"/>
      <c r="G266" s="262">
        <f>ROUND(E266*F266,2)</f>
        <v>0</v>
      </c>
      <c r="H266" s="261"/>
      <c r="I266" s="262">
        <f>ROUND(E266*H266,2)</f>
        <v>0</v>
      </c>
      <c r="J266" s="261"/>
      <c r="K266" s="262">
        <f>ROUND(E266*J266,2)</f>
        <v>0</v>
      </c>
      <c r="L266" s="262">
        <v>21</v>
      </c>
      <c r="M266" s="262">
        <f>G266*(1+L266/100)</f>
        <v>0</v>
      </c>
      <c r="N266" s="260">
        <v>0</v>
      </c>
      <c r="O266" s="260">
        <f>ROUND(E266*N266,2)</f>
        <v>0</v>
      </c>
      <c r="P266" s="260">
        <v>0</v>
      </c>
      <c r="Q266" s="260">
        <f>ROUND(E266*P266,2)</f>
        <v>0</v>
      </c>
      <c r="R266" s="262"/>
      <c r="S266" s="262" t="s">
        <v>316</v>
      </c>
      <c r="T266" s="263" t="s">
        <v>281</v>
      </c>
      <c r="U266" s="222">
        <v>0</v>
      </c>
      <c r="V266" s="222">
        <f>ROUND(E266*U266,2)</f>
        <v>0</v>
      </c>
      <c r="W266" s="222"/>
      <c r="X266" s="222" t="s">
        <v>830</v>
      </c>
      <c r="Y266" s="222" t="s">
        <v>283</v>
      </c>
      <c r="Z266" s="212"/>
      <c r="AA266" s="212"/>
      <c r="AB266" s="212"/>
      <c r="AC266" s="212"/>
      <c r="AD266" s="212"/>
      <c r="AE266" s="212"/>
      <c r="AF266" s="212"/>
      <c r="AG266" s="212" t="s">
        <v>831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103</v>
      </c>
      <c r="B267" s="237" t="s">
        <v>2616</v>
      </c>
      <c r="C267" s="247" t="s">
        <v>2617</v>
      </c>
      <c r="D267" s="238" t="s">
        <v>885</v>
      </c>
      <c r="E267" s="239">
        <v>1</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c r="S267" s="241" t="s">
        <v>316</v>
      </c>
      <c r="T267" s="242" t="s">
        <v>281</v>
      </c>
      <c r="U267" s="222">
        <v>0</v>
      </c>
      <c r="V267" s="222">
        <f>ROUND(E267*U267,2)</f>
        <v>0</v>
      </c>
      <c r="W267" s="222"/>
      <c r="X267" s="222" t="s">
        <v>830</v>
      </c>
      <c r="Y267" s="222" t="s">
        <v>283</v>
      </c>
      <c r="Z267" s="212"/>
      <c r="AA267" s="212"/>
      <c r="AB267" s="212"/>
      <c r="AC267" s="212"/>
      <c r="AD267" s="212"/>
      <c r="AE267" s="212"/>
      <c r="AF267" s="212"/>
      <c r="AG267" s="212" t="s">
        <v>831</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9" t="s">
        <v>2618</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2619</v>
      </c>
      <c r="D269" s="226"/>
      <c r="E269" s="227"/>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387</v>
      </c>
      <c r="D270" s="226"/>
      <c r="E270" s="227">
        <v>1</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2620</v>
      </c>
      <c r="D271" s="226"/>
      <c r="E271" s="227"/>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6">
        <v>104</v>
      </c>
      <c r="B272" s="237" t="s">
        <v>2621</v>
      </c>
      <c r="C272" s="247" t="s">
        <v>2622</v>
      </c>
      <c r="D272" s="238" t="s">
        <v>885</v>
      </c>
      <c r="E272" s="239">
        <v>1</v>
      </c>
      <c r="F272" s="240"/>
      <c r="G272" s="241">
        <f>ROUND(E272*F272,2)</f>
        <v>0</v>
      </c>
      <c r="H272" s="240"/>
      <c r="I272" s="241">
        <f>ROUND(E272*H272,2)</f>
        <v>0</v>
      </c>
      <c r="J272" s="240"/>
      <c r="K272" s="241">
        <f>ROUND(E272*J272,2)</f>
        <v>0</v>
      </c>
      <c r="L272" s="241">
        <v>21</v>
      </c>
      <c r="M272" s="241">
        <f>G272*(1+L272/100)</f>
        <v>0</v>
      </c>
      <c r="N272" s="239">
        <v>0</v>
      </c>
      <c r="O272" s="239">
        <f>ROUND(E272*N272,2)</f>
        <v>0</v>
      </c>
      <c r="P272" s="239">
        <v>0</v>
      </c>
      <c r="Q272" s="239">
        <f>ROUND(E272*P272,2)</f>
        <v>0</v>
      </c>
      <c r="R272" s="241"/>
      <c r="S272" s="241" t="s">
        <v>316</v>
      </c>
      <c r="T272" s="242" t="s">
        <v>281</v>
      </c>
      <c r="U272" s="222">
        <v>0</v>
      </c>
      <c r="V272" s="222">
        <f>ROUND(E272*U272,2)</f>
        <v>0</v>
      </c>
      <c r="W272" s="222"/>
      <c r="X272" s="222" t="s">
        <v>830</v>
      </c>
      <c r="Y272" s="222" t="s">
        <v>283</v>
      </c>
      <c r="Z272" s="212"/>
      <c r="AA272" s="212"/>
      <c r="AB272" s="212"/>
      <c r="AC272" s="212"/>
      <c r="AD272" s="212"/>
      <c r="AE272" s="212"/>
      <c r="AF272" s="212"/>
      <c r="AG272" s="212" t="s">
        <v>831</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49" t="s">
        <v>2623</v>
      </c>
      <c r="D273" s="226"/>
      <c r="E273" s="227"/>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2619</v>
      </c>
      <c r="D274" s="226"/>
      <c r="E274" s="227"/>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387</v>
      </c>
      <c r="D275" s="226"/>
      <c r="E275" s="227">
        <v>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2624</v>
      </c>
      <c r="D276" s="226"/>
      <c r="E276" s="227"/>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229" t="s">
        <v>275</v>
      </c>
      <c r="B277" s="230" t="s">
        <v>220</v>
      </c>
      <c r="C277" s="246" t="s">
        <v>221</v>
      </c>
      <c r="D277" s="231"/>
      <c r="E277" s="232"/>
      <c r="F277" s="233"/>
      <c r="G277" s="233">
        <f>SUMIF(AG278:AG287,"&lt;&gt;NOR",G278:G287)</f>
        <v>0</v>
      </c>
      <c r="H277" s="233"/>
      <c r="I277" s="233">
        <f>SUM(I278:I287)</f>
        <v>0</v>
      </c>
      <c r="J277" s="233"/>
      <c r="K277" s="233">
        <f>SUM(K278:K287)</f>
        <v>0</v>
      </c>
      <c r="L277" s="233"/>
      <c r="M277" s="233">
        <f>SUM(M278:M287)</f>
        <v>0</v>
      </c>
      <c r="N277" s="232"/>
      <c r="O277" s="232">
        <f>SUM(O278:O287)</f>
        <v>6.0000000000000005E-2</v>
      </c>
      <c r="P277" s="232"/>
      <c r="Q277" s="232">
        <f>SUM(Q278:Q287)</f>
        <v>0</v>
      </c>
      <c r="R277" s="233"/>
      <c r="S277" s="233"/>
      <c r="T277" s="234"/>
      <c r="U277" s="228"/>
      <c r="V277" s="228">
        <f>SUM(V278:V287)</f>
        <v>39.04</v>
      </c>
      <c r="W277" s="228"/>
      <c r="X277" s="228"/>
      <c r="Y277" s="228"/>
      <c r="AG277" t="s">
        <v>276</v>
      </c>
    </row>
    <row r="278" spans="1:60" outlineLevel="1" x14ac:dyDescent="0.2">
      <c r="A278" s="236">
        <v>105</v>
      </c>
      <c r="B278" s="237" t="s">
        <v>1571</v>
      </c>
      <c r="C278" s="247" t="s">
        <v>1572</v>
      </c>
      <c r="D278" s="238" t="s">
        <v>439</v>
      </c>
      <c r="E278" s="239">
        <v>112.148</v>
      </c>
      <c r="F278" s="240"/>
      <c r="G278" s="241">
        <f>ROUND(E278*F278,2)</f>
        <v>0</v>
      </c>
      <c r="H278" s="240"/>
      <c r="I278" s="241">
        <f>ROUND(E278*H278,2)</f>
        <v>0</v>
      </c>
      <c r="J278" s="240"/>
      <c r="K278" s="241">
        <f>ROUND(E278*J278,2)</f>
        <v>0</v>
      </c>
      <c r="L278" s="241">
        <v>21</v>
      </c>
      <c r="M278" s="241">
        <f>G278*(1+L278/100)</f>
        <v>0</v>
      </c>
      <c r="N278" s="239">
        <v>4.2000000000000002E-4</v>
      </c>
      <c r="O278" s="239">
        <f>ROUND(E278*N278,2)</f>
        <v>0.05</v>
      </c>
      <c r="P278" s="239">
        <v>0</v>
      </c>
      <c r="Q278" s="239">
        <f>ROUND(E278*P278,2)</f>
        <v>0</v>
      </c>
      <c r="R278" s="241" t="s">
        <v>1568</v>
      </c>
      <c r="S278" s="241" t="s">
        <v>280</v>
      </c>
      <c r="T278" s="242" t="s">
        <v>280</v>
      </c>
      <c r="U278" s="222">
        <v>0.28699999999999998</v>
      </c>
      <c r="V278" s="222">
        <f>ROUND(E278*U278,2)</f>
        <v>32.19</v>
      </c>
      <c r="W278" s="222"/>
      <c r="X278" s="222" t="s">
        <v>399</v>
      </c>
      <c r="Y278" s="222" t="s">
        <v>283</v>
      </c>
      <c r="Z278" s="212"/>
      <c r="AA278" s="212"/>
      <c r="AB278" s="212"/>
      <c r="AC278" s="212"/>
      <c r="AD278" s="212"/>
      <c r="AE278" s="212"/>
      <c r="AF278" s="212"/>
      <c r="AG278" s="212" t="s">
        <v>400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48" t="s">
        <v>1573</v>
      </c>
      <c r="D279" s="244"/>
      <c r="E279" s="244"/>
      <c r="F279" s="244"/>
      <c r="G279" s="244"/>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2625</v>
      </c>
      <c r="D280" s="226"/>
      <c r="E280" s="227">
        <v>21.007999999999999</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2626</v>
      </c>
      <c r="D281" s="226"/>
      <c r="E281" s="227">
        <v>11.808</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2627</v>
      </c>
      <c r="D282" s="226"/>
      <c r="E282" s="227">
        <v>4.8</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2628</v>
      </c>
      <c r="D283" s="226"/>
      <c r="E283" s="227">
        <v>69.239999999999995</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2629</v>
      </c>
      <c r="D284" s="226"/>
      <c r="E284" s="227">
        <v>5.2919999999999998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1" x14ac:dyDescent="0.2">
      <c r="A285" s="236">
        <v>106</v>
      </c>
      <c r="B285" s="237" t="s">
        <v>2630</v>
      </c>
      <c r="C285" s="247" t="s">
        <v>2631</v>
      </c>
      <c r="D285" s="238" t="s">
        <v>563</v>
      </c>
      <c r="E285" s="239">
        <v>64</v>
      </c>
      <c r="F285" s="240"/>
      <c r="G285" s="241">
        <f>ROUND(E285*F285,2)</f>
        <v>0</v>
      </c>
      <c r="H285" s="240"/>
      <c r="I285" s="241">
        <f>ROUND(E285*H285,2)</f>
        <v>0</v>
      </c>
      <c r="J285" s="240"/>
      <c r="K285" s="241">
        <f>ROUND(E285*J285,2)</f>
        <v>0</v>
      </c>
      <c r="L285" s="241">
        <v>21</v>
      </c>
      <c r="M285" s="241">
        <f>G285*(1+L285/100)</f>
        <v>0</v>
      </c>
      <c r="N285" s="239">
        <v>1E-4</v>
      </c>
      <c r="O285" s="239">
        <f>ROUND(E285*N285,2)</f>
        <v>0.01</v>
      </c>
      <c r="P285" s="239">
        <v>0</v>
      </c>
      <c r="Q285" s="239">
        <f>ROUND(E285*P285,2)</f>
        <v>0</v>
      </c>
      <c r="R285" s="241" t="s">
        <v>1568</v>
      </c>
      <c r="S285" s="241" t="s">
        <v>280</v>
      </c>
      <c r="T285" s="242" t="s">
        <v>280</v>
      </c>
      <c r="U285" s="222">
        <v>0.107</v>
      </c>
      <c r="V285" s="222">
        <f>ROUND(E285*U285,2)</f>
        <v>6.85</v>
      </c>
      <c r="W285" s="222"/>
      <c r="X285" s="222" t="s">
        <v>399</v>
      </c>
      <c r="Y285" s="222" t="s">
        <v>283</v>
      </c>
      <c r="Z285" s="212"/>
      <c r="AA285" s="212"/>
      <c r="AB285" s="212"/>
      <c r="AC285" s="212"/>
      <c r="AD285" s="212"/>
      <c r="AE285" s="212"/>
      <c r="AF285" s="212"/>
      <c r="AG285" s="212" t="s">
        <v>400</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64" t="s">
        <v>2632</v>
      </c>
      <c r="D286" s="256"/>
      <c r="E286" s="256"/>
      <c r="F286" s="256"/>
      <c r="G286" s="256"/>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447</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49" t="s">
        <v>2633</v>
      </c>
      <c r="D287" s="226"/>
      <c r="E287" s="227">
        <v>64</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9" t="s">
        <v>275</v>
      </c>
      <c r="B288" s="230" t="s">
        <v>228</v>
      </c>
      <c r="C288" s="246" t="s">
        <v>229</v>
      </c>
      <c r="D288" s="231"/>
      <c r="E288" s="232"/>
      <c r="F288" s="233"/>
      <c r="G288" s="233">
        <f>SUMIF(AG289:AG329,"&lt;&gt;NOR",G289:G329)</f>
        <v>0</v>
      </c>
      <c r="H288" s="233"/>
      <c r="I288" s="233">
        <f>SUM(I289:I329)</f>
        <v>0</v>
      </c>
      <c r="J288" s="233"/>
      <c r="K288" s="233">
        <f>SUM(K289:K329)</f>
        <v>0</v>
      </c>
      <c r="L288" s="233"/>
      <c r="M288" s="233">
        <f>SUM(M289:M329)</f>
        <v>0</v>
      </c>
      <c r="N288" s="232"/>
      <c r="O288" s="232">
        <f>SUM(O289:O329)</f>
        <v>0</v>
      </c>
      <c r="P288" s="232"/>
      <c r="Q288" s="232">
        <f>SUM(Q289:Q329)</f>
        <v>0</v>
      </c>
      <c r="R288" s="233"/>
      <c r="S288" s="233"/>
      <c r="T288" s="234"/>
      <c r="U288" s="228"/>
      <c r="V288" s="228">
        <f>SUM(V289:V329)</f>
        <v>0</v>
      </c>
      <c r="W288" s="228"/>
      <c r="X288" s="228"/>
      <c r="Y288" s="228"/>
      <c r="AG288" t="s">
        <v>276</v>
      </c>
    </row>
    <row r="289" spans="1:60" outlineLevel="1" x14ac:dyDescent="0.2">
      <c r="A289" s="236">
        <v>107</v>
      </c>
      <c r="B289" s="237" t="s">
        <v>2634</v>
      </c>
      <c r="C289" s="247" t="s">
        <v>2635</v>
      </c>
      <c r="D289" s="238" t="s">
        <v>1389</v>
      </c>
      <c r="E289" s="239">
        <v>104.4</v>
      </c>
      <c r="F289" s="240"/>
      <c r="G289" s="241">
        <f>ROUND(E289*F289,2)</f>
        <v>0</v>
      </c>
      <c r="H289" s="240"/>
      <c r="I289" s="241">
        <f>ROUND(E289*H289,2)</f>
        <v>0</v>
      </c>
      <c r="J289" s="240"/>
      <c r="K289" s="241">
        <f>ROUND(E289*J289,2)</f>
        <v>0</v>
      </c>
      <c r="L289" s="241">
        <v>21</v>
      </c>
      <c r="M289" s="241">
        <f>G289*(1+L289/100)</f>
        <v>0</v>
      </c>
      <c r="N289" s="239">
        <v>0</v>
      </c>
      <c r="O289" s="239">
        <f>ROUND(E289*N289,2)</f>
        <v>0</v>
      </c>
      <c r="P289" s="239">
        <v>0</v>
      </c>
      <c r="Q289" s="239">
        <f>ROUND(E289*P289,2)</f>
        <v>0</v>
      </c>
      <c r="R289" s="241"/>
      <c r="S289" s="241" t="s">
        <v>316</v>
      </c>
      <c r="T289" s="242" t="s">
        <v>281</v>
      </c>
      <c r="U289" s="222">
        <v>0</v>
      </c>
      <c r="V289" s="222">
        <f>ROUND(E289*U289,2)</f>
        <v>0</v>
      </c>
      <c r="W289" s="222"/>
      <c r="X289" s="222" t="s">
        <v>399</v>
      </c>
      <c r="Y289" s="222" t="s">
        <v>283</v>
      </c>
      <c r="Z289" s="212"/>
      <c r="AA289" s="212"/>
      <c r="AB289" s="212"/>
      <c r="AC289" s="212"/>
      <c r="AD289" s="212"/>
      <c r="AE289" s="212"/>
      <c r="AF289" s="212"/>
      <c r="AG289" s="212" t="s">
        <v>400</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9" t="s">
        <v>2636</v>
      </c>
      <c r="D290" s="226"/>
      <c r="E290" s="227"/>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2637</v>
      </c>
      <c r="D291" s="226"/>
      <c r="E291" s="227"/>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2638</v>
      </c>
      <c r="D292" s="226"/>
      <c r="E292" s="227">
        <v>104.4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6">
        <v>108</v>
      </c>
      <c r="B293" s="237" t="s">
        <v>2639</v>
      </c>
      <c r="C293" s="247" t="s">
        <v>2640</v>
      </c>
      <c r="D293" s="238" t="s">
        <v>1389</v>
      </c>
      <c r="E293" s="239">
        <v>24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c r="S293" s="241" t="s">
        <v>316</v>
      </c>
      <c r="T293" s="242" t="s">
        <v>281</v>
      </c>
      <c r="U293" s="222">
        <v>0</v>
      </c>
      <c r="V293" s="222">
        <f>ROUND(E293*U293,2)</f>
        <v>0</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49" t="s">
        <v>2641</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2642</v>
      </c>
      <c r="D295" s="226"/>
      <c r="E295" s="227">
        <v>24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36">
        <v>109</v>
      </c>
      <c r="B296" s="237" t="s">
        <v>2643</v>
      </c>
      <c r="C296" s="247" t="s">
        <v>2644</v>
      </c>
      <c r="D296" s="238" t="s">
        <v>885</v>
      </c>
      <c r="E296" s="239">
        <v>1</v>
      </c>
      <c r="F296" s="240"/>
      <c r="G296" s="241">
        <f>ROUND(E296*F296,2)</f>
        <v>0</v>
      </c>
      <c r="H296" s="240"/>
      <c r="I296" s="241">
        <f>ROUND(E296*H296,2)</f>
        <v>0</v>
      </c>
      <c r="J296" s="240"/>
      <c r="K296" s="241">
        <f>ROUND(E296*J296,2)</f>
        <v>0</v>
      </c>
      <c r="L296" s="241">
        <v>21</v>
      </c>
      <c r="M296" s="241">
        <f>G296*(1+L296/100)</f>
        <v>0</v>
      </c>
      <c r="N296" s="239">
        <v>0</v>
      </c>
      <c r="O296" s="239">
        <f>ROUND(E296*N296,2)</f>
        <v>0</v>
      </c>
      <c r="P296" s="239">
        <v>0</v>
      </c>
      <c r="Q296" s="239">
        <f>ROUND(E296*P296,2)</f>
        <v>0</v>
      </c>
      <c r="R296" s="241"/>
      <c r="S296" s="241" t="s">
        <v>316</v>
      </c>
      <c r="T296" s="242" t="s">
        <v>281</v>
      </c>
      <c r="U296" s="222">
        <v>0</v>
      </c>
      <c r="V296" s="222">
        <f>ROUND(E296*U296,2)</f>
        <v>0</v>
      </c>
      <c r="W296" s="222"/>
      <c r="X296" s="222" t="s">
        <v>399</v>
      </c>
      <c r="Y296" s="222" t="s">
        <v>283</v>
      </c>
      <c r="Z296" s="212"/>
      <c r="AA296" s="212"/>
      <c r="AB296" s="212"/>
      <c r="AC296" s="212"/>
      <c r="AD296" s="212"/>
      <c r="AE296" s="212"/>
      <c r="AF296" s="212"/>
      <c r="AG296" s="212" t="s">
        <v>400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49" t="s">
        <v>2645</v>
      </c>
      <c r="D297" s="226"/>
      <c r="E297" s="227"/>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2646</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2647</v>
      </c>
      <c r="D299" s="226"/>
      <c r="E299" s="227"/>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2648</v>
      </c>
      <c r="D300" s="226"/>
      <c r="E300" s="227"/>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387</v>
      </c>
      <c r="D301" s="226"/>
      <c r="E301" s="227">
        <v>1</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110</v>
      </c>
      <c r="B302" s="237" t="s">
        <v>2649</v>
      </c>
      <c r="C302" s="247" t="s">
        <v>2650</v>
      </c>
      <c r="D302" s="238" t="s">
        <v>885</v>
      </c>
      <c r="E302" s="239">
        <v>22.8</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c r="S302" s="241" t="s">
        <v>316</v>
      </c>
      <c r="T302" s="242" t="s">
        <v>281</v>
      </c>
      <c r="U302" s="222">
        <v>0</v>
      </c>
      <c r="V302" s="222">
        <f>ROUND(E302*U302,2)</f>
        <v>0</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2651</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2652</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2653</v>
      </c>
      <c r="D305" s="226"/>
      <c r="E305" s="227">
        <v>22.8</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111</v>
      </c>
      <c r="B306" s="237" t="s">
        <v>2654</v>
      </c>
      <c r="C306" s="247" t="s">
        <v>2655</v>
      </c>
      <c r="D306" s="238" t="s">
        <v>2656</v>
      </c>
      <c r="E306" s="239">
        <v>1</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c r="S306" s="241" t="s">
        <v>316</v>
      </c>
      <c r="T306" s="242" t="s">
        <v>281</v>
      </c>
      <c r="U306" s="222">
        <v>0</v>
      </c>
      <c r="V306" s="222">
        <f>ROUND(E306*U306,2)</f>
        <v>0</v>
      </c>
      <c r="W306" s="222"/>
      <c r="X306" s="222" t="s">
        <v>399</v>
      </c>
      <c r="Y306" s="222" t="s">
        <v>283</v>
      </c>
      <c r="Z306" s="212"/>
      <c r="AA306" s="212"/>
      <c r="AB306" s="212"/>
      <c r="AC306" s="212"/>
      <c r="AD306" s="212"/>
      <c r="AE306" s="212"/>
      <c r="AF306" s="212"/>
      <c r="AG306" s="212" t="s">
        <v>400</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9" t="s">
        <v>2657</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2658</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9" t="s">
        <v>2659</v>
      </c>
      <c r="D309" s="226"/>
      <c r="E309" s="227"/>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2660</v>
      </c>
      <c r="D310" s="226"/>
      <c r="E310" s="227">
        <v>1</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36">
        <v>112</v>
      </c>
      <c r="B311" s="237" t="s">
        <v>2661</v>
      </c>
      <c r="C311" s="247" t="s">
        <v>2662</v>
      </c>
      <c r="D311" s="238" t="s">
        <v>2656</v>
      </c>
      <c r="E311" s="239">
        <v>1</v>
      </c>
      <c r="F311" s="240"/>
      <c r="G311" s="241">
        <f>ROUND(E311*F311,2)</f>
        <v>0</v>
      </c>
      <c r="H311" s="240"/>
      <c r="I311" s="241">
        <f>ROUND(E311*H311,2)</f>
        <v>0</v>
      </c>
      <c r="J311" s="240"/>
      <c r="K311" s="241">
        <f>ROUND(E311*J311,2)</f>
        <v>0</v>
      </c>
      <c r="L311" s="241">
        <v>21</v>
      </c>
      <c r="M311" s="241">
        <f>G311*(1+L311/100)</f>
        <v>0</v>
      </c>
      <c r="N311" s="239">
        <v>0</v>
      </c>
      <c r="O311" s="239">
        <f>ROUND(E311*N311,2)</f>
        <v>0</v>
      </c>
      <c r="P311" s="239">
        <v>0</v>
      </c>
      <c r="Q311" s="239">
        <f>ROUND(E311*P311,2)</f>
        <v>0</v>
      </c>
      <c r="R311" s="241"/>
      <c r="S311" s="241" t="s">
        <v>316</v>
      </c>
      <c r="T311" s="242" t="s">
        <v>281</v>
      </c>
      <c r="U311" s="222">
        <v>0</v>
      </c>
      <c r="V311" s="222">
        <f>ROUND(E311*U311,2)</f>
        <v>0</v>
      </c>
      <c r="W311" s="222"/>
      <c r="X311" s="222" t="s">
        <v>399</v>
      </c>
      <c r="Y311" s="222" t="s">
        <v>283</v>
      </c>
      <c r="Z311" s="212"/>
      <c r="AA311" s="212"/>
      <c r="AB311" s="212"/>
      <c r="AC311" s="212"/>
      <c r="AD311" s="212"/>
      <c r="AE311" s="212"/>
      <c r="AF311" s="212"/>
      <c r="AG311" s="212" t="s">
        <v>400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49" t="s">
        <v>2663</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2664</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2665</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2666</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2660</v>
      </c>
      <c r="D316" s="226"/>
      <c r="E316" s="227">
        <v>1</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36">
        <v>113</v>
      </c>
      <c r="B317" s="237" t="s">
        <v>2667</v>
      </c>
      <c r="C317" s="247" t="s">
        <v>2668</v>
      </c>
      <c r="D317" s="238" t="s">
        <v>1389</v>
      </c>
      <c r="E317" s="239">
        <v>140</v>
      </c>
      <c r="F317" s="240"/>
      <c r="G317" s="241">
        <f>ROUND(E317*F317,2)</f>
        <v>0</v>
      </c>
      <c r="H317" s="240"/>
      <c r="I317" s="241">
        <f>ROUND(E317*H317,2)</f>
        <v>0</v>
      </c>
      <c r="J317" s="240"/>
      <c r="K317" s="241">
        <f>ROUND(E317*J317,2)</f>
        <v>0</v>
      </c>
      <c r="L317" s="241">
        <v>21</v>
      </c>
      <c r="M317" s="241">
        <f>G317*(1+L317/100)</f>
        <v>0</v>
      </c>
      <c r="N317" s="239">
        <v>0</v>
      </c>
      <c r="O317" s="239">
        <f>ROUND(E317*N317,2)</f>
        <v>0</v>
      </c>
      <c r="P317" s="239">
        <v>0</v>
      </c>
      <c r="Q317" s="239">
        <f>ROUND(E317*P317,2)</f>
        <v>0</v>
      </c>
      <c r="R317" s="241"/>
      <c r="S317" s="241" t="s">
        <v>316</v>
      </c>
      <c r="T317" s="242" t="s">
        <v>281</v>
      </c>
      <c r="U317" s="222">
        <v>0</v>
      </c>
      <c r="V317" s="222">
        <f>ROUND(E317*U317,2)</f>
        <v>0</v>
      </c>
      <c r="W317" s="222"/>
      <c r="X317" s="222" t="s">
        <v>399</v>
      </c>
      <c r="Y317" s="222" t="s">
        <v>283</v>
      </c>
      <c r="Z317" s="212"/>
      <c r="AA317" s="212"/>
      <c r="AB317" s="212"/>
      <c r="AC317" s="212"/>
      <c r="AD317" s="212"/>
      <c r="AE317" s="212"/>
      <c r="AF317" s="212"/>
      <c r="AG317" s="212" t="s">
        <v>400</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49" t="s">
        <v>2669</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2670</v>
      </c>
      <c r="D319" s="226"/>
      <c r="E319" s="227"/>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2671</v>
      </c>
      <c r="D320" s="226"/>
      <c r="E320" s="227"/>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2672</v>
      </c>
      <c r="D321" s="226"/>
      <c r="E321" s="227"/>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2673</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2674</v>
      </c>
      <c r="D323" s="226"/>
      <c r="E323" s="227">
        <v>140</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57">
        <v>114</v>
      </c>
      <c r="B324" s="258" t="s">
        <v>2675</v>
      </c>
      <c r="C324" s="265" t="s">
        <v>2676</v>
      </c>
      <c r="D324" s="259" t="s">
        <v>1389</v>
      </c>
      <c r="E324" s="260">
        <v>454</v>
      </c>
      <c r="F324" s="261"/>
      <c r="G324" s="262">
        <f>ROUND(E324*F324,2)</f>
        <v>0</v>
      </c>
      <c r="H324" s="261"/>
      <c r="I324" s="262">
        <f>ROUND(E324*H324,2)</f>
        <v>0</v>
      </c>
      <c r="J324" s="261"/>
      <c r="K324" s="262">
        <f>ROUND(E324*J324,2)</f>
        <v>0</v>
      </c>
      <c r="L324" s="262">
        <v>21</v>
      </c>
      <c r="M324" s="262">
        <f>G324*(1+L324/100)</f>
        <v>0</v>
      </c>
      <c r="N324" s="260">
        <v>0</v>
      </c>
      <c r="O324" s="260">
        <f>ROUND(E324*N324,2)</f>
        <v>0</v>
      </c>
      <c r="P324" s="260">
        <v>0</v>
      </c>
      <c r="Q324" s="260">
        <f>ROUND(E324*P324,2)</f>
        <v>0</v>
      </c>
      <c r="R324" s="262"/>
      <c r="S324" s="262" t="s">
        <v>316</v>
      </c>
      <c r="T324" s="263" t="s">
        <v>281</v>
      </c>
      <c r="U324" s="222">
        <v>0</v>
      </c>
      <c r="V324" s="222">
        <f>ROUND(E324*U324,2)</f>
        <v>0</v>
      </c>
      <c r="W324" s="222"/>
      <c r="X324" s="222" t="s">
        <v>399</v>
      </c>
      <c r="Y324" s="222" t="s">
        <v>283</v>
      </c>
      <c r="Z324" s="212"/>
      <c r="AA324" s="212"/>
      <c r="AB324" s="212"/>
      <c r="AC324" s="212"/>
      <c r="AD324" s="212"/>
      <c r="AE324" s="212"/>
      <c r="AF324" s="212"/>
      <c r="AG324" s="212" t="s">
        <v>400</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57">
        <v>115</v>
      </c>
      <c r="B325" s="258" t="s">
        <v>2677</v>
      </c>
      <c r="C325" s="265" t="s">
        <v>2678</v>
      </c>
      <c r="D325" s="259" t="s">
        <v>1389</v>
      </c>
      <c r="E325" s="260">
        <v>454</v>
      </c>
      <c r="F325" s="261"/>
      <c r="G325" s="262">
        <f>ROUND(E325*F325,2)</f>
        <v>0</v>
      </c>
      <c r="H325" s="261"/>
      <c r="I325" s="262">
        <f>ROUND(E325*H325,2)</f>
        <v>0</v>
      </c>
      <c r="J325" s="261"/>
      <c r="K325" s="262">
        <f>ROUND(E325*J325,2)</f>
        <v>0</v>
      </c>
      <c r="L325" s="262">
        <v>21</v>
      </c>
      <c r="M325" s="262">
        <f>G325*(1+L325/100)</f>
        <v>0</v>
      </c>
      <c r="N325" s="260">
        <v>0</v>
      </c>
      <c r="O325" s="260">
        <f>ROUND(E325*N325,2)</f>
        <v>0</v>
      </c>
      <c r="P325" s="260">
        <v>0</v>
      </c>
      <c r="Q325" s="260">
        <f>ROUND(E325*P325,2)</f>
        <v>0</v>
      </c>
      <c r="R325" s="262"/>
      <c r="S325" s="262" t="s">
        <v>316</v>
      </c>
      <c r="T325" s="263" t="s">
        <v>281</v>
      </c>
      <c r="U325" s="222">
        <v>0</v>
      </c>
      <c r="V325" s="222">
        <f>ROUND(E325*U325,2)</f>
        <v>0</v>
      </c>
      <c r="W325" s="222"/>
      <c r="X325" s="222" t="s">
        <v>399</v>
      </c>
      <c r="Y325" s="222" t="s">
        <v>283</v>
      </c>
      <c r="Z325" s="212"/>
      <c r="AA325" s="212"/>
      <c r="AB325" s="212"/>
      <c r="AC325" s="212"/>
      <c r="AD325" s="212"/>
      <c r="AE325" s="212"/>
      <c r="AF325" s="212"/>
      <c r="AG325" s="212" t="s">
        <v>400</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57">
        <v>116</v>
      </c>
      <c r="B326" s="258" t="s">
        <v>2679</v>
      </c>
      <c r="C326" s="265" t="s">
        <v>2680</v>
      </c>
      <c r="D326" s="259" t="s">
        <v>1109</v>
      </c>
      <c r="E326" s="260">
        <v>94</v>
      </c>
      <c r="F326" s="261"/>
      <c r="G326" s="262">
        <f>ROUND(E326*F326,2)</f>
        <v>0</v>
      </c>
      <c r="H326" s="261"/>
      <c r="I326" s="262">
        <f>ROUND(E326*H326,2)</f>
        <v>0</v>
      </c>
      <c r="J326" s="261"/>
      <c r="K326" s="262">
        <f>ROUND(E326*J326,2)</f>
        <v>0</v>
      </c>
      <c r="L326" s="262">
        <v>21</v>
      </c>
      <c r="M326" s="262">
        <f>G326*(1+L326/100)</f>
        <v>0</v>
      </c>
      <c r="N326" s="260">
        <v>0</v>
      </c>
      <c r="O326" s="260">
        <f>ROUND(E326*N326,2)</f>
        <v>0</v>
      </c>
      <c r="P326" s="260">
        <v>0</v>
      </c>
      <c r="Q326" s="260">
        <f>ROUND(E326*P326,2)</f>
        <v>0</v>
      </c>
      <c r="R326" s="262"/>
      <c r="S326" s="262" t="s">
        <v>316</v>
      </c>
      <c r="T326" s="263" t="s">
        <v>281</v>
      </c>
      <c r="U326" s="222">
        <v>0</v>
      </c>
      <c r="V326" s="222">
        <f>ROUND(E326*U326,2)</f>
        <v>0</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36">
        <v>117</v>
      </c>
      <c r="B327" s="237" t="s">
        <v>2681</v>
      </c>
      <c r="C327" s="247" t="s">
        <v>2682</v>
      </c>
      <c r="D327" s="238" t="s">
        <v>885</v>
      </c>
      <c r="E327" s="239">
        <v>4</v>
      </c>
      <c r="F327" s="240"/>
      <c r="G327" s="241">
        <f>ROUND(E327*F327,2)</f>
        <v>0</v>
      </c>
      <c r="H327" s="240"/>
      <c r="I327" s="241">
        <f>ROUND(E327*H327,2)</f>
        <v>0</v>
      </c>
      <c r="J327" s="240"/>
      <c r="K327" s="241">
        <f>ROUND(E327*J327,2)</f>
        <v>0</v>
      </c>
      <c r="L327" s="241">
        <v>21</v>
      </c>
      <c r="M327" s="241">
        <f>G327*(1+L327/100)</f>
        <v>0</v>
      </c>
      <c r="N327" s="239">
        <v>0</v>
      </c>
      <c r="O327" s="239">
        <f>ROUND(E327*N327,2)</f>
        <v>0</v>
      </c>
      <c r="P327" s="239">
        <v>0</v>
      </c>
      <c r="Q327" s="239">
        <f>ROUND(E327*P327,2)</f>
        <v>0</v>
      </c>
      <c r="R327" s="241"/>
      <c r="S327" s="241" t="s">
        <v>316</v>
      </c>
      <c r="T327" s="242" t="s">
        <v>281</v>
      </c>
      <c r="U327" s="222">
        <v>0</v>
      </c>
      <c r="V327" s="222">
        <f>ROUND(E327*U327,2)</f>
        <v>0</v>
      </c>
      <c r="W327" s="222"/>
      <c r="X327" s="222" t="s">
        <v>399</v>
      </c>
      <c r="Y327" s="222" t="s">
        <v>283</v>
      </c>
      <c r="Z327" s="212"/>
      <c r="AA327" s="212"/>
      <c r="AB327" s="212"/>
      <c r="AC327" s="212"/>
      <c r="AD327" s="212"/>
      <c r="AE327" s="212"/>
      <c r="AF327" s="212"/>
      <c r="AG327" s="212" t="s">
        <v>400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49" t="s">
        <v>2683</v>
      </c>
      <c r="D328" s="226"/>
      <c r="E328" s="227"/>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2428</v>
      </c>
      <c r="D329" s="226"/>
      <c r="E329" s="227">
        <v>4</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x14ac:dyDescent="0.2">
      <c r="A330" s="229" t="s">
        <v>275</v>
      </c>
      <c r="B330" s="230" t="s">
        <v>242</v>
      </c>
      <c r="C330" s="246" t="s">
        <v>173</v>
      </c>
      <c r="D330" s="231"/>
      <c r="E330" s="232"/>
      <c r="F330" s="233"/>
      <c r="G330" s="233">
        <f>SUMIF(AG331:AG341,"&lt;&gt;NOR",G331:G341)</f>
        <v>0</v>
      </c>
      <c r="H330" s="233"/>
      <c r="I330" s="233">
        <f>SUM(I331:I341)</f>
        <v>0</v>
      </c>
      <c r="J330" s="233"/>
      <c r="K330" s="233">
        <f>SUM(K331:K341)</f>
        <v>0</v>
      </c>
      <c r="L330" s="233"/>
      <c r="M330" s="233">
        <f>SUM(M331:M341)</f>
        <v>0</v>
      </c>
      <c r="N330" s="232"/>
      <c r="O330" s="232">
        <f>SUM(O331:O341)</f>
        <v>0</v>
      </c>
      <c r="P330" s="232"/>
      <c r="Q330" s="232">
        <f>SUM(Q331:Q341)</f>
        <v>0</v>
      </c>
      <c r="R330" s="233"/>
      <c r="S330" s="233"/>
      <c r="T330" s="234"/>
      <c r="U330" s="228"/>
      <c r="V330" s="228">
        <f>SUM(V331:V341)</f>
        <v>594.99999999999989</v>
      </c>
      <c r="W330" s="228"/>
      <c r="X330" s="228"/>
      <c r="Y330" s="228"/>
      <c r="AG330" t="s">
        <v>276</v>
      </c>
    </row>
    <row r="331" spans="1:60" outlineLevel="1" x14ac:dyDescent="0.2">
      <c r="A331" s="236">
        <v>118</v>
      </c>
      <c r="B331" s="237" t="s">
        <v>2335</v>
      </c>
      <c r="C331" s="247" t="s">
        <v>2336</v>
      </c>
      <c r="D331" s="238" t="s">
        <v>481</v>
      </c>
      <c r="E331" s="239">
        <v>362.36712999999997</v>
      </c>
      <c r="F331" s="240"/>
      <c r="G331" s="241">
        <f>ROUND(E331*F331,2)</f>
        <v>0</v>
      </c>
      <c r="H331" s="240"/>
      <c r="I331" s="241">
        <f>ROUND(E331*H331,2)</f>
        <v>0</v>
      </c>
      <c r="J331" s="240"/>
      <c r="K331" s="241">
        <f>ROUND(E331*J331,2)</f>
        <v>0</v>
      </c>
      <c r="L331" s="241">
        <v>21</v>
      </c>
      <c r="M331" s="241">
        <f>G331*(1+L331/100)</f>
        <v>0</v>
      </c>
      <c r="N331" s="239">
        <v>0</v>
      </c>
      <c r="O331" s="239">
        <f>ROUND(E331*N331,2)</f>
        <v>0</v>
      </c>
      <c r="P331" s="239">
        <v>0</v>
      </c>
      <c r="Q331" s="239">
        <f>ROUND(E331*P331,2)</f>
        <v>0</v>
      </c>
      <c r="R331" s="241" t="s">
        <v>440</v>
      </c>
      <c r="S331" s="241" t="s">
        <v>280</v>
      </c>
      <c r="T331" s="242" t="s">
        <v>280</v>
      </c>
      <c r="U331" s="222">
        <v>9.9000000000000005E-2</v>
      </c>
      <c r="V331" s="222">
        <f>ROUND(E331*U331,2)</f>
        <v>35.869999999999997</v>
      </c>
      <c r="W331" s="222"/>
      <c r="X331" s="222" t="s">
        <v>399</v>
      </c>
      <c r="Y331" s="222" t="s">
        <v>283</v>
      </c>
      <c r="Z331" s="212"/>
      <c r="AA331" s="212"/>
      <c r="AB331" s="212"/>
      <c r="AC331" s="212"/>
      <c r="AD331" s="212"/>
      <c r="AE331" s="212"/>
      <c r="AF331" s="212"/>
      <c r="AG331" s="212" t="s">
        <v>400</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64" t="s">
        <v>2338</v>
      </c>
      <c r="D332" s="256"/>
      <c r="E332" s="256"/>
      <c r="F332" s="256"/>
      <c r="G332" s="256"/>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447</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36">
        <v>119</v>
      </c>
      <c r="B333" s="237" t="s">
        <v>2065</v>
      </c>
      <c r="C333" s="247" t="s">
        <v>2066</v>
      </c>
      <c r="D333" s="238" t="s">
        <v>481</v>
      </c>
      <c r="E333" s="239">
        <v>362.36712999999997</v>
      </c>
      <c r="F333" s="240"/>
      <c r="G333" s="241">
        <f>ROUND(E333*F333,2)</f>
        <v>0</v>
      </c>
      <c r="H333" s="240"/>
      <c r="I333" s="241">
        <f>ROUND(E333*H333,2)</f>
        <v>0</v>
      </c>
      <c r="J333" s="240"/>
      <c r="K333" s="241">
        <f>ROUND(E333*J333,2)</f>
        <v>0</v>
      </c>
      <c r="L333" s="241">
        <v>21</v>
      </c>
      <c r="M333" s="241">
        <f>G333*(1+L333/100)</f>
        <v>0</v>
      </c>
      <c r="N333" s="239">
        <v>0</v>
      </c>
      <c r="O333" s="239">
        <f>ROUND(E333*N333,2)</f>
        <v>0</v>
      </c>
      <c r="P333" s="239">
        <v>0</v>
      </c>
      <c r="Q333" s="239">
        <f>ROUND(E333*P333,2)</f>
        <v>0</v>
      </c>
      <c r="R333" s="241" t="s">
        <v>891</v>
      </c>
      <c r="S333" s="241" t="s">
        <v>280</v>
      </c>
      <c r="T333" s="242" t="s">
        <v>280</v>
      </c>
      <c r="U333" s="222">
        <v>0.49</v>
      </c>
      <c r="V333" s="222">
        <f>ROUND(E333*U333,2)</f>
        <v>177.56</v>
      </c>
      <c r="W333" s="222"/>
      <c r="X333" s="222" t="s">
        <v>399</v>
      </c>
      <c r="Y333" s="222" t="s">
        <v>283</v>
      </c>
      <c r="Z333" s="212"/>
      <c r="AA333" s="212"/>
      <c r="AB333" s="212"/>
      <c r="AC333" s="212"/>
      <c r="AD333" s="212"/>
      <c r="AE333" s="212"/>
      <c r="AF333" s="212"/>
      <c r="AG333" s="212" t="s">
        <v>400</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48" t="s">
        <v>2067</v>
      </c>
      <c r="D334" s="244"/>
      <c r="E334" s="244"/>
      <c r="F334" s="244"/>
      <c r="G334" s="244"/>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286</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57">
        <v>120</v>
      </c>
      <c r="B335" s="258" t="s">
        <v>2072</v>
      </c>
      <c r="C335" s="265" t="s">
        <v>2073</v>
      </c>
      <c r="D335" s="259" t="s">
        <v>481</v>
      </c>
      <c r="E335" s="260">
        <v>5073.1398499999996</v>
      </c>
      <c r="F335" s="261"/>
      <c r="G335" s="262">
        <f>ROUND(E335*F335,2)</f>
        <v>0</v>
      </c>
      <c r="H335" s="261"/>
      <c r="I335" s="262">
        <f>ROUND(E335*H335,2)</f>
        <v>0</v>
      </c>
      <c r="J335" s="261"/>
      <c r="K335" s="262">
        <f>ROUND(E335*J335,2)</f>
        <v>0</v>
      </c>
      <c r="L335" s="262">
        <v>21</v>
      </c>
      <c r="M335" s="262">
        <f>G335*(1+L335/100)</f>
        <v>0</v>
      </c>
      <c r="N335" s="260">
        <v>0</v>
      </c>
      <c r="O335" s="260">
        <f>ROUND(E335*N335,2)</f>
        <v>0</v>
      </c>
      <c r="P335" s="260">
        <v>0</v>
      </c>
      <c r="Q335" s="260">
        <f>ROUND(E335*P335,2)</f>
        <v>0</v>
      </c>
      <c r="R335" s="262" t="s">
        <v>891</v>
      </c>
      <c r="S335" s="262" t="s">
        <v>280</v>
      </c>
      <c r="T335" s="263" t="s">
        <v>280</v>
      </c>
      <c r="U335" s="222">
        <v>0</v>
      </c>
      <c r="V335" s="222">
        <f>ROUND(E335*U335,2)</f>
        <v>0</v>
      </c>
      <c r="W335" s="222"/>
      <c r="X335" s="222" t="s">
        <v>399</v>
      </c>
      <c r="Y335" s="222" t="s">
        <v>283</v>
      </c>
      <c r="Z335" s="212"/>
      <c r="AA335" s="212"/>
      <c r="AB335" s="212"/>
      <c r="AC335" s="212"/>
      <c r="AD335" s="212"/>
      <c r="AE335" s="212"/>
      <c r="AF335" s="212"/>
      <c r="AG335" s="212" t="s">
        <v>400</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57">
        <v>121</v>
      </c>
      <c r="B336" s="258" t="s">
        <v>2080</v>
      </c>
      <c r="C336" s="265" t="s">
        <v>2081</v>
      </c>
      <c r="D336" s="259" t="s">
        <v>481</v>
      </c>
      <c r="E336" s="260">
        <v>362.36712999999997</v>
      </c>
      <c r="F336" s="261"/>
      <c r="G336" s="262">
        <f>ROUND(E336*F336,2)</f>
        <v>0</v>
      </c>
      <c r="H336" s="261"/>
      <c r="I336" s="262">
        <f>ROUND(E336*H336,2)</f>
        <v>0</v>
      </c>
      <c r="J336" s="261"/>
      <c r="K336" s="262">
        <f>ROUND(E336*J336,2)</f>
        <v>0</v>
      </c>
      <c r="L336" s="262">
        <v>21</v>
      </c>
      <c r="M336" s="262">
        <f>G336*(1+L336/100)</f>
        <v>0</v>
      </c>
      <c r="N336" s="260">
        <v>0</v>
      </c>
      <c r="O336" s="260">
        <f>ROUND(E336*N336,2)</f>
        <v>0</v>
      </c>
      <c r="P336" s="260">
        <v>0</v>
      </c>
      <c r="Q336" s="260">
        <f>ROUND(E336*P336,2)</f>
        <v>0</v>
      </c>
      <c r="R336" s="262" t="s">
        <v>891</v>
      </c>
      <c r="S336" s="262" t="s">
        <v>280</v>
      </c>
      <c r="T336" s="263" t="s">
        <v>280</v>
      </c>
      <c r="U336" s="222">
        <v>0.94199999999999995</v>
      </c>
      <c r="V336" s="222">
        <f>ROUND(E336*U336,2)</f>
        <v>341.35</v>
      </c>
      <c r="W336" s="222"/>
      <c r="X336" s="222" t="s">
        <v>399</v>
      </c>
      <c r="Y336" s="222" t="s">
        <v>283</v>
      </c>
      <c r="Z336" s="212"/>
      <c r="AA336" s="212"/>
      <c r="AB336" s="212"/>
      <c r="AC336" s="212"/>
      <c r="AD336" s="212"/>
      <c r="AE336" s="212"/>
      <c r="AF336" s="212"/>
      <c r="AG336" s="212" t="s">
        <v>400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1" x14ac:dyDescent="0.2">
      <c r="A337" s="257">
        <v>122</v>
      </c>
      <c r="B337" s="258" t="s">
        <v>2082</v>
      </c>
      <c r="C337" s="265" t="s">
        <v>2083</v>
      </c>
      <c r="D337" s="259" t="s">
        <v>481</v>
      </c>
      <c r="E337" s="260">
        <v>362.36712999999997</v>
      </c>
      <c r="F337" s="261"/>
      <c r="G337" s="262">
        <f>ROUND(E337*F337,2)</f>
        <v>0</v>
      </c>
      <c r="H337" s="261"/>
      <c r="I337" s="262">
        <f>ROUND(E337*H337,2)</f>
        <v>0</v>
      </c>
      <c r="J337" s="261"/>
      <c r="K337" s="262">
        <f>ROUND(E337*J337,2)</f>
        <v>0</v>
      </c>
      <c r="L337" s="262">
        <v>21</v>
      </c>
      <c r="M337" s="262">
        <f>G337*(1+L337/100)</f>
        <v>0</v>
      </c>
      <c r="N337" s="260">
        <v>0</v>
      </c>
      <c r="O337" s="260">
        <f>ROUND(E337*N337,2)</f>
        <v>0</v>
      </c>
      <c r="P337" s="260">
        <v>0</v>
      </c>
      <c r="Q337" s="260">
        <f>ROUND(E337*P337,2)</f>
        <v>0</v>
      </c>
      <c r="R337" s="262" t="s">
        <v>891</v>
      </c>
      <c r="S337" s="262" t="s">
        <v>280</v>
      </c>
      <c r="T337" s="263" t="s">
        <v>280</v>
      </c>
      <c r="U337" s="222">
        <v>0.105</v>
      </c>
      <c r="V337" s="222">
        <f>ROUND(E337*U337,2)</f>
        <v>38.049999999999997</v>
      </c>
      <c r="W337" s="222"/>
      <c r="X337" s="222" t="s">
        <v>399</v>
      </c>
      <c r="Y337" s="222" t="s">
        <v>283</v>
      </c>
      <c r="Z337" s="212"/>
      <c r="AA337" s="212"/>
      <c r="AB337" s="212"/>
      <c r="AC337" s="212"/>
      <c r="AD337" s="212"/>
      <c r="AE337" s="212"/>
      <c r="AF337" s="212"/>
      <c r="AG337" s="212" t="s">
        <v>400</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1" x14ac:dyDescent="0.2">
      <c r="A338" s="257">
        <v>123</v>
      </c>
      <c r="B338" s="258" t="s">
        <v>2684</v>
      </c>
      <c r="C338" s="265" t="s">
        <v>2685</v>
      </c>
      <c r="D338" s="259" t="s">
        <v>481</v>
      </c>
      <c r="E338" s="260">
        <v>313.22500000000002</v>
      </c>
      <c r="F338" s="261"/>
      <c r="G338" s="262">
        <f>ROUND(E338*F338,2)</f>
        <v>0</v>
      </c>
      <c r="H338" s="261"/>
      <c r="I338" s="262">
        <f>ROUND(E338*H338,2)</f>
        <v>0</v>
      </c>
      <c r="J338" s="261"/>
      <c r="K338" s="262">
        <f>ROUND(E338*J338,2)</f>
        <v>0</v>
      </c>
      <c r="L338" s="262">
        <v>21</v>
      </c>
      <c r="M338" s="262">
        <f>G338*(1+L338/100)</f>
        <v>0</v>
      </c>
      <c r="N338" s="260">
        <v>0</v>
      </c>
      <c r="O338" s="260">
        <f>ROUND(E338*N338,2)</f>
        <v>0</v>
      </c>
      <c r="P338" s="260">
        <v>0</v>
      </c>
      <c r="Q338" s="260">
        <f>ROUND(E338*P338,2)</f>
        <v>0</v>
      </c>
      <c r="R338" s="262" t="s">
        <v>891</v>
      </c>
      <c r="S338" s="262" t="s">
        <v>280</v>
      </c>
      <c r="T338" s="263" t="s">
        <v>280</v>
      </c>
      <c r="U338" s="222">
        <v>0</v>
      </c>
      <c r="V338" s="222">
        <f>ROUND(E338*U338,2)</f>
        <v>0</v>
      </c>
      <c r="W338" s="222"/>
      <c r="X338" s="222" t="s">
        <v>399</v>
      </c>
      <c r="Y338" s="222" t="s">
        <v>283</v>
      </c>
      <c r="Z338" s="212"/>
      <c r="AA338" s="212"/>
      <c r="AB338" s="212"/>
      <c r="AC338" s="212"/>
      <c r="AD338" s="212"/>
      <c r="AE338" s="212"/>
      <c r="AF338" s="212"/>
      <c r="AG338" s="212" t="s">
        <v>400</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57">
        <v>124</v>
      </c>
      <c r="B339" s="258" t="s">
        <v>2345</v>
      </c>
      <c r="C339" s="265" t="s">
        <v>2346</v>
      </c>
      <c r="D339" s="259" t="s">
        <v>481</v>
      </c>
      <c r="E339" s="260">
        <v>49.142130000000002</v>
      </c>
      <c r="F339" s="261"/>
      <c r="G339" s="262">
        <f>ROUND(E339*F339,2)</f>
        <v>0</v>
      </c>
      <c r="H339" s="261"/>
      <c r="I339" s="262">
        <f>ROUND(E339*H339,2)</f>
        <v>0</v>
      </c>
      <c r="J339" s="261"/>
      <c r="K339" s="262">
        <f>ROUND(E339*J339,2)</f>
        <v>0</v>
      </c>
      <c r="L339" s="262">
        <v>21</v>
      </c>
      <c r="M339" s="262">
        <f>G339*(1+L339/100)</f>
        <v>0</v>
      </c>
      <c r="N339" s="260">
        <v>0</v>
      </c>
      <c r="O339" s="260">
        <f>ROUND(E339*N339,2)</f>
        <v>0</v>
      </c>
      <c r="P339" s="260">
        <v>0</v>
      </c>
      <c r="Q339" s="260">
        <f>ROUND(E339*P339,2)</f>
        <v>0</v>
      </c>
      <c r="R339" s="262" t="s">
        <v>891</v>
      </c>
      <c r="S339" s="262" t="s">
        <v>280</v>
      </c>
      <c r="T339" s="263" t="s">
        <v>280</v>
      </c>
      <c r="U339" s="222">
        <v>0</v>
      </c>
      <c r="V339" s="222">
        <f>ROUND(E339*U339,2)</f>
        <v>0</v>
      </c>
      <c r="W339" s="222"/>
      <c r="X339" s="222" t="s">
        <v>399</v>
      </c>
      <c r="Y339" s="222" t="s">
        <v>283</v>
      </c>
      <c r="Z339" s="212"/>
      <c r="AA339" s="212"/>
      <c r="AB339" s="212"/>
      <c r="AC339" s="212"/>
      <c r="AD339" s="212"/>
      <c r="AE339" s="212"/>
      <c r="AF339" s="212"/>
      <c r="AG339" s="212" t="s">
        <v>400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36">
        <v>125</v>
      </c>
      <c r="B340" s="237" t="s">
        <v>2347</v>
      </c>
      <c r="C340" s="247" t="s">
        <v>2348</v>
      </c>
      <c r="D340" s="238" t="s">
        <v>481</v>
      </c>
      <c r="E340" s="239">
        <v>362.36712999999997</v>
      </c>
      <c r="F340" s="240"/>
      <c r="G340" s="241">
        <f>ROUND(E340*F340,2)</f>
        <v>0</v>
      </c>
      <c r="H340" s="240"/>
      <c r="I340" s="241">
        <f>ROUND(E340*H340,2)</f>
        <v>0</v>
      </c>
      <c r="J340" s="240"/>
      <c r="K340" s="241">
        <f>ROUND(E340*J340,2)</f>
        <v>0</v>
      </c>
      <c r="L340" s="241">
        <v>21</v>
      </c>
      <c r="M340" s="241">
        <f>G340*(1+L340/100)</f>
        <v>0</v>
      </c>
      <c r="N340" s="239">
        <v>0</v>
      </c>
      <c r="O340" s="239">
        <f>ROUND(E340*N340,2)</f>
        <v>0</v>
      </c>
      <c r="P340" s="239">
        <v>0</v>
      </c>
      <c r="Q340" s="239">
        <f>ROUND(E340*P340,2)</f>
        <v>0</v>
      </c>
      <c r="R340" s="241" t="s">
        <v>2349</v>
      </c>
      <c r="S340" s="241" t="s">
        <v>280</v>
      </c>
      <c r="T340" s="242" t="s">
        <v>280</v>
      </c>
      <c r="U340" s="222">
        <v>6.0000000000000001E-3</v>
      </c>
      <c r="V340" s="222">
        <f>ROUND(E340*U340,2)</f>
        <v>2.17</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4" t="s">
        <v>2350</v>
      </c>
      <c r="D341" s="256"/>
      <c r="E341" s="256"/>
      <c r="F341" s="256"/>
      <c r="G341" s="256"/>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447</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x14ac:dyDescent="0.2">
      <c r="A342" s="3"/>
      <c r="B342" s="4"/>
      <c r="C342" s="251"/>
      <c r="D342" s="6"/>
      <c r="E342" s="3"/>
      <c r="F342" s="3"/>
      <c r="G342" s="3"/>
      <c r="H342" s="3"/>
      <c r="I342" s="3"/>
      <c r="J342" s="3"/>
      <c r="K342" s="3"/>
      <c r="L342" s="3"/>
      <c r="M342" s="3"/>
      <c r="N342" s="3"/>
      <c r="O342" s="3"/>
      <c r="P342" s="3"/>
      <c r="Q342" s="3"/>
      <c r="R342" s="3"/>
      <c r="S342" s="3"/>
      <c r="T342" s="3"/>
      <c r="U342" s="3"/>
      <c r="V342" s="3"/>
      <c r="W342" s="3"/>
      <c r="X342" s="3"/>
      <c r="Y342" s="3"/>
      <c r="AE342">
        <v>15</v>
      </c>
      <c r="AF342">
        <v>21</v>
      </c>
      <c r="AG342" t="s">
        <v>261</v>
      </c>
    </row>
    <row r="343" spans="1:60" x14ac:dyDescent="0.2">
      <c r="A343" s="215"/>
      <c r="B343" s="216" t="s">
        <v>29</v>
      </c>
      <c r="C343" s="252"/>
      <c r="D343" s="217"/>
      <c r="E343" s="218"/>
      <c r="F343" s="218"/>
      <c r="G343" s="235">
        <f>G8+G37+G57+G95+G105+G154+G157+G167+G180+G199+G209+G219+G222+G227+G234+G237+G277+G288+G330</f>
        <v>0</v>
      </c>
      <c r="H343" s="3"/>
      <c r="I343" s="3"/>
      <c r="J343" s="3"/>
      <c r="K343" s="3"/>
      <c r="L343" s="3"/>
      <c r="M343" s="3"/>
      <c r="N343" s="3"/>
      <c r="O343" s="3"/>
      <c r="P343" s="3"/>
      <c r="Q343" s="3"/>
      <c r="R343" s="3"/>
      <c r="S343" s="3"/>
      <c r="T343" s="3"/>
      <c r="U343" s="3"/>
      <c r="V343" s="3"/>
      <c r="W343" s="3"/>
      <c r="X343" s="3"/>
      <c r="Y343" s="3"/>
      <c r="AE343">
        <f>SUMIF(L7:L341,AE342,G7:G341)</f>
        <v>0</v>
      </c>
      <c r="AF343">
        <f>SUMIF(L7:L341,AF342,G7:G341)</f>
        <v>0</v>
      </c>
      <c r="AG343" t="s">
        <v>405</v>
      </c>
    </row>
    <row r="344" spans="1:60" x14ac:dyDescent="0.2">
      <c r="C344" s="253"/>
      <c r="D344" s="10"/>
      <c r="AG344" t="s">
        <v>435</v>
      </c>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jNYDbeuoMWuVyeluHoClSgmZXFagO+6gQks3x2ncRwazzDqJYBnbvC5jU4axZa3aVQaghyptAcaNlPbbYM9nA==" saltValue="WID+5jssR8s9fW9VmqQnQQ==" spinCount="100000" sheet="1" formatRows="0"/>
  <mergeCells count="56">
    <mergeCell ref="C334:G334"/>
    <mergeCell ref="C341:G341"/>
    <mergeCell ref="C231:G231"/>
    <mergeCell ref="C233:G233"/>
    <mergeCell ref="C251:G251"/>
    <mergeCell ref="C279:G279"/>
    <mergeCell ref="C286:G286"/>
    <mergeCell ref="C332:G332"/>
    <mergeCell ref="C202:G202"/>
    <mergeCell ref="C205:G205"/>
    <mergeCell ref="C211:G211"/>
    <mergeCell ref="C215:G215"/>
    <mergeCell ref="C221:G221"/>
    <mergeCell ref="C226:G226"/>
    <mergeCell ref="C162:G162"/>
    <mergeCell ref="C171:G171"/>
    <mergeCell ref="C173:G173"/>
    <mergeCell ref="C182:G182"/>
    <mergeCell ref="C189:G189"/>
    <mergeCell ref="C201:G201"/>
    <mergeCell ref="C137:G137"/>
    <mergeCell ref="C140:G140"/>
    <mergeCell ref="C143:G143"/>
    <mergeCell ref="C146:G146"/>
    <mergeCell ref="C149:G149"/>
    <mergeCell ref="C159:G159"/>
    <mergeCell ref="C100:G100"/>
    <mergeCell ref="C109:G109"/>
    <mergeCell ref="C112:G112"/>
    <mergeCell ref="C115:G115"/>
    <mergeCell ref="C117:G117"/>
    <mergeCell ref="C129:G129"/>
    <mergeCell ref="C59:G59"/>
    <mergeCell ref="C62:G62"/>
    <mergeCell ref="C65:G65"/>
    <mergeCell ref="C68:G68"/>
    <mergeCell ref="C85:G85"/>
    <mergeCell ref="C87:G87"/>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3220C-0ADE-4953-865A-6E95F5EF8EB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65</v>
      </c>
      <c r="C3" s="201" t="s">
        <v>66</v>
      </c>
      <c r="D3" s="199"/>
      <c r="E3" s="199"/>
      <c r="F3" s="199"/>
      <c r="G3" s="200"/>
      <c r="AC3" s="176" t="s">
        <v>248</v>
      </c>
      <c r="AG3" t="s">
        <v>251</v>
      </c>
    </row>
    <row r="4" spans="1:60" ht="24.95" customHeight="1" x14ac:dyDescent="0.2">
      <c r="A4" s="202" t="s">
        <v>9</v>
      </c>
      <c r="B4" s="203" t="s">
        <v>67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276</v>
      </c>
    </row>
    <row r="9" spans="1:60" outlineLevel="1" x14ac:dyDescent="0.2">
      <c r="A9" s="236">
        <v>1</v>
      </c>
      <c r="B9" s="237" t="s">
        <v>2686</v>
      </c>
      <c r="C9" s="247" t="s">
        <v>2687</v>
      </c>
      <c r="D9" s="238" t="s">
        <v>444</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445</v>
      </c>
      <c r="S9" s="241" t="s">
        <v>280</v>
      </c>
      <c r="T9" s="242" t="s">
        <v>280</v>
      </c>
      <c r="U9" s="222">
        <v>0.12</v>
      </c>
      <c r="V9" s="222">
        <f>ROUND(E9*U9,2)</f>
        <v>1.08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2688</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2689</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2690</v>
      </c>
      <c r="C12" s="247" t="s">
        <v>2691</v>
      </c>
      <c r="D12" s="238" t="s">
        <v>444</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445</v>
      </c>
      <c r="S12" s="241" t="s">
        <v>280</v>
      </c>
      <c r="T12" s="242" t="s">
        <v>280</v>
      </c>
      <c r="U12" s="222">
        <v>4.3099999999999999E-2</v>
      </c>
      <c r="V12" s="222">
        <f>ROUND(E12*U12,2)</f>
        <v>0.39</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2688</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447</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2692</v>
      </c>
      <c r="C14" s="247" t="s">
        <v>2693</v>
      </c>
      <c r="D14" s="238" t="s">
        <v>444</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445</v>
      </c>
      <c r="S14" s="241" t="s">
        <v>280</v>
      </c>
      <c r="T14" s="242" t="s">
        <v>280</v>
      </c>
      <c r="U14" s="222">
        <v>0.156</v>
      </c>
      <c r="V14" s="222">
        <f>ROUND(E14*U14,2)</f>
        <v>7.18</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2117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2694</v>
      </c>
      <c r="C16" s="247" t="s">
        <v>2695</v>
      </c>
      <c r="D16" s="238" t="s">
        <v>444</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445</v>
      </c>
      <c r="S16" s="241" t="s">
        <v>280</v>
      </c>
      <c r="T16" s="242" t="s">
        <v>280</v>
      </c>
      <c r="U16" s="222">
        <v>8.4000000000000005E-2</v>
      </c>
      <c r="V16" s="222">
        <f>ROUND(E16*U16,2)</f>
        <v>3.86</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2117</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447</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2696</v>
      </c>
      <c r="C18" s="247" t="s">
        <v>2697</v>
      </c>
      <c r="D18" s="238" t="s">
        <v>439</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445</v>
      </c>
      <c r="S18" s="241" t="s">
        <v>280</v>
      </c>
      <c r="T18" s="242" t="s">
        <v>280</v>
      </c>
      <c r="U18" s="222">
        <v>0.23599999999999999</v>
      </c>
      <c r="V18" s="222">
        <f>ROUND(E18*U18,2)</f>
        <v>5.66</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2698</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2699</v>
      </c>
      <c r="C20" s="247" t="s">
        <v>2700</v>
      </c>
      <c r="D20" s="238" t="s">
        <v>439</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445</v>
      </c>
      <c r="S20" s="241" t="s">
        <v>280</v>
      </c>
      <c r="T20" s="242" t="s">
        <v>280</v>
      </c>
      <c r="U20" s="222">
        <v>0.47899999999999998</v>
      </c>
      <c r="V20" s="222">
        <f>ROUND(E20*U20,2)</f>
        <v>40.24</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2698</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2701</v>
      </c>
      <c r="C22" s="247" t="s">
        <v>2702</v>
      </c>
      <c r="D22" s="238" t="s">
        <v>439</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445</v>
      </c>
      <c r="S22" s="241" t="s">
        <v>280</v>
      </c>
      <c r="T22" s="242" t="s">
        <v>280</v>
      </c>
      <c r="U22" s="222">
        <v>7.0000000000000007E-2</v>
      </c>
      <c r="V22" s="222">
        <f>ROUND(E22*U22,2)</f>
        <v>1.68</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2703</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2704</v>
      </c>
      <c r="C24" s="247" t="s">
        <v>2705</v>
      </c>
      <c r="D24" s="238" t="s">
        <v>439</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445</v>
      </c>
      <c r="S24" s="241" t="s">
        <v>280</v>
      </c>
      <c r="T24" s="242" t="s">
        <v>280</v>
      </c>
      <c r="U24" s="222">
        <v>0.32700000000000001</v>
      </c>
      <c r="V24" s="222">
        <f>ROUND(E24*U24,2)</f>
        <v>27.47</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2703</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2119</v>
      </c>
      <c r="C26" s="247" t="s">
        <v>2120</v>
      </c>
      <c r="D26" s="238" t="s">
        <v>444</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445</v>
      </c>
      <c r="S26" s="241" t="s">
        <v>280</v>
      </c>
      <c r="T26" s="242" t="s">
        <v>280</v>
      </c>
      <c r="U26" s="222">
        <v>0.34499999999999997</v>
      </c>
      <c r="V26" s="222">
        <f>ROUND(E26*U26,2)</f>
        <v>3.11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2121</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447</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2706</v>
      </c>
      <c r="C28" s="247" t="s">
        <v>2707</v>
      </c>
      <c r="D28" s="238" t="s">
        <v>444</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445</v>
      </c>
      <c r="S28" s="241" t="s">
        <v>280</v>
      </c>
      <c r="T28" s="242" t="s">
        <v>280</v>
      </c>
      <c r="U28" s="222">
        <v>0.51900000000000002</v>
      </c>
      <c r="V28" s="222">
        <f>ROUND(E28*U28,2)</f>
        <v>23.87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2121</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447</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2708</v>
      </c>
      <c r="C30" s="247" t="s">
        <v>2709</v>
      </c>
      <c r="D30" s="238" t="s">
        <v>444</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445</v>
      </c>
      <c r="S30" s="241" t="s">
        <v>280</v>
      </c>
      <c r="T30" s="242" t="s">
        <v>280</v>
      </c>
      <c r="U30" s="222">
        <v>8.6999999999999994E-2</v>
      </c>
      <c r="V30" s="222">
        <f>ROUND(E30*U30,2)</f>
        <v>0.87</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454</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452</v>
      </c>
      <c r="C32" s="247" t="s">
        <v>453</v>
      </c>
      <c r="D32" s="238" t="s">
        <v>444</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445</v>
      </c>
      <c r="S32" s="241" t="s">
        <v>280</v>
      </c>
      <c r="T32" s="242" t="s">
        <v>280</v>
      </c>
      <c r="U32" s="222">
        <v>1.0999999999999999E-2</v>
      </c>
      <c r="V32" s="222">
        <f>ROUND(E32*U32,2)</f>
        <v>0.2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454</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2710</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2711</v>
      </c>
      <c r="C35" s="265" t="s">
        <v>2712</v>
      </c>
      <c r="D35" s="259" t="s">
        <v>444</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445</v>
      </c>
      <c r="S35" s="262" t="s">
        <v>280</v>
      </c>
      <c r="T35" s="263" t="s">
        <v>280</v>
      </c>
      <c r="U35" s="222">
        <v>0.65200000000000002</v>
      </c>
      <c r="V35" s="222">
        <f>ROUND(E35*U35,2)</f>
        <v>12.13</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2713</v>
      </c>
      <c r="C36" s="265" t="s">
        <v>2714</v>
      </c>
      <c r="D36" s="259" t="s">
        <v>444</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8.9999999999999993E-3</v>
      </c>
      <c r="V36" s="222">
        <f>ROUND(E36*U36,2)</f>
        <v>0.17</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2124</v>
      </c>
      <c r="C37" s="247" t="s">
        <v>2125</v>
      </c>
      <c r="D37" s="238" t="s">
        <v>444</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445</v>
      </c>
      <c r="S37" s="241" t="s">
        <v>280</v>
      </c>
      <c r="T37" s="242" t="s">
        <v>280</v>
      </c>
      <c r="U37" s="222">
        <v>1.1499999999999999</v>
      </c>
      <c r="V37" s="222">
        <f>ROUND(E37*U37,2)</f>
        <v>41.86</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463</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2715</v>
      </c>
      <c r="C39" s="247" t="s">
        <v>2716</v>
      </c>
      <c r="D39" s="238" t="s">
        <v>444</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445</v>
      </c>
      <c r="S39" s="241" t="s">
        <v>280</v>
      </c>
      <c r="T39" s="242" t="s">
        <v>280</v>
      </c>
      <c r="U39" s="222">
        <v>1.587</v>
      </c>
      <c r="V39" s="222">
        <f>ROUND(E39*U39,2)</f>
        <v>11.11</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2717</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447</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275</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276</v>
      </c>
    </row>
    <row r="42" spans="1:60" outlineLevel="1" x14ac:dyDescent="0.2">
      <c r="A42" s="236">
        <v>17</v>
      </c>
      <c r="B42" s="237" t="s">
        <v>2718</v>
      </c>
      <c r="C42" s="247" t="s">
        <v>2719</v>
      </c>
      <c r="D42" s="238" t="s">
        <v>444</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2375</v>
      </c>
      <c r="S42" s="241" t="s">
        <v>280</v>
      </c>
      <c r="T42" s="242" t="s">
        <v>280</v>
      </c>
      <c r="U42" s="222">
        <v>1.3169999999999999</v>
      </c>
      <c r="V42" s="222">
        <f>ROUND(E42*U42,2)</f>
        <v>2.11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2518</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2720</v>
      </c>
      <c r="C44" s="247" t="s">
        <v>2721</v>
      </c>
      <c r="D44" s="238" t="s">
        <v>444</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2375</v>
      </c>
      <c r="S44" s="241" t="s">
        <v>280</v>
      </c>
      <c r="T44" s="242" t="s">
        <v>280</v>
      </c>
      <c r="U44" s="222">
        <v>1.1919999999999999</v>
      </c>
      <c r="V44" s="222">
        <f>ROUND(E44*U44,2)</f>
        <v>1.79</v>
      </c>
      <c r="W44" s="222"/>
      <c r="X44" s="222" t="s">
        <v>399</v>
      </c>
      <c r="Y44" s="222" t="s">
        <v>283</v>
      </c>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2722</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447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275</v>
      </c>
      <c r="B46" s="230" t="s">
        <v>162</v>
      </c>
      <c r="C46" s="246" t="s">
        <v>163</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276</v>
      </c>
    </row>
    <row r="47" spans="1:60" outlineLevel="1" x14ac:dyDescent="0.2">
      <c r="A47" s="236">
        <v>19</v>
      </c>
      <c r="B47" s="237" t="s">
        <v>2723</v>
      </c>
      <c r="C47" s="247" t="s">
        <v>2724</v>
      </c>
      <c r="D47" s="238" t="s">
        <v>563</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2375</v>
      </c>
      <c r="S47" s="241" t="s">
        <v>280</v>
      </c>
      <c r="T47" s="242" t="s">
        <v>280</v>
      </c>
      <c r="U47" s="222">
        <v>6.6000000000000003E-2</v>
      </c>
      <c r="V47" s="222">
        <f>ROUND(E47*U47,2)</f>
        <v>2.0499999999999998</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2725</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447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2723</v>
      </c>
      <c r="C49" s="247" t="s">
        <v>2724</v>
      </c>
      <c r="D49" s="238" t="s">
        <v>563</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2375</v>
      </c>
      <c r="S49" s="241" t="s">
        <v>280</v>
      </c>
      <c r="T49" s="242" t="s">
        <v>280</v>
      </c>
      <c r="U49" s="222">
        <v>6.6000000000000003E-2</v>
      </c>
      <c r="V49" s="222">
        <f>ROUND(E49*U49,2)</f>
        <v>2.0499999999999998</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2725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2726</v>
      </c>
      <c r="C51" s="247" t="s">
        <v>2727</v>
      </c>
      <c r="D51" s="238" t="s">
        <v>491</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2375</v>
      </c>
      <c r="S51" s="241" t="s">
        <v>280</v>
      </c>
      <c r="T51" s="242" t="s">
        <v>280</v>
      </c>
      <c r="U51" s="222">
        <v>0.42</v>
      </c>
      <c r="V51" s="222">
        <f>ROUND(E51*U51,2)</f>
        <v>2.52</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2518</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447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2519</v>
      </c>
      <c r="C53" s="247" t="s">
        <v>2520</v>
      </c>
      <c r="D53" s="238" t="s">
        <v>491</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2375</v>
      </c>
      <c r="S53" s="241" t="s">
        <v>280</v>
      </c>
      <c r="T53" s="242" t="s">
        <v>280</v>
      </c>
      <c r="U53" s="222">
        <v>0.17599999999999999</v>
      </c>
      <c r="V53" s="222">
        <f>ROUND(E53*U53,2)</f>
        <v>3.87</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2518</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2728</v>
      </c>
      <c r="C55" s="247" t="s">
        <v>2729</v>
      </c>
      <c r="D55" s="238" t="s">
        <v>491</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2375</v>
      </c>
      <c r="S55" s="241" t="s">
        <v>280</v>
      </c>
      <c r="T55" s="242" t="s">
        <v>280</v>
      </c>
      <c r="U55" s="222">
        <v>5.024</v>
      </c>
      <c r="V55" s="222">
        <f>ROUND(E55*U55,2)</f>
        <v>10.050000000000001</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2730</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2731</v>
      </c>
      <c r="C57" s="247" t="s">
        <v>2732</v>
      </c>
      <c r="D57" s="238" t="s">
        <v>491</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2375</v>
      </c>
      <c r="S57" s="241" t="s">
        <v>280</v>
      </c>
      <c r="T57" s="242" t="s">
        <v>280</v>
      </c>
      <c r="U57" s="222">
        <v>1.6890000000000001</v>
      </c>
      <c r="V57" s="222">
        <f>ROUND(E57*U57,2)</f>
        <v>3.38</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2733</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2734</v>
      </c>
      <c r="C59" s="265" t="s">
        <v>2735</v>
      </c>
      <c r="D59" s="259" t="s">
        <v>1109</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2736</v>
      </c>
      <c r="C60" s="265" t="s">
        <v>2737</v>
      </c>
      <c r="D60" s="259" t="s">
        <v>885</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2738</v>
      </c>
      <c r="C61" s="265" t="s">
        <v>2739</v>
      </c>
      <c r="D61" s="259" t="s">
        <v>885</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2740</v>
      </c>
      <c r="C62" s="265" t="s">
        <v>2741</v>
      </c>
      <c r="D62" s="259" t="s">
        <v>885</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2742</v>
      </c>
      <c r="C63" s="247" t="s">
        <v>2743</v>
      </c>
      <c r="D63" s="238" t="s">
        <v>481</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2375</v>
      </c>
      <c r="S63" s="241" t="s">
        <v>280</v>
      </c>
      <c r="T63" s="242" t="s">
        <v>280</v>
      </c>
      <c r="U63" s="222">
        <v>0.21149999999999999</v>
      </c>
      <c r="V63" s="222">
        <f>ROUND(E63*U63,2)</f>
        <v>1.93</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2744</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447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2745</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2746</v>
      </c>
      <c r="C66" s="265" t="s">
        <v>2747</v>
      </c>
      <c r="D66" s="259" t="s">
        <v>491</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888</v>
      </c>
      <c r="S66" s="262" t="s">
        <v>280</v>
      </c>
      <c r="T66" s="263" t="s">
        <v>280</v>
      </c>
      <c r="U66" s="222">
        <v>0</v>
      </c>
      <c r="V66" s="222">
        <f>ROUND(E66*U66,2)</f>
        <v>0</v>
      </c>
      <c r="W66" s="222"/>
      <c r="X66" s="222" t="s">
        <v>830</v>
      </c>
      <c r="Y66" s="222" t="s">
        <v>283</v>
      </c>
      <c r="Z66" s="212"/>
      <c r="AA66" s="212"/>
      <c r="AB66" s="212"/>
      <c r="AC66" s="212"/>
      <c r="AD66" s="212"/>
      <c r="AE66" s="212"/>
      <c r="AF66" s="212"/>
      <c r="AG66" s="212" t="s">
        <v>831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2748</v>
      </c>
      <c r="C67" s="265" t="s">
        <v>2749</v>
      </c>
      <c r="D67" s="259" t="s">
        <v>491</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888</v>
      </c>
      <c r="S67" s="262" t="s">
        <v>280</v>
      </c>
      <c r="T67" s="263" t="s">
        <v>280</v>
      </c>
      <c r="U67" s="222">
        <v>0</v>
      </c>
      <c r="V67" s="222">
        <f>ROUND(E67*U67,2)</f>
        <v>0</v>
      </c>
      <c r="W67" s="222"/>
      <c r="X67" s="222" t="s">
        <v>830</v>
      </c>
      <c r="Y67" s="222" t="s">
        <v>283</v>
      </c>
      <c r="Z67" s="212"/>
      <c r="AA67" s="212"/>
      <c r="AB67" s="212"/>
      <c r="AC67" s="212"/>
      <c r="AD67" s="212"/>
      <c r="AE67" s="212"/>
      <c r="AF67" s="212"/>
      <c r="AG67" s="212" t="s">
        <v>831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2750</v>
      </c>
      <c r="C68" s="265" t="s">
        <v>2751</v>
      </c>
      <c r="D68" s="259" t="s">
        <v>491</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888</v>
      </c>
      <c r="S68" s="262" t="s">
        <v>280</v>
      </c>
      <c r="T68" s="263" t="s">
        <v>280</v>
      </c>
      <c r="U68" s="222">
        <v>0</v>
      </c>
      <c r="V68" s="222">
        <f>ROUND(E68*U68,2)</f>
        <v>0</v>
      </c>
      <c r="W68" s="222"/>
      <c r="X68" s="222" t="s">
        <v>830</v>
      </c>
      <c r="Y68" s="222" t="s">
        <v>283</v>
      </c>
      <c r="Z68" s="212"/>
      <c r="AA68" s="212"/>
      <c r="AB68" s="212"/>
      <c r="AC68" s="212"/>
      <c r="AD68" s="212"/>
      <c r="AE68" s="212"/>
      <c r="AF68" s="212"/>
      <c r="AG68" s="212" t="s">
        <v>831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2752</v>
      </c>
      <c r="C69" s="265" t="s">
        <v>2753</v>
      </c>
      <c r="D69" s="259" t="s">
        <v>491</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888</v>
      </c>
      <c r="S69" s="262" t="s">
        <v>280</v>
      </c>
      <c r="T69" s="263" t="s">
        <v>280</v>
      </c>
      <c r="U69" s="222">
        <v>0</v>
      </c>
      <c r="V69" s="222">
        <f>ROUND(E69*U69,2)</f>
        <v>0</v>
      </c>
      <c r="W69" s="222"/>
      <c r="X69" s="222" t="s">
        <v>830</v>
      </c>
      <c r="Y69" s="222" t="s">
        <v>283</v>
      </c>
      <c r="Z69" s="212"/>
      <c r="AA69" s="212"/>
      <c r="AB69" s="212"/>
      <c r="AC69" s="212"/>
      <c r="AD69" s="212"/>
      <c r="AE69" s="212"/>
      <c r="AF69" s="212"/>
      <c r="AG69" s="212" t="s">
        <v>831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2754</v>
      </c>
      <c r="C70" s="265" t="s">
        <v>2755</v>
      </c>
      <c r="D70" s="259" t="s">
        <v>1109</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830</v>
      </c>
      <c r="Y70" s="222" t="s">
        <v>283</v>
      </c>
      <c r="Z70" s="212"/>
      <c r="AA70" s="212"/>
      <c r="AB70" s="212"/>
      <c r="AC70" s="212"/>
      <c r="AD70" s="212"/>
      <c r="AE70" s="212"/>
      <c r="AF70" s="212"/>
      <c r="AG70" s="212" t="s">
        <v>831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2756</v>
      </c>
      <c r="C71" s="265" t="s">
        <v>2757</v>
      </c>
      <c r="D71" s="259" t="s">
        <v>1109</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830</v>
      </c>
      <c r="Y71" s="222" t="s">
        <v>283</v>
      </c>
      <c r="Z71" s="212"/>
      <c r="AA71" s="212"/>
      <c r="AB71" s="212"/>
      <c r="AC71" s="212"/>
      <c r="AD71" s="212"/>
      <c r="AE71" s="212"/>
      <c r="AF71" s="212"/>
      <c r="AG71" s="212" t="s">
        <v>831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2758</v>
      </c>
      <c r="C72" s="265" t="s">
        <v>2759</v>
      </c>
      <c r="D72" s="259" t="s">
        <v>885</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830</v>
      </c>
      <c r="Y72" s="222" t="s">
        <v>283</v>
      </c>
      <c r="Z72" s="212"/>
      <c r="AA72" s="212"/>
      <c r="AB72" s="212"/>
      <c r="AC72" s="212"/>
      <c r="AD72" s="212"/>
      <c r="AE72" s="212"/>
      <c r="AF72" s="212"/>
      <c r="AG72" s="212" t="s">
        <v>831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2760</v>
      </c>
      <c r="C73" s="265" t="s">
        <v>2761</v>
      </c>
      <c r="D73" s="259" t="s">
        <v>885</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830</v>
      </c>
      <c r="Y73" s="222" t="s">
        <v>283</v>
      </c>
      <c r="Z73" s="212"/>
      <c r="AA73" s="212"/>
      <c r="AB73" s="212"/>
      <c r="AC73" s="212"/>
      <c r="AD73" s="212"/>
      <c r="AE73" s="212"/>
      <c r="AF73" s="212"/>
      <c r="AG73" s="212" t="s">
        <v>831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2762</v>
      </c>
      <c r="C74" s="265" t="s">
        <v>2763</v>
      </c>
      <c r="D74" s="259" t="s">
        <v>885</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830</v>
      </c>
      <c r="Y74" s="222" t="s">
        <v>283</v>
      </c>
      <c r="Z74" s="212"/>
      <c r="AA74" s="212"/>
      <c r="AB74" s="212"/>
      <c r="AC74" s="212"/>
      <c r="AD74" s="212"/>
      <c r="AE74" s="212"/>
      <c r="AF74" s="212"/>
      <c r="AG74" s="212" t="s">
        <v>831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2764</v>
      </c>
      <c r="C75" s="265" t="s">
        <v>2765</v>
      </c>
      <c r="D75" s="259" t="s">
        <v>885</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830</v>
      </c>
      <c r="Y75" s="222" t="s">
        <v>283</v>
      </c>
      <c r="Z75" s="212"/>
      <c r="AA75" s="212"/>
      <c r="AB75" s="212"/>
      <c r="AC75" s="212"/>
      <c r="AD75" s="212"/>
      <c r="AE75" s="212"/>
      <c r="AF75" s="212"/>
      <c r="AG75" s="212" t="s">
        <v>831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2766</v>
      </c>
      <c r="C76" s="265" t="s">
        <v>2767</v>
      </c>
      <c r="D76" s="259" t="s">
        <v>885</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830</v>
      </c>
      <c r="Y76" s="222" t="s">
        <v>283</v>
      </c>
      <c r="Z76" s="212"/>
      <c r="AA76" s="212"/>
      <c r="AB76" s="212"/>
      <c r="AC76" s="212"/>
      <c r="AD76" s="212"/>
      <c r="AE76" s="212"/>
      <c r="AF76" s="212"/>
      <c r="AG76" s="212" t="s">
        <v>831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2768</v>
      </c>
      <c r="C77" s="265" t="s">
        <v>2769</v>
      </c>
      <c r="D77" s="259" t="s">
        <v>885</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316</v>
      </c>
      <c r="T77" s="263" t="s">
        <v>281</v>
      </c>
      <c r="U77" s="222">
        <v>0</v>
      </c>
      <c r="V77" s="222">
        <f>ROUND(E77*U77,2)</f>
        <v>0</v>
      </c>
      <c r="W77" s="222"/>
      <c r="X77" s="222" t="s">
        <v>830</v>
      </c>
      <c r="Y77" s="222" t="s">
        <v>283</v>
      </c>
      <c r="Z77" s="212"/>
      <c r="AA77" s="212"/>
      <c r="AB77" s="212"/>
      <c r="AC77" s="212"/>
      <c r="AD77" s="212"/>
      <c r="AE77" s="212"/>
      <c r="AF77" s="212"/>
      <c r="AG77" s="212" t="s">
        <v>831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2770</v>
      </c>
      <c r="C78" s="265" t="s">
        <v>2771</v>
      </c>
      <c r="D78" s="259" t="s">
        <v>885</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316</v>
      </c>
      <c r="T78" s="263" t="s">
        <v>281</v>
      </c>
      <c r="U78" s="222">
        <v>0</v>
      </c>
      <c r="V78" s="222">
        <f>ROUND(E78*U78,2)</f>
        <v>0</v>
      </c>
      <c r="W78" s="222"/>
      <c r="X78" s="222" t="s">
        <v>830</v>
      </c>
      <c r="Y78" s="222" t="s">
        <v>283</v>
      </c>
      <c r="Z78" s="212"/>
      <c r="AA78" s="212"/>
      <c r="AB78" s="212"/>
      <c r="AC78" s="212"/>
      <c r="AD78" s="212"/>
      <c r="AE78" s="212"/>
      <c r="AF78" s="212"/>
      <c r="AG78" s="212" t="s">
        <v>831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2772</v>
      </c>
      <c r="C79" s="265" t="s">
        <v>2773</v>
      </c>
      <c r="D79" s="259" t="s">
        <v>885</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316</v>
      </c>
      <c r="T79" s="263" t="s">
        <v>281</v>
      </c>
      <c r="U79" s="222">
        <v>0</v>
      </c>
      <c r="V79" s="222">
        <f>ROUND(E79*U79,2)</f>
        <v>0</v>
      </c>
      <c r="W79" s="222"/>
      <c r="X79" s="222" t="s">
        <v>830</v>
      </c>
      <c r="Y79" s="222" t="s">
        <v>283</v>
      </c>
      <c r="Z79" s="212"/>
      <c r="AA79" s="212"/>
      <c r="AB79" s="212"/>
      <c r="AC79" s="212"/>
      <c r="AD79" s="212"/>
      <c r="AE79" s="212"/>
      <c r="AF79" s="212"/>
      <c r="AG79" s="212" t="s">
        <v>831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174</v>
      </c>
      <c r="C80" s="246" t="s">
        <v>175</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276</v>
      </c>
    </row>
    <row r="81" spans="1:60" ht="22.5" outlineLevel="1" x14ac:dyDescent="0.2">
      <c r="A81" s="236">
        <v>44</v>
      </c>
      <c r="B81" s="237" t="s">
        <v>2742</v>
      </c>
      <c r="C81" s="247" t="s">
        <v>2743</v>
      </c>
      <c r="D81" s="238" t="s">
        <v>481</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2375</v>
      </c>
      <c r="S81" s="241" t="s">
        <v>280</v>
      </c>
      <c r="T81" s="242" t="s">
        <v>280</v>
      </c>
      <c r="U81" s="222">
        <v>0.21149999999999999</v>
      </c>
      <c r="V81" s="222">
        <f>ROUND(E81*U81,2)</f>
        <v>4.26</v>
      </c>
      <c r="W81" s="222"/>
      <c r="X81" s="222" t="s">
        <v>399</v>
      </c>
      <c r="Y81" s="222" t="s">
        <v>283</v>
      </c>
      <c r="Z81" s="212"/>
      <c r="AA81" s="212"/>
      <c r="AB81" s="212"/>
      <c r="AC81" s="212"/>
      <c r="AD81" s="212"/>
      <c r="AE81" s="212"/>
      <c r="AF81" s="212"/>
      <c r="AG81" s="212" t="s">
        <v>1015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2744</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2745</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261</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405</v>
      </c>
    </row>
    <row r="86" spans="1:60" x14ac:dyDescent="0.2">
      <c r="C86" s="253"/>
      <c r="D86" s="10"/>
      <c r="AG86" t="s">
        <v>435</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bYFFhh/r4FhNQ2Z9cMpUe7XMeYaDfGG0zTZc3aMirSnQ4EAM89wzzy0V79Z5OEJTOZZ40D2kITtvg2Sry/XA==" saltValue="0+6TQo4ovKnUTcT9blu5EQ=="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9427-BFDC-4E3B-BE0F-B822FF79507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68</v>
      </c>
      <c r="C3" s="201" t="s">
        <v>69</v>
      </c>
      <c r="D3" s="199"/>
      <c r="E3" s="199"/>
      <c r="F3" s="199"/>
      <c r="G3" s="200"/>
      <c r="AC3" s="176" t="s">
        <v>248</v>
      </c>
      <c r="AG3" t="s">
        <v>251</v>
      </c>
    </row>
    <row r="4" spans="1:60" ht="24.95" customHeight="1" x14ac:dyDescent="0.2">
      <c r="A4" s="202" t="s">
        <v>9</v>
      </c>
      <c r="B4" s="203" t="s">
        <v>70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276</v>
      </c>
    </row>
    <row r="9" spans="1:60" ht="22.5" outlineLevel="1" x14ac:dyDescent="0.2">
      <c r="A9" s="236">
        <v>1</v>
      </c>
      <c r="B9" s="237" t="s">
        <v>2351</v>
      </c>
      <c r="C9" s="247" t="s">
        <v>2352</v>
      </c>
      <c r="D9" s="238" t="s">
        <v>439</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440</v>
      </c>
      <c r="S9" s="241" t="s">
        <v>280</v>
      </c>
      <c r="T9" s="242" t="s">
        <v>280</v>
      </c>
      <c r="U9" s="222">
        <v>0.16</v>
      </c>
      <c r="V9" s="222">
        <f>ROUND(E9*U9,2)</f>
        <v>10.56</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2353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2774</v>
      </c>
      <c r="C11" s="247" t="s">
        <v>2775</v>
      </c>
      <c r="D11" s="238" t="s">
        <v>439</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440</v>
      </c>
      <c r="S11" s="241" t="s">
        <v>280</v>
      </c>
      <c r="T11" s="242" t="s">
        <v>280</v>
      </c>
      <c r="U11" s="222">
        <v>0.80647999999999997</v>
      </c>
      <c r="V11" s="222">
        <f>ROUND(E11*U11,2)</f>
        <v>33.07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2776</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2777</v>
      </c>
      <c r="C13" s="247" t="s">
        <v>2778</v>
      </c>
      <c r="D13" s="238" t="s">
        <v>444</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445</v>
      </c>
      <c r="S13" s="241" t="s">
        <v>280</v>
      </c>
      <c r="T13" s="242" t="s">
        <v>280</v>
      </c>
      <c r="U13" s="222">
        <v>0.81799999999999995</v>
      </c>
      <c r="V13" s="222">
        <f>ROUND(E13*U13,2)</f>
        <v>79.92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2779</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447</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2780</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2781</v>
      </c>
      <c r="C16" s="247" t="s">
        <v>2782</v>
      </c>
      <c r="D16" s="238" t="s">
        <v>444</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445</v>
      </c>
      <c r="S16" s="241" t="s">
        <v>280</v>
      </c>
      <c r="T16" s="242" t="s">
        <v>280</v>
      </c>
      <c r="U16" s="222">
        <v>0.11899999999999999</v>
      </c>
      <c r="V16" s="222">
        <f>ROUND(E16*U16,2)</f>
        <v>11.63</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2779</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447</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2783</v>
      </c>
      <c r="C18" s="247" t="s">
        <v>2784</v>
      </c>
      <c r="D18" s="238" t="s">
        <v>444</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445</v>
      </c>
      <c r="S18" s="241" t="s">
        <v>280</v>
      </c>
      <c r="T18" s="242" t="s">
        <v>280</v>
      </c>
      <c r="U18" s="222">
        <v>1.877</v>
      </c>
      <c r="V18" s="222">
        <f>ROUND(E18*U18,2)</f>
        <v>90.1</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2779</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447</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2785</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452</v>
      </c>
      <c r="C21" s="247" t="s">
        <v>453</v>
      </c>
      <c r="D21" s="238" t="s">
        <v>444</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445</v>
      </c>
      <c r="S21" s="241" t="s">
        <v>280</v>
      </c>
      <c r="T21" s="242" t="s">
        <v>280</v>
      </c>
      <c r="U21" s="222">
        <v>1.0999999999999999E-2</v>
      </c>
      <c r="V21" s="222">
        <f>ROUND(E21*U21,2)</f>
        <v>2.29</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454</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447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448</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449</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450</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2710</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2786</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2787</v>
      </c>
      <c r="C28" s="247" t="s">
        <v>2788</v>
      </c>
      <c r="D28" s="238" t="s">
        <v>444</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445</v>
      </c>
      <c r="S28" s="241" t="s">
        <v>280</v>
      </c>
      <c r="T28" s="242" t="s">
        <v>280</v>
      </c>
      <c r="U28" s="222">
        <v>1.2E-2</v>
      </c>
      <c r="V28" s="222">
        <f>ROUND(E28*U28,2)</f>
        <v>0.57999999999999996</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454</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2713</v>
      </c>
      <c r="C30" s="247" t="s">
        <v>2714</v>
      </c>
      <c r="D30" s="238" t="s">
        <v>444</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316</v>
      </c>
      <c r="T30" s="242" t="s">
        <v>281</v>
      </c>
      <c r="U30" s="222">
        <v>8.9999999999999993E-3</v>
      </c>
      <c r="V30" s="222">
        <f>ROUND(E30*U30,2)</f>
        <v>1.31</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2789</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2790</v>
      </c>
      <c r="C32" s="247" t="s">
        <v>2791</v>
      </c>
      <c r="D32" s="238" t="s">
        <v>439</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2475</v>
      </c>
      <c r="S32" s="241" t="s">
        <v>280</v>
      </c>
      <c r="T32" s="242" t="s">
        <v>280</v>
      </c>
      <c r="U32" s="222">
        <v>0.06</v>
      </c>
      <c r="V32" s="222">
        <f>ROUND(E32*U32,2)</f>
        <v>1.2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2792</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2793</v>
      </c>
      <c r="C34" s="247" t="s">
        <v>2794</v>
      </c>
      <c r="D34" s="238" t="s">
        <v>439</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445</v>
      </c>
      <c r="S34" s="241" t="s">
        <v>280</v>
      </c>
      <c r="T34" s="242" t="s">
        <v>280</v>
      </c>
      <c r="U34" s="222">
        <v>1.2999999999999999E-2</v>
      </c>
      <c r="V34" s="222">
        <f>ROUND(E34*U34,2)</f>
        <v>0.78</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2795</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2796</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2797</v>
      </c>
      <c r="C37" s="247" t="s">
        <v>2798</v>
      </c>
      <c r="D37" s="238" t="s">
        <v>439</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445</v>
      </c>
      <c r="S37" s="241" t="s">
        <v>280</v>
      </c>
      <c r="T37" s="242" t="s">
        <v>280</v>
      </c>
      <c r="U37" s="222">
        <v>1.7999999999999999E-2</v>
      </c>
      <c r="V37" s="222">
        <f>ROUND(E37*U37,2)</f>
        <v>8.57</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2795</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2799</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2800</v>
      </c>
      <c r="C40" s="247" t="s">
        <v>2801</v>
      </c>
      <c r="D40" s="238" t="s">
        <v>481</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2475</v>
      </c>
      <c r="S40" s="241" t="s">
        <v>280</v>
      </c>
      <c r="T40" s="242" t="s">
        <v>280</v>
      </c>
      <c r="U40" s="222">
        <v>21.428999999999998</v>
      </c>
      <c r="V40" s="222">
        <f>ROUND(E40*U40,2)</f>
        <v>0.02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2802</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2803</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2804</v>
      </c>
      <c r="C43" s="247" t="s">
        <v>2805</v>
      </c>
      <c r="D43" s="238" t="s">
        <v>439</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2475</v>
      </c>
      <c r="S43" s="241" t="s">
        <v>280</v>
      </c>
      <c r="T43" s="242" t="s">
        <v>280</v>
      </c>
      <c r="U43" s="222">
        <v>1.0999999999999999E-2</v>
      </c>
      <c r="V43" s="222">
        <f>ROUND(E43*U43,2)</f>
        <v>0.22</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2806</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447</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467</v>
      </c>
      <c r="C45" s="247" t="s">
        <v>468</v>
      </c>
      <c r="D45" s="238" t="s">
        <v>444</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445</v>
      </c>
      <c r="S45" s="241" t="s">
        <v>280</v>
      </c>
      <c r="T45" s="242" t="s">
        <v>280</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448</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449</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450</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2710</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2807</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2808</v>
      </c>
      <c r="C51" s="265" t="s">
        <v>2809</v>
      </c>
      <c r="D51" s="259" t="s">
        <v>1093</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888</v>
      </c>
      <c r="S51" s="262" t="s">
        <v>280</v>
      </c>
      <c r="T51" s="263" t="s">
        <v>280</v>
      </c>
      <c r="U51" s="222">
        <v>0</v>
      </c>
      <c r="V51" s="222">
        <f>ROUND(E51*U51,2)</f>
        <v>0</v>
      </c>
      <c r="W51" s="222"/>
      <c r="X51" s="222" t="s">
        <v>830</v>
      </c>
      <c r="Y51" s="222" t="s">
        <v>283</v>
      </c>
      <c r="Z51" s="212"/>
      <c r="AA51" s="212"/>
      <c r="AB51" s="212"/>
      <c r="AC51" s="212"/>
      <c r="AD51" s="212"/>
      <c r="AE51" s="212"/>
      <c r="AF51" s="212"/>
      <c r="AG51" s="212" t="s">
        <v>831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2810</v>
      </c>
      <c r="C52" s="247" t="s">
        <v>2811</v>
      </c>
      <c r="D52" s="238" t="s">
        <v>444</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888</v>
      </c>
      <c r="S52" s="241" t="s">
        <v>280</v>
      </c>
      <c r="T52" s="242" t="s">
        <v>280</v>
      </c>
      <c r="U52" s="222">
        <v>0</v>
      </c>
      <c r="V52" s="222">
        <f>ROUND(E52*U52,2)</f>
        <v>0</v>
      </c>
      <c r="W52" s="222"/>
      <c r="X52" s="222" t="s">
        <v>830</v>
      </c>
      <c r="Y52" s="222" t="s">
        <v>283</v>
      </c>
      <c r="Z52" s="212"/>
      <c r="AA52" s="212"/>
      <c r="AB52" s="212"/>
      <c r="AC52" s="212"/>
      <c r="AD52" s="212"/>
      <c r="AE52" s="212"/>
      <c r="AF52" s="212"/>
      <c r="AG52" s="212" t="s">
        <v>831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2812</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2813</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2814</v>
      </c>
      <c r="C55" s="265" t="s">
        <v>2815</v>
      </c>
      <c r="D55" s="259" t="s">
        <v>481</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888</v>
      </c>
      <c r="S55" s="262" t="s">
        <v>280</v>
      </c>
      <c r="T55" s="263" t="s">
        <v>280</v>
      </c>
      <c r="U55" s="222">
        <v>0</v>
      </c>
      <c r="V55" s="222">
        <f>ROUND(E55*U55,2)</f>
        <v>0</v>
      </c>
      <c r="W55" s="222"/>
      <c r="X55" s="222" t="s">
        <v>830</v>
      </c>
      <c r="Y55" s="222" t="s">
        <v>283</v>
      </c>
      <c r="Z55" s="212"/>
      <c r="AA55" s="212"/>
      <c r="AB55" s="212"/>
      <c r="AC55" s="212"/>
      <c r="AD55" s="212"/>
      <c r="AE55" s="212"/>
      <c r="AF55" s="212"/>
      <c r="AG55" s="212" t="s">
        <v>831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276</v>
      </c>
    </row>
    <row r="57" spans="1:60" outlineLevel="1" x14ac:dyDescent="0.2">
      <c r="A57" s="236">
        <v>18</v>
      </c>
      <c r="B57" s="237" t="s">
        <v>2816</v>
      </c>
      <c r="C57" s="247" t="s">
        <v>2817</v>
      </c>
      <c r="D57" s="238" t="s">
        <v>563</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2375</v>
      </c>
      <c r="S57" s="241" t="s">
        <v>2818</v>
      </c>
      <c r="T57" s="242" t="s">
        <v>2818</v>
      </c>
      <c r="U57" s="222">
        <v>0.216</v>
      </c>
      <c r="V57" s="222">
        <f>ROUND(E57*U57,2)</f>
        <v>17.71</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2819</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447</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275</v>
      </c>
      <c r="B59" s="230" t="s">
        <v>70</v>
      </c>
      <c r="C59" s="246" t="s">
        <v>151</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276</v>
      </c>
    </row>
    <row r="60" spans="1:60" ht="22.5" outlineLevel="1" x14ac:dyDescent="0.2">
      <c r="A60" s="236">
        <v>19</v>
      </c>
      <c r="B60" s="237" t="s">
        <v>2461</v>
      </c>
      <c r="C60" s="247" t="s">
        <v>2462</v>
      </c>
      <c r="D60" s="238" t="s">
        <v>439</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440</v>
      </c>
      <c r="S60" s="241" t="s">
        <v>280</v>
      </c>
      <c r="T60" s="242" t="s">
        <v>280</v>
      </c>
      <c r="U60" s="222">
        <v>2.5999999999999999E-2</v>
      </c>
      <c r="V60" s="222">
        <f>ROUND(E60*U60,2)</f>
        <v>12.38</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2799</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2820</v>
      </c>
      <c r="C62" s="247" t="s">
        <v>2821</v>
      </c>
      <c r="D62" s="238" t="s">
        <v>439</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440</v>
      </c>
      <c r="S62" s="241" t="s">
        <v>280</v>
      </c>
      <c r="T62" s="242" t="s">
        <v>280</v>
      </c>
      <c r="U62" s="222">
        <v>2.5999999999999999E-2</v>
      </c>
      <c r="V62" s="222">
        <f>ROUND(E62*U62,2)</f>
        <v>11.02</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2467</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447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2822</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2823</v>
      </c>
      <c r="C65" s="247" t="s">
        <v>2824</v>
      </c>
      <c r="D65" s="238" t="s">
        <v>439</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440</v>
      </c>
      <c r="S65" s="241" t="s">
        <v>280</v>
      </c>
      <c r="T65" s="242" t="s">
        <v>280</v>
      </c>
      <c r="U65" s="222">
        <v>5.1999999999999998E-2</v>
      </c>
      <c r="V65" s="222">
        <f>ROUND(E65*U65,2)</f>
        <v>2.08</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2825</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2826</v>
      </c>
      <c r="C67" s="247" t="s">
        <v>2827</v>
      </c>
      <c r="D67" s="238" t="s">
        <v>439</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440</v>
      </c>
      <c r="S67" s="241" t="s">
        <v>280</v>
      </c>
      <c r="T67" s="242" t="s">
        <v>280</v>
      </c>
      <c r="U67" s="222">
        <v>0.45200000000000001</v>
      </c>
      <c r="V67" s="222">
        <f>ROUND(E67*U67,2)</f>
        <v>23.5</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2479</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447</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2477</v>
      </c>
      <c r="C69" s="247" t="s">
        <v>2478</v>
      </c>
      <c r="D69" s="238" t="s">
        <v>439</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440</v>
      </c>
      <c r="S69" s="241" t="s">
        <v>280</v>
      </c>
      <c r="T69" s="242" t="s">
        <v>280</v>
      </c>
      <c r="U69" s="222">
        <v>0.47799999999999998</v>
      </c>
      <c r="V69" s="222">
        <f>ROUND(E69*U69,2)</f>
        <v>202.67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2479</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447</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2822</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2828</v>
      </c>
      <c r="C72" s="247" t="s">
        <v>2829</v>
      </c>
      <c r="D72" s="238" t="s">
        <v>439</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888</v>
      </c>
      <c r="S72" s="241" t="s">
        <v>280</v>
      </c>
      <c r="T72" s="242" t="s">
        <v>280</v>
      </c>
      <c r="U72" s="222">
        <v>0</v>
      </c>
      <c r="V72" s="222">
        <f>ROUND(E72*U72,2)</f>
        <v>0</v>
      </c>
      <c r="W72" s="222"/>
      <c r="X72" s="222" t="s">
        <v>830</v>
      </c>
      <c r="Y72" s="222" t="s">
        <v>283</v>
      </c>
      <c r="Z72" s="212"/>
      <c r="AA72" s="212"/>
      <c r="AB72" s="212"/>
      <c r="AC72" s="212"/>
      <c r="AD72" s="212"/>
      <c r="AE72" s="212"/>
      <c r="AF72" s="212"/>
      <c r="AG72" s="212" t="s">
        <v>831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2830</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2831</v>
      </c>
      <c r="C74" s="247" t="s">
        <v>2832</v>
      </c>
      <c r="D74" s="238" t="s">
        <v>439</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888</v>
      </c>
      <c r="S74" s="241" t="s">
        <v>280</v>
      </c>
      <c r="T74" s="242" t="s">
        <v>280</v>
      </c>
      <c r="U74" s="222">
        <v>0</v>
      </c>
      <c r="V74" s="222">
        <f>ROUND(E74*U74,2)</f>
        <v>0</v>
      </c>
      <c r="W74" s="222"/>
      <c r="X74" s="222" t="s">
        <v>830</v>
      </c>
      <c r="Y74" s="222" t="s">
        <v>283</v>
      </c>
      <c r="Z74" s="212"/>
      <c r="AA74" s="212"/>
      <c r="AB74" s="212"/>
      <c r="AC74" s="212"/>
      <c r="AD74" s="212"/>
      <c r="AE74" s="212"/>
      <c r="AF74" s="212"/>
      <c r="AG74" s="212" t="s">
        <v>831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2833</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275</v>
      </c>
      <c r="B76" s="230" t="s">
        <v>162</v>
      </c>
      <c r="C76" s="246" t="s">
        <v>163</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276</v>
      </c>
    </row>
    <row r="77" spans="1:60" outlineLevel="1" x14ac:dyDescent="0.2">
      <c r="A77" s="257">
        <v>26</v>
      </c>
      <c r="B77" s="258" t="s">
        <v>2834</v>
      </c>
      <c r="C77" s="265" t="s">
        <v>2835</v>
      </c>
      <c r="D77" s="259" t="s">
        <v>491</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280</v>
      </c>
      <c r="T77" s="263" t="s">
        <v>280</v>
      </c>
      <c r="U77" s="222">
        <v>5.0229999999999997</v>
      </c>
      <c r="V77" s="222">
        <f>ROUND(E77*U77,2)</f>
        <v>20.09</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2836</v>
      </c>
      <c r="C78" s="247" t="s">
        <v>2837</v>
      </c>
      <c r="D78" s="238" t="s">
        <v>491</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440</v>
      </c>
      <c r="S78" s="241" t="s">
        <v>280</v>
      </c>
      <c r="T78" s="242" t="s">
        <v>280</v>
      </c>
      <c r="U78" s="222">
        <v>2.6579999999999999</v>
      </c>
      <c r="V78" s="222">
        <f>ROUND(E78*U78,2)</f>
        <v>7.97</v>
      </c>
      <c r="W78" s="222"/>
      <c r="X78" s="222" t="s">
        <v>399</v>
      </c>
      <c r="Y78" s="222" t="s">
        <v>283</v>
      </c>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2838</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447</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275</v>
      </c>
      <c r="B80" s="230" t="s">
        <v>164</v>
      </c>
      <c r="C80" s="246" t="s">
        <v>165</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276</v>
      </c>
    </row>
    <row r="81" spans="1:60" ht="22.5" outlineLevel="1" x14ac:dyDescent="0.2">
      <c r="A81" s="236">
        <v>28</v>
      </c>
      <c r="B81" s="237" t="s">
        <v>2532</v>
      </c>
      <c r="C81" s="247" t="s">
        <v>2533</v>
      </c>
      <c r="D81" s="238" t="s">
        <v>563</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440</v>
      </c>
      <c r="S81" s="241" t="s">
        <v>280</v>
      </c>
      <c r="T81" s="242" t="s">
        <v>280</v>
      </c>
      <c r="U81" s="222">
        <v>0.27200000000000002</v>
      </c>
      <c r="V81" s="222">
        <f>ROUND(E81*U81,2)</f>
        <v>36.450000000000003</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2534</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2540</v>
      </c>
      <c r="C83" s="247" t="s">
        <v>2541</v>
      </c>
      <c r="D83" s="238" t="s">
        <v>444</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440</v>
      </c>
      <c r="S83" s="241" t="s">
        <v>280</v>
      </c>
      <c r="T83" s="242" t="s">
        <v>280</v>
      </c>
      <c r="U83" s="222">
        <v>1.4419999999999999</v>
      </c>
      <c r="V83" s="222">
        <f>ROUND(E83*U83,2)</f>
        <v>7.73</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2542</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447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2839</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2840</v>
      </c>
      <c r="C86" s="247" t="s">
        <v>2841</v>
      </c>
      <c r="D86" s="238" t="s">
        <v>491</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888</v>
      </c>
      <c r="S86" s="241" t="s">
        <v>280</v>
      </c>
      <c r="T86" s="242" t="s">
        <v>280</v>
      </c>
      <c r="U86" s="222">
        <v>0</v>
      </c>
      <c r="V86" s="222">
        <f>ROUND(E86*U86,2)</f>
        <v>0</v>
      </c>
      <c r="W86" s="222"/>
      <c r="X86" s="222" t="s">
        <v>830</v>
      </c>
      <c r="Y86" s="222" t="s">
        <v>283</v>
      </c>
      <c r="Z86" s="212"/>
      <c r="AA86" s="212"/>
      <c r="AB86" s="212"/>
      <c r="AC86" s="212"/>
      <c r="AD86" s="212"/>
      <c r="AE86" s="212"/>
      <c r="AF86" s="212"/>
      <c r="AG86" s="212" t="s">
        <v>831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2842</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2843</v>
      </c>
      <c r="C88" s="247" t="s">
        <v>2844</v>
      </c>
      <c r="D88" s="238" t="s">
        <v>491</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888</v>
      </c>
      <c r="S88" s="241" t="s">
        <v>280</v>
      </c>
      <c r="T88" s="242" t="s">
        <v>280</v>
      </c>
      <c r="U88" s="222">
        <v>0</v>
      </c>
      <c r="V88" s="222">
        <f>ROUND(E88*U88,2)</f>
        <v>0</v>
      </c>
      <c r="W88" s="222"/>
      <c r="X88" s="222" t="s">
        <v>830</v>
      </c>
      <c r="Y88" s="222" t="s">
        <v>283</v>
      </c>
      <c r="Z88" s="212"/>
      <c r="AA88" s="212"/>
      <c r="AB88" s="212"/>
      <c r="AC88" s="212"/>
      <c r="AD88" s="212"/>
      <c r="AE88" s="212"/>
      <c r="AF88" s="212"/>
      <c r="AG88" s="212" t="s">
        <v>831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2845</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275</v>
      </c>
      <c r="B90" s="230" t="s">
        <v>174</v>
      </c>
      <c r="C90" s="246" t="s">
        <v>175</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276</v>
      </c>
    </row>
    <row r="91" spans="1:60" outlineLevel="1" x14ac:dyDescent="0.2">
      <c r="A91" s="236">
        <v>32</v>
      </c>
      <c r="B91" s="237" t="s">
        <v>2846</v>
      </c>
      <c r="C91" s="247" t="s">
        <v>2847</v>
      </c>
      <c r="D91" s="238" t="s">
        <v>481</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440</v>
      </c>
      <c r="S91" s="241" t="s">
        <v>280</v>
      </c>
      <c r="T91" s="242" t="s">
        <v>280</v>
      </c>
      <c r="U91" s="222">
        <v>0.39</v>
      </c>
      <c r="V91" s="222">
        <f>ROUND(E91*U91,2)</f>
        <v>210.9</v>
      </c>
      <c r="W91" s="222"/>
      <c r="X91" s="222" t="s">
        <v>399</v>
      </c>
      <c r="Y91" s="222" t="s">
        <v>283</v>
      </c>
      <c r="Z91" s="212"/>
      <c r="AA91" s="212"/>
      <c r="AB91" s="212"/>
      <c r="AC91" s="212"/>
      <c r="AD91" s="212"/>
      <c r="AE91" s="212"/>
      <c r="AF91" s="212"/>
      <c r="AG91" s="212" t="s">
        <v>1015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2848</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242</v>
      </c>
      <c r="C93" s="246" t="s">
        <v>173</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276</v>
      </c>
    </row>
    <row r="94" spans="1:60" outlineLevel="1" x14ac:dyDescent="0.2">
      <c r="A94" s="236">
        <v>33</v>
      </c>
      <c r="B94" s="237" t="s">
        <v>2335</v>
      </c>
      <c r="C94" s="247" t="s">
        <v>2336</v>
      </c>
      <c r="D94" s="238" t="s">
        <v>481</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440</v>
      </c>
      <c r="S94" s="241" t="s">
        <v>280</v>
      </c>
      <c r="T94" s="242" t="s">
        <v>280</v>
      </c>
      <c r="U94" s="222">
        <v>9.9000000000000005E-2</v>
      </c>
      <c r="V94" s="222">
        <f>ROUND(E94*U94,2)</f>
        <v>1.88</v>
      </c>
      <c r="W94" s="222"/>
      <c r="X94" s="222" t="s">
        <v>399</v>
      </c>
      <c r="Y94" s="222" t="s">
        <v>283</v>
      </c>
      <c r="Z94" s="212"/>
      <c r="AA94" s="212"/>
      <c r="AB94" s="212"/>
      <c r="AC94" s="212"/>
      <c r="AD94" s="212"/>
      <c r="AE94" s="212"/>
      <c r="AF94" s="212"/>
      <c r="AG94" s="212" t="s">
        <v>2337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2338</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2065</v>
      </c>
      <c r="C96" s="247" t="s">
        <v>2066</v>
      </c>
      <c r="D96" s="238" t="s">
        <v>481</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891</v>
      </c>
      <c r="S96" s="241" t="s">
        <v>280</v>
      </c>
      <c r="T96" s="242" t="s">
        <v>280</v>
      </c>
      <c r="U96" s="222">
        <v>0.49</v>
      </c>
      <c r="V96" s="222">
        <f>ROUND(E96*U96,2)</f>
        <v>9.2799999999999994</v>
      </c>
      <c r="W96" s="222"/>
      <c r="X96" s="222" t="s">
        <v>399</v>
      </c>
      <c r="Y96" s="222" t="s">
        <v>283</v>
      </c>
      <c r="Z96" s="212"/>
      <c r="AA96" s="212"/>
      <c r="AB96" s="212"/>
      <c r="AC96" s="212"/>
      <c r="AD96" s="212"/>
      <c r="AE96" s="212"/>
      <c r="AF96" s="212"/>
      <c r="AG96" s="212" t="s">
        <v>2337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2067</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2072</v>
      </c>
      <c r="C98" s="265" t="s">
        <v>2073</v>
      </c>
      <c r="D98" s="259" t="s">
        <v>481</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891</v>
      </c>
      <c r="S98" s="262" t="s">
        <v>280</v>
      </c>
      <c r="T98" s="263" t="s">
        <v>280</v>
      </c>
      <c r="U98" s="222">
        <v>0</v>
      </c>
      <c r="V98" s="222">
        <f>ROUND(E98*U98,2)</f>
        <v>0</v>
      </c>
      <c r="W98" s="222"/>
      <c r="X98" s="222" t="s">
        <v>399</v>
      </c>
      <c r="Y98" s="222" t="s">
        <v>283</v>
      </c>
      <c r="Z98" s="212"/>
      <c r="AA98" s="212"/>
      <c r="AB98" s="212"/>
      <c r="AC98" s="212"/>
      <c r="AD98" s="212"/>
      <c r="AE98" s="212"/>
      <c r="AF98" s="212"/>
      <c r="AG98" s="212" t="s">
        <v>2337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2849</v>
      </c>
      <c r="C99" s="247" t="s">
        <v>2850</v>
      </c>
      <c r="D99" s="238" t="s">
        <v>481</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891</v>
      </c>
      <c r="S99" s="241" t="s">
        <v>280</v>
      </c>
      <c r="T99" s="242" t="s">
        <v>280</v>
      </c>
      <c r="U99" s="222">
        <v>0</v>
      </c>
      <c r="V99" s="222">
        <f>ROUND(E99*U99,2)</f>
        <v>0</v>
      </c>
      <c r="W99" s="222"/>
      <c r="X99" s="222" t="s">
        <v>399</v>
      </c>
      <c r="Y99" s="222" t="s">
        <v>283</v>
      </c>
      <c r="Z99" s="212"/>
      <c r="AA99" s="212"/>
      <c r="AB99" s="212"/>
      <c r="AC99" s="212"/>
      <c r="AD99" s="212"/>
      <c r="AE99" s="212"/>
      <c r="AF99" s="212"/>
      <c r="AG99" s="212" t="s">
        <v>2337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261</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405</v>
      </c>
    </row>
    <row r="102" spans="1:60" x14ac:dyDescent="0.2">
      <c r="C102" s="253"/>
      <c r="D102" s="10"/>
      <c r="AG102" t="s">
        <v>435</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vxbP/AU55V7fuhUjn3PRn5PlQ/MU2/pL2GAZzJU/yqHPStM45U4d811Lk5Cp8qb0ckn+Ooks42dsdSjWXbFpQ==" saltValue="j/k3Ivvc43AhoT9gDySjKw=="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5208-5F50-42B6-9886-8027B679939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71</v>
      </c>
      <c r="C3" s="201" t="s">
        <v>72</v>
      </c>
      <c r="D3" s="199"/>
      <c r="E3" s="199"/>
      <c r="F3" s="199"/>
      <c r="G3" s="200"/>
      <c r="AC3" s="176" t="s">
        <v>248</v>
      </c>
      <c r="AG3" t="s">
        <v>251</v>
      </c>
    </row>
    <row r="4" spans="1:60" ht="24.95" customHeight="1" x14ac:dyDescent="0.2">
      <c r="A4" s="202" t="s">
        <v>9</v>
      </c>
      <c r="B4" s="203" t="s">
        <v>73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152</v>
      </c>
      <c r="C8" s="246" t="s">
        <v>153</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276</v>
      </c>
    </row>
    <row r="9" spans="1:60" outlineLevel="1" x14ac:dyDescent="0.2">
      <c r="A9" s="236">
        <v>1</v>
      </c>
      <c r="B9" s="237" t="s">
        <v>2851</v>
      </c>
      <c r="C9" s="247" t="s">
        <v>2852</v>
      </c>
      <c r="D9" s="238" t="s">
        <v>439</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471</v>
      </c>
      <c r="S9" s="241" t="s">
        <v>280</v>
      </c>
      <c r="T9" s="242" t="s">
        <v>280</v>
      </c>
      <c r="U9" s="222">
        <v>0.31</v>
      </c>
      <c r="V9" s="222">
        <f>ROUND(E9*U9,2)</f>
        <v>15.74</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692</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2853</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2854</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2855</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2856</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2857</v>
      </c>
      <c r="C15" s="247" t="s">
        <v>2858</v>
      </c>
      <c r="D15" s="238" t="s">
        <v>439</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471</v>
      </c>
      <c r="S15" s="241" t="s">
        <v>280</v>
      </c>
      <c r="T15" s="242" t="s">
        <v>280</v>
      </c>
      <c r="U15" s="222">
        <v>8.8999999999999996E-2</v>
      </c>
      <c r="V15" s="222">
        <f>ROUND(E15*U15,2)</f>
        <v>8.74</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692</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447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2854</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2859</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2860</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2144</v>
      </c>
      <c r="C20" s="247" t="s">
        <v>2145</v>
      </c>
      <c r="D20" s="238" t="s">
        <v>439</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471</v>
      </c>
      <c r="S20" s="241" t="s">
        <v>280</v>
      </c>
      <c r="T20" s="242" t="s">
        <v>280</v>
      </c>
      <c r="U20" s="222">
        <v>0.39</v>
      </c>
      <c r="V20" s="222">
        <f>ROUND(E20*U20,2)</f>
        <v>13.33</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692</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2854</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2861</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2862</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2863</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2864</v>
      </c>
      <c r="C26" s="247" t="s">
        <v>2865</v>
      </c>
      <c r="D26" s="238" t="s">
        <v>439</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471</v>
      </c>
      <c r="S26" s="241" t="s">
        <v>280</v>
      </c>
      <c r="T26" s="242" t="s">
        <v>280</v>
      </c>
      <c r="U26" s="222">
        <v>0.48</v>
      </c>
      <c r="V26" s="222">
        <f>ROUND(E26*U26,2)</f>
        <v>16.41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692</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2866</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2867</v>
      </c>
      <c r="C29" s="247" t="s">
        <v>2868</v>
      </c>
      <c r="D29" s="238" t="s">
        <v>439</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471</v>
      </c>
      <c r="S29" s="241" t="s">
        <v>280</v>
      </c>
      <c r="T29" s="242" t="s">
        <v>280</v>
      </c>
      <c r="U29" s="222">
        <v>0.245</v>
      </c>
      <c r="V29" s="222">
        <f>ROUND(E29*U29,2)</f>
        <v>8.3800000000000008</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692</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2866</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2869</v>
      </c>
      <c r="C32" s="247" t="s">
        <v>2870</v>
      </c>
      <c r="D32" s="238" t="s">
        <v>439</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471</v>
      </c>
      <c r="S32" s="241" t="s">
        <v>280</v>
      </c>
      <c r="T32" s="242" t="s">
        <v>280</v>
      </c>
      <c r="U32" s="222">
        <v>0.48</v>
      </c>
      <c r="V32" s="222">
        <f>ROUND(E32*U32,2)</f>
        <v>47.14</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692</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2871</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2872</v>
      </c>
      <c r="C35" s="247" t="s">
        <v>2873</v>
      </c>
      <c r="D35" s="238" t="s">
        <v>439</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471</v>
      </c>
      <c r="S35" s="241" t="s">
        <v>280</v>
      </c>
      <c r="T35" s="242" t="s">
        <v>280</v>
      </c>
      <c r="U35" s="222">
        <v>0.245</v>
      </c>
      <c r="V35" s="222">
        <f>ROUND(E35*U35,2)</f>
        <v>24.06</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692</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447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2871</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275</v>
      </c>
      <c r="B38" s="230" t="s">
        <v>154</v>
      </c>
      <c r="C38" s="246" t="s">
        <v>155</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276</v>
      </c>
    </row>
    <row r="39" spans="1:60" outlineLevel="1" x14ac:dyDescent="0.2">
      <c r="A39" s="236">
        <v>8</v>
      </c>
      <c r="B39" s="237" t="s">
        <v>2874</v>
      </c>
      <c r="C39" s="247" t="s">
        <v>2875</v>
      </c>
      <c r="D39" s="238" t="s">
        <v>439</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2876</v>
      </c>
      <c r="T39" s="242" t="s">
        <v>1403</v>
      </c>
      <c r="U39" s="222">
        <v>1.4630000000000001</v>
      </c>
      <c r="V39" s="222">
        <f>ROUND(E39*U39,2)</f>
        <v>0.45</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2877</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2878</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2879</v>
      </c>
      <c r="C42" s="247" t="s">
        <v>2880</v>
      </c>
      <c r="D42" s="238" t="s">
        <v>439</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471</v>
      </c>
      <c r="S42" s="241" t="s">
        <v>280</v>
      </c>
      <c r="T42" s="242" t="s">
        <v>280</v>
      </c>
      <c r="U42" s="222">
        <v>7.8E-2</v>
      </c>
      <c r="V42" s="222">
        <f>ROUND(E42*U42,2)</f>
        <v>0.38</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2881</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447</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2882</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2883</v>
      </c>
      <c r="C45" s="247" t="s">
        <v>2884</v>
      </c>
      <c r="D45" s="238" t="s">
        <v>491</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492</v>
      </c>
      <c r="S45" s="241" t="s">
        <v>280</v>
      </c>
      <c r="T45" s="242" t="s">
        <v>280</v>
      </c>
      <c r="U45" s="222">
        <v>0.51083000000000001</v>
      </c>
      <c r="V45" s="222">
        <f>ROUND(E45*U45,2)</f>
        <v>57.21</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2149</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447</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2885</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2886</v>
      </c>
      <c r="C48" s="247" t="s">
        <v>2887</v>
      </c>
      <c r="D48" s="238" t="s">
        <v>563</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471</v>
      </c>
      <c r="S48" s="241" t="s">
        <v>280</v>
      </c>
      <c r="T48" s="242" t="s">
        <v>280</v>
      </c>
      <c r="U48" s="222">
        <v>0</v>
      </c>
      <c r="V48" s="222">
        <f>ROUND(E48*U48,2)</f>
        <v>0</v>
      </c>
      <c r="W48" s="222"/>
      <c r="X48" s="222" t="s">
        <v>399</v>
      </c>
      <c r="Y48" s="222" t="s">
        <v>283</v>
      </c>
      <c r="Z48" s="212"/>
      <c r="AA48" s="212"/>
      <c r="AB48" s="212"/>
      <c r="AC48" s="212"/>
      <c r="AD48" s="212"/>
      <c r="AE48" s="212"/>
      <c r="AF48" s="212"/>
      <c r="AG48" s="212" t="s">
        <v>400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2888</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447</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2889</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275</v>
      </c>
      <c r="B51" s="230" t="s">
        <v>156</v>
      </c>
      <c r="C51" s="246" t="s">
        <v>157</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276</v>
      </c>
    </row>
    <row r="52" spans="1:60" outlineLevel="1" x14ac:dyDescent="0.2">
      <c r="A52" s="236">
        <v>12</v>
      </c>
      <c r="B52" s="237" t="s">
        <v>2890</v>
      </c>
      <c r="C52" s="247" t="s">
        <v>2891</v>
      </c>
      <c r="D52" s="238" t="s">
        <v>439</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471</v>
      </c>
      <c r="S52" s="241" t="s">
        <v>280</v>
      </c>
      <c r="T52" s="242" t="s">
        <v>280</v>
      </c>
      <c r="U52" s="222">
        <v>0.43</v>
      </c>
      <c r="V52" s="222">
        <f>ROUND(E52*U52,2)</f>
        <v>5.21</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2892</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2893</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275</v>
      </c>
      <c r="B55" s="230" t="s">
        <v>154</v>
      </c>
      <c r="C55" s="246" t="s">
        <v>155</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276</v>
      </c>
    </row>
    <row r="56" spans="1:60" outlineLevel="1" x14ac:dyDescent="0.2">
      <c r="A56" s="236">
        <v>13</v>
      </c>
      <c r="B56" s="237" t="s">
        <v>2894</v>
      </c>
      <c r="C56" s="247" t="s">
        <v>2895</v>
      </c>
      <c r="D56" s="238" t="s">
        <v>439</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316</v>
      </c>
      <c r="T56" s="242" t="s">
        <v>281</v>
      </c>
      <c r="U56" s="222">
        <v>0.59</v>
      </c>
      <c r="V56" s="222">
        <f>ROUND(E56*U56,2)</f>
        <v>2</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2896</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2897</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2898</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2899</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275</v>
      </c>
      <c r="B61" s="230" t="s">
        <v>158</v>
      </c>
      <c r="C61" s="246" t="s">
        <v>159</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276</v>
      </c>
    </row>
    <row r="62" spans="1:60" ht="22.5" outlineLevel="1" x14ac:dyDescent="0.2">
      <c r="A62" s="236">
        <v>14</v>
      </c>
      <c r="B62" s="237" t="s">
        <v>2900</v>
      </c>
      <c r="C62" s="247" t="s">
        <v>2901</v>
      </c>
      <c r="D62" s="238" t="s">
        <v>439</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492</v>
      </c>
      <c r="S62" s="241" t="s">
        <v>280</v>
      </c>
      <c r="T62" s="242" t="s">
        <v>280</v>
      </c>
      <c r="U62" s="222">
        <v>0.4</v>
      </c>
      <c r="V62" s="222">
        <f>ROUND(E62*U62,2)</f>
        <v>16.14</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2902</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2903</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2904</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2905</v>
      </c>
      <c r="C66" s="247" t="s">
        <v>2906</v>
      </c>
      <c r="D66" s="238" t="s">
        <v>439</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471</v>
      </c>
      <c r="S66" s="241" t="s">
        <v>280</v>
      </c>
      <c r="T66" s="242" t="s">
        <v>280</v>
      </c>
      <c r="U66" s="222">
        <v>0.47</v>
      </c>
      <c r="V66" s="222">
        <f>ROUND(E66*U66,2)</f>
        <v>18.96</v>
      </c>
      <c r="W66" s="222"/>
      <c r="X66" s="222" t="s">
        <v>399</v>
      </c>
      <c r="Y66" s="222" t="s">
        <v>283</v>
      </c>
      <c r="Z66" s="212"/>
      <c r="AA66" s="212"/>
      <c r="AB66" s="212"/>
      <c r="AC66" s="212"/>
      <c r="AD66" s="212"/>
      <c r="AE66" s="212"/>
      <c r="AF66" s="212"/>
      <c r="AG66" s="212" t="s">
        <v>400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2504</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447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2902</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2907</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2908</v>
      </c>
      <c r="C70" s="247" t="s">
        <v>2909</v>
      </c>
      <c r="D70" s="238" t="s">
        <v>439</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471</v>
      </c>
      <c r="S70" s="241" t="s">
        <v>280</v>
      </c>
      <c r="T70" s="242" t="s">
        <v>280</v>
      </c>
      <c r="U70" s="222">
        <v>0.06</v>
      </c>
      <c r="V70" s="222">
        <f>ROUND(E70*U70,2)</f>
        <v>2.42</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2910</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2902</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2907</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275</v>
      </c>
      <c r="B74" s="230" t="s">
        <v>166</v>
      </c>
      <c r="C74" s="246" t="s">
        <v>167</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276</v>
      </c>
    </row>
    <row r="75" spans="1:60" outlineLevel="1" x14ac:dyDescent="0.2">
      <c r="A75" s="236">
        <v>17</v>
      </c>
      <c r="B75" s="237" t="s">
        <v>2911</v>
      </c>
      <c r="C75" s="247" t="s">
        <v>2912</v>
      </c>
      <c r="D75" s="238" t="s">
        <v>439</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835</v>
      </c>
      <c r="S75" s="241" t="s">
        <v>280</v>
      </c>
      <c r="T75" s="242" t="s">
        <v>280</v>
      </c>
      <c r="U75" s="222">
        <v>0.26</v>
      </c>
      <c r="V75" s="222">
        <f>ROUND(E75*U75,2)</f>
        <v>120.37</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2902</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2913</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2914</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2915</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168</v>
      </c>
      <c r="C80" s="246" t="s">
        <v>169</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276</v>
      </c>
    </row>
    <row r="81" spans="1:60" ht="56.25" outlineLevel="1" x14ac:dyDescent="0.2">
      <c r="A81" s="236">
        <v>18</v>
      </c>
      <c r="B81" s="237" t="s">
        <v>878</v>
      </c>
      <c r="C81" s="247" t="s">
        <v>879</v>
      </c>
      <c r="D81" s="238" t="s">
        <v>439</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471</v>
      </c>
      <c r="S81" s="241" t="s">
        <v>280</v>
      </c>
      <c r="T81" s="242" t="s">
        <v>280</v>
      </c>
      <c r="U81" s="222">
        <v>0.308</v>
      </c>
      <c r="V81" s="222">
        <f>ROUND(E81*U81,2)</f>
        <v>1191.96</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2916</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275</v>
      </c>
      <c r="B83" s="230" t="s">
        <v>170</v>
      </c>
      <c r="C83" s="246" t="s">
        <v>171</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276</v>
      </c>
    </row>
    <row r="84" spans="1:60" outlineLevel="1" x14ac:dyDescent="0.2">
      <c r="A84" s="236">
        <v>19</v>
      </c>
      <c r="B84" s="237" t="s">
        <v>2917</v>
      </c>
      <c r="C84" s="247" t="s">
        <v>2918</v>
      </c>
      <c r="D84" s="238" t="s">
        <v>439</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891</v>
      </c>
      <c r="S84" s="241" t="s">
        <v>280</v>
      </c>
      <c r="T84" s="242" t="s">
        <v>280</v>
      </c>
      <c r="U84" s="222">
        <v>3</v>
      </c>
      <c r="V84" s="222">
        <f>ROUND(E84*U84,2)</f>
        <v>2.42</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2919</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2920</v>
      </c>
      <c r="C86" s="247" t="s">
        <v>2921</v>
      </c>
      <c r="D86" s="238" t="s">
        <v>444</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891</v>
      </c>
      <c r="S86" s="241" t="s">
        <v>280</v>
      </c>
      <c r="T86" s="242" t="s">
        <v>280</v>
      </c>
      <c r="U86" s="222">
        <v>5.23</v>
      </c>
      <c r="V86" s="222">
        <f>ROUND(E86*U86,2)</f>
        <v>10.47</v>
      </c>
      <c r="W86" s="222"/>
      <c r="X86" s="222" t="s">
        <v>399</v>
      </c>
      <c r="Y86" s="222" t="s">
        <v>283</v>
      </c>
      <c r="Z86" s="212"/>
      <c r="AA86" s="212"/>
      <c r="AB86" s="212"/>
      <c r="AC86" s="212"/>
      <c r="AD86" s="212"/>
      <c r="AE86" s="212"/>
      <c r="AF86" s="212"/>
      <c r="AG86" s="212" t="s">
        <v>400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2892</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2922</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2923</v>
      </c>
      <c r="C89" s="247" t="s">
        <v>2924</v>
      </c>
      <c r="D89" s="238" t="s">
        <v>439</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891</v>
      </c>
      <c r="S89" s="241" t="s">
        <v>280</v>
      </c>
      <c r="T89" s="242" t="s">
        <v>280</v>
      </c>
      <c r="U89" s="222">
        <v>0.15</v>
      </c>
      <c r="V89" s="222">
        <f>ROUND(E89*U89,2)</f>
        <v>4.1399999999999997</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2925</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447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2892</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2914</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910</v>
      </c>
      <c r="C93" s="247" t="s">
        <v>911</v>
      </c>
      <c r="D93" s="238" t="s">
        <v>491</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891</v>
      </c>
      <c r="S93" s="241" t="s">
        <v>280</v>
      </c>
      <c r="T93" s="242" t="s">
        <v>280</v>
      </c>
      <c r="U93" s="222">
        <v>0.03</v>
      </c>
      <c r="V93" s="222">
        <f>ROUND(E93*U93,2)</f>
        <v>0.12</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912</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447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2926</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919</v>
      </c>
      <c r="C96" s="247" t="s">
        <v>920</v>
      </c>
      <c r="D96" s="238" t="s">
        <v>439</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891</v>
      </c>
      <c r="S96" s="241" t="s">
        <v>280</v>
      </c>
      <c r="T96" s="242" t="s">
        <v>280</v>
      </c>
      <c r="U96" s="222">
        <v>0.33100000000000002</v>
      </c>
      <c r="V96" s="222">
        <f>ROUND(E96*U96,2)</f>
        <v>1.63</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899</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447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2927</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2928</v>
      </c>
      <c r="C99" s="247" t="s">
        <v>2929</v>
      </c>
      <c r="D99" s="238" t="s">
        <v>491</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891</v>
      </c>
      <c r="S99" s="241" t="s">
        <v>280</v>
      </c>
      <c r="T99" s="242" t="s">
        <v>280</v>
      </c>
      <c r="U99" s="222">
        <v>0.08</v>
      </c>
      <c r="V99" s="222">
        <f>ROUND(E99*U99,2)</f>
        <v>0.24</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943</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2930</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2931</v>
      </c>
      <c r="C102" s="247" t="s">
        <v>2932</v>
      </c>
      <c r="D102" s="238" t="s">
        <v>439</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891</v>
      </c>
      <c r="S102" s="241" t="s">
        <v>280</v>
      </c>
      <c r="T102" s="242" t="s">
        <v>280</v>
      </c>
      <c r="U102" s="222">
        <v>0.93899999999999995</v>
      </c>
      <c r="V102" s="222">
        <f>ROUND(E102*U102,2)</f>
        <v>3.12</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2933</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2931</v>
      </c>
      <c r="C104" s="247" t="s">
        <v>2932</v>
      </c>
      <c r="D104" s="238" t="s">
        <v>439</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891</v>
      </c>
      <c r="S104" s="241" t="s">
        <v>280</v>
      </c>
      <c r="T104" s="242" t="s">
        <v>280</v>
      </c>
      <c r="U104" s="222">
        <v>0.93899999999999995</v>
      </c>
      <c r="V104" s="222">
        <f>ROUND(E104*U104,2)</f>
        <v>1.92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2934</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2935</v>
      </c>
      <c r="C106" s="247" t="s">
        <v>2936</v>
      </c>
      <c r="D106" s="238" t="s">
        <v>563</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891</v>
      </c>
      <c r="S106" s="241" t="s">
        <v>280</v>
      </c>
      <c r="T106" s="242" t="s">
        <v>280</v>
      </c>
      <c r="U106" s="222">
        <v>3.5</v>
      </c>
      <c r="V106" s="222">
        <f>ROUND(E106*U106,2)</f>
        <v>35</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2937</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2938</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2939</v>
      </c>
      <c r="C109" s="247" t="s">
        <v>2940</v>
      </c>
      <c r="D109" s="238" t="s">
        <v>563</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891</v>
      </c>
      <c r="S109" s="241" t="s">
        <v>280</v>
      </c>
      <c r="T109" s="242" t="s">
        <v>280</v>
      </c>
      <c r="U109" s="222">
        <v>4</v>
      </c>
      <c r="V109" s="222">
        <f>ROUND(E109*U109,2)</f>
        <v>28</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2937</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2941</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2942</v>
      </c>
      <c r="C112" s="247" t="s">
        <v>2943</v>
      </c>
      <c r="D112" s="238" t="s">
        <v>563</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891</v>
      </c>
      <c r="S112" s="241" t="s">
        <v>280</v>
      </c>
      <c r="T112" s="242" t="s">
        <v>280</v>
      </c>
      <c r="U112" s="222">
        <v>1.0289999999999999</v>
      </c>
      <c r="V112" s="222">
        <f>ROUND(E112*U112,2)</f>
        <v>10.29</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2944</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2945</v>
      </c>
      <c r="C114" s="247" t="s">
        <v>2946</v>
      </c>
      <c r="D114" s="238" t="s">
        <v>563</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891</v>
      </c>
      <c r="S114" s="241" t="s">
        <v>280</v>
      </c>
      <c r="T114" s="242" t="s">
        <v>280</v>
      </c>
      <c r="U114" s="222">
        <v>1.2689999999999999</v>
      </c>
      <c r="V114" s="222">
        <f>ROUND(E114*U114,2)</f>
        <v>8.8800000000000008</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2947</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2948</v>
      </c>
      <c r="C116" s="247" t="s">
        <v>2949</v>
      </c>
      <c r="D116" s="238" t="s">
        <v>563</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891</v>
      </c>
      <c r="S116" s="241" t="s">
        <v>280</v>
      </c>
      <c r="T116" s="242" t="s">
        <v>280</v>
      </c>
      <c r="U116" s="222">
        <v>4.2</v>
      </c>
      <c r="V116" s="222">
        <f>ROUND(E116*U116,2)</f>
        <v>188.16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2950</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2951</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2952</v>
      </c>
      <c r="C119" s="247" t="s">
        <v>2953</v>
      </c>
      <c r="D119" s="238" t="s">
        <v>563</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891</v>
      </c>
      <c r="S119" s="241" t="s">
        <v>280</v>
      </c>
      <c r="T119" s="242" t="s">
        <v>280</v>
      </c>
      <c r="U119" s="222">
        <v>2.589</v>
      </c>
      <c r="V119" s="222">
        <f>ROUND(E119*U119,2)</f>
        <v>115.99</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2954</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2955</v>
      </c>
      <c r="C121" s="247" t="s">
        <v>2956</v>
      </c>
      <c r="D121" s="238" t="s">
        <v>439</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891</v>
      </c>
      <c r="S121" s="241" t="s">
        <v>280</v>
      </c>
      <c r="T121" s="242" t="s">
        <v>280</v>
      </c>
      <c r="U121" s="222">
        <v>0.08</v>
      </c>
      <c r="V121" s="222">
        <f>ROUND(E121*U121,2)</f>
        <v>7.72</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2892</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2957</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2958</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990</v>
      </c>
      <c r="C125" s="247" t="s">
        <v>991</v>
      </c>
      <c r="D125" s="238" t="s">
        <v>439</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891</v>
      </c>
      <c r="S125" s="241" t="s">
        <v>280</v>
      </c>
      <c r="T125" s="242" t="s">
        <v>280</v>
      </c>
      <c r="U125" s="222">
        <v>0.26</v>
      </c>
      <c r="V125" s="222">
        <f>ROUND(E125*U125,2)</f>
        <v>8.89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2892</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2862</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2863</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2959</v>
      </c>
      <c r="C129" s="247" t="s">
        <v>2960</v>
      </c>
      <c r="D129" s="238" t="s">
        <v>2961</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316</v>
      </c>
      <c r="T129" s="242" t="s">
        <v>281</v>
      </c>
      <c r="U129" s="222">
        <v>0</v>
      </c>
      <c r="V129" s="222">
        <f>ROUND(E129*U129,2)</f>
        <v>0</v>
      </c>
      <c r="W129" s="222"/>
      <c r="X129" s="222" t="s">
        <v>399</v>
      </c>
      <c r="Y129" s="222" t="s">
        <v>283</v>
      </c>
      <c r="Z129" s="212"/>
      <c r="AA129" s="212"/>
      <c r="AB129" s="212"/>
      <c r="AC129" s="212"/>
      <c r="AD129" s="212"/>
      <c r="AE129" s="212"/>
      <c r="AF129" s="212"/>
      <c r="AG129" s="212" t="s">
        <v>400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2962</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2963</v>
      </c>
      <c r="C131" s="247" t="s">
        <v>2964</v>
      </c>
      <c r="D131" s="238" t="s">
        <v>439</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316</v>
      </c>
      <c r="T131" s="242" t="s">
        <v>281</v>
      </c>
      <c r="U131" s="222">
        <v>1.82</v>
      </c>
      <c r="V131" s="222">
        <f>ROUND(E131*U131,2)</f>
        <v>2.9</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2892</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2965</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2966</v>
      </c>
      <c r="C134" s="247" t="s">
        <v>2967</v>
      </c>
      <c r="D134" s="238" t="s">
        <v>563</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316</v>
      </c>
      <c r="T134" s="242" t="s">
        <v>281</v>
      </c>
      <c r="U134" s="222">
        <v>0.16</v>
      </c>
      <c r="V134" s="222">
        <f>ROUND(E134*U134,2)</f>
        <v>84.64</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2968</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2969</v>
      </c>
      <c r="C136" s="247" t="s">
        <v>2970</v>
      </c>
      <c r="D136" s="238" t="s">
        <v>563</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316</v>
      </c>
      <c r="T136" s="242" t="s">
        <v>281</v>
      </c>
      <c r="U136" s="222">
        <v>0.16</v>
      </c>
      <c r="V136" s="222">
        <f>ROUND(E136*U136,2)</f>
        <v>59.09</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2971</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2972</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174</v>
      </c>
      <c r="C139" s="246" t="s">
        <v>175</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276</v>
      </c>
    </row>
    <row r="140" spans="1:60" ht="22.5" outlineLevel="1" x14ac:dyDescent="0.2">
      <c r="A140" s="236">
        <v>39</v>
      </c>
      <c r="B140" s="237" t="s">
        <v>1013</v>
      </c>
      <c r="C140" s="247" t="s">
        <v>1014</v>
      </c>
      <c r="D140" s="238" t="s">
        <v>481</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492</v>
      </c>
      <c r="S140" s="241" t="s">
        <v>280</v>
      </c>
      <c r="T140" s="242" t="s">
        <v>280</v>
      </c>
      <c r="U140" s="222">
        <v>2.577</v>
      </c>
      <c r="V140" s="222">
        <f>ROUND(E140*U140,2)</f>
        <v>36.54</v>
      </c>
      <c r="W140" s="222"/>
      <c r="X140" s="222" t="s">
        <v>399</v>
      </c>
      <c r="Y140" s="222" t="s">
        <v>283</v>
      </c>
      <c r="Z140" s="212"/>
      <c r="AA140" s="212"/>
      <c r="AB140" s="212"/>
      <c r="AC140" s="212"/>
      <c r="AD140" s="212"/>
      <c r="AE140" s="212"/>
      <c r="AF140" s="212"/>
      <c r="AG140" s="212" t="s">
        <v>1015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1016</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447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275</v>
      </c>
      <c r="B142" s="230" t="s">
        <v>177</v>
      </c>
      <c r="C142" s="246" t="s">
        <v>178</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276</v>
      </c>
    </row>
    <row r="143" spans="1:60" ht="45" outlineLevel="1" x14ac:dyDescent="0.2">
      <c r="A143" s="236">
        <v>40</v>
      </c>
      <c r="B143" s="237" t="s">
        <v>2973</v>
      </c>
      <c r="C143" s="247" t="s">
        <v>2974</v>
      </c>
      <c r="D143" s="238" t="s">
        <v>439</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1019</v>
      </c>
      <c r="S143" s="241" t="s">
        <v>280</v>
      </c>
      <c r="T143" s="242" t="s">
        <v>280</v>
      </c>
      <c r="U143" s="222">
        <v>2.75E-2</v>
      </c>
      <c r="V143" s="222">
        <f>ROUND(E143*U143,2)</f>
        <v>1.1100000000000001</v>
      </c>
      <c r="W143" s="222"/>
      <c r="X143" s="222" t="s">
        <v>399</v>
      </c>
      <c r="Y143" s="222" t="s">
        <v>283</v>
      </c>
      <c r="Z143" s="212"/>
      <c r="AA143" s="212"/>
      <c r="AB143" s="212"/>
      <c r="AC143" s="212"/>
      <c r="AD143" s="212"/>
      <c r="AE143" s="212"/>
      <c r="AF143" s="212"/>
      <c r="AG143" s="212" t="s">
        <v>400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2902</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2907</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2975</v>
      </c>
      <c r="C146" s="247" t="s">
        <v>2976</v>
      </c>
      <c r="D146" s="238" t="s">
        <v>439</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1019</v>
      </c>
      <c r="S146" s="241" t="s">
        <v>280</v>
      </c>
      <c r="T146" s="242" t="s">
        <v>280</v>
      </c>
      <c r="U146" s="222">
        <v>4.9000000000000002E-2</v>
      </c>
      <c r="V146" s="222">
        <f>ROUND(E146*U146,2)</f>
        <v>0.27</v>
      </c>
      <c r="W146" s="222"/>
      <c r="X146" s="222" t="s">
        <v>399</v>
      </c>
      <c r="Y146" s="222" t="s">
        <v>283</v>
      </c>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2902</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2977</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2978</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1024</v>
      </c>
      <c r="C150" s="247" t="s">
        <v>1025</v>
      </c>
      <c r="D150" s="238" t="s">
        <v>439</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1019</v>
      </c>
      <c r="S150" s="241" t="s">
        <v>280</v>
      </c>
      <c r="T150" s="242" t="s">
        <v>280</v>
      </c>
      <c r="U150" s="222">
        <v>3.5000000000000003E-2</v>
      </c>
      <c r="V150" s="222">
        <f>ROUND(E150*U150,2)</f>
        <v>0.97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2979</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2980</v>
      </c>
      <c r="C152" s="247" t="s">
        <v>2981</v>
      </c>
      <c r="D152" s="238" t="s">
        <v>439</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1019</v>
      </c>
      <c r="S152" s="241" t="s">
        <v>280</v>
      </c>
      <c r="T152" s="242" t="s">
        <v>280</v>
      </c>
      <c r="U152" s="222">
        <v>0.45982000000000001</v>
      </c>
      <c r="V152" s="222">
        <f>ROUND(E152*U152,2)</f>
        <v>18.55</v>
      </c>
      <c r="W152" s="222"/>
      <c r="X152" s="222" t="s">
        <v>399</v>
      </c>
      <c r="Y152" s="222" t="s">
        <v>283</v>
      </c>
      <c r="Z152" s="212"/>
      <c r="AA152" s="212"/>
      <c r="AB152" s="212"/>
      <c r="AC152" s="212"/>
      <c r="AD152" s="212"/>
      <c r="AE152" s="212"/>
      <c r="AF152" s="212"/>
      <c r="AG152" s="212" t="s">
        <v>400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2902</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2907</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2982</v>
      </c>
      <c r="C155" s="247" t="s">
        <v>2983</v>
      </c>
      <c r="D155" s="238" t="s">
        <v>439</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1019</v>
      </c>
      <c r="S155" s="241" t="s">
        <v>280</v>
      </c>
      <c r="T155" s="242" t="s">
        <v>280</v>
      </c>
      <c r="U155" s="222">
        <v>0.53200000000000003</v>
      </c>
      <c r="V155" s="222">
        <f>ROUND(E155*U155,2)</f>
        <v>2.9</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2902</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2984</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2985</v>
      </c>
      <c r="C158" s="247" t="s">
        <v>2986</v>
      </c>
      <c r="D158" s="238" t="s">
        <v>439</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1019</v>
      </c>
      <c r="S158" s="241" t="s">
        <v>280</v>
      </c>
      <c r="T158" s="242" t="s">
        <v>280</v>
      </c>
      <c r="U158" s="222">
        <v>0.26</v>
      </c>
      <c r="V158" s="222">
        <f>ROUND(E158*U158,2)</f>
        <v>10.49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2902</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2907</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2987</v>
      </c>
      <c r="C161" s="247" t="s">
        <v>2257</v>
      </c>
      <c r="D161" s="238" t="s">
        <v>481</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1019</v>
      </c>
      <c r="S161" s="241" t="s">
        <v>280</v>
      </c>
      <c r="T161" s="242" t="s">
        <v>280</v>
      </c>
      <c r="U161" s="222">
        <v>1.5669999999999999</v>
      </c>
      <c r="V161" s="222">
        <f>ROUND(E161*U161,2)</f>
        <v>0.52</v>
      </c>
      <c r="W161" s="222"/>
      <c r="X161" s="222" t="s">
        <v>399</v>
      </c>
      <c r="Y161" s="222" t="s">
        <v>283</v>
      </c>
      <c r="Z161" s="212"/>
      <c r="AA161" s="212"/>
      <c r="AB161" s="212"/>
      <c r="AC161" s="212"/>
      <c r="AD161" s="212"/>
      <c r="AE161" s="212"/>
      <c r="AF161" s="212"/>
      <c r="AG161" s="212" t="s">
        <v>1035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1036</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2988</v>
      </c>
      <c r="C163" s="247" t="s">
        <v>2989</v>
      </c>
      <c r="D163" s="238" t="s">
        <v>439</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888</v>
      </c>
      <c r="S163" s="241" t="s">
        <v>280</v>
      </c>
      <c r="T163" s="242" t="s">
        <v>280</v>
      </c>
      <c r="U163" s="222">
        <v>0</v>
      </c>
      <c r="V163" s="222">
        <f>ROUND(E163*U163,2)</f>
        <v>0</v>
      </c>
      <c r="W163" s="222"/>
      <c r="X163" s="222" t="s">
        <v>830</v>
      </c>
      <c r="Y163" s="222" t="s">
        <v>283</v>
      </c>
      <c r="Z163" s="212"/>
      <c r="AA163" s="212"/>
      <c r="AB163" s="212"/>
      <c r="AC163" s="212"/>
      <c r="AD163" s="212"/>
      <c r="AE163" s="212"/>
      <c r="AF163" s="212"/>
      <c r="AG163" s="212" t="s">
        <v>831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2902</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2990</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2991</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1069</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288</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275</v>
      </c>
      <c r="B168" s="230" t="s">
        <v>181</v>
      </c>
      <c r="C168" s="246" t="s">
        <v>182</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276</v>
      </c>
    </row>
    <row r="169" spans="1:60" outlineLevel="1" x14ac:dyDescent="0.2">
      <c r="A169" s="236">
        <v>48</v>
      </c>
      <c r="B169" s="237" t="s">
        <v>2992</v>
      </c>
      <c r="C169" s="247" t="s">
        <v>2993</v>
      </c>
      <c r="D169" s="238" t="s">
        <v>439</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1078</v>
      </c>
      <c r="S169" s="241" t="s">
        <v>280</v>
      </c>
      <c r="T169" s="242" t="s">
        <v>280</v>
      </c>
      <c r="U169" s="222">
        <v>0.08</v>
      </c>
      <c r="V169" s="222">
        <f>ROUND(E169*U169,2)</f>
        <v>3.23</v>
      </c>
      <c r="W169" s="222"/>
      <c r="X169" s="222" t="s">
        <v>399</v>
      </c>
      <c r="Y169" s="222" t="s">
        <v>283</v>
      </c>
      <c r="Z169" s="212"/>
      <c r="AA169" s="212"/>
      <c r="AB169" s="212"/>
      <c r="AC169" s="212"/>
      <c r="AD169" s="212"/>
      <c r="AE169" s="212"/>
      <c r="AF169" s="212"/>
      <c r="AG169" s="212" t="s">
        <v>400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2902</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2907</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2994</v>
      </c>
      <c r="C172" s="247" t="s">
        <v>2995</v>
      </c>
      <c r="D172" s="238" t="s">
        <v>439</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1078</v>
      </c>
      <c r="S172" s="241" t="s">
        <v>280</v>
      </c>
      <c r="T172" s="242" t="s">
        <v>280</v>
      </c>
      <c r="U172" s="222">
        <v>7.0000000000000007E-2</v>
      </c>
      <c r="V172" s="222">
        <f>ROUND(E172*U172,2)</f>
        <v>2.82</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2902</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2907</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2996</v>
      </c>
      <c r="C175" s="247" t="s">
        <v>2263</v>
      </c>
      <c r="D175" s="238" t="s">
        <v>481</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1078</v>
      </c>
      <c r="S175" s="241" t="s">
        <v>280</v>
      </c>
      <c r="T175" s="242" t="s">
        <v>280</v>
      </c>
      <c r="U175" s="222">
        <v>1.74</v>
      </c>
      <c r="V175" s="222">
        <f>ROUND(E175*U175,2)</f>
        <v>0.1</v>
      </c>
      <c r="W175" s="222"/>
      <c r="X175" s="222" t="s">
        <v>399</v>
      </c>
      <c r="Y175" s="222" t="s">
        <v>283</v>
      </c>
      <c r="Z175" s="212"/>
      <c r="AA175" s="212"/>
      <c r="AB175" s="212"/>
      <c r="AC175" s="212"/>
      <c r="AD175" s="212"/>
      <c r="AE175" s="212"/>
      <c r="AF175" s="212"/>
      <c r="AG175" s="212" t="s">
        <v>1035</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1075</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447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2997</v>
      </c>
      <c r="C177" s="247" t="s">
        <v>2998</v>
      </c>
      <c r="D177" s="238" t="s">
        <v>439</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888</v>
      </c>
      <c r="S177" s="241" t="s">
        <v>280</v>
      </c>
      <c r="T177" s="242" t="s">
        <v>280</v>
      </c>
      <c r="U177" s="222">
        <v>0</v>
      </c>
      <c r="V177" s="222">
        <f>ROUND(E177*U177,2)</f>
        <v>0</v>
      </c>
      <c r="W177" s="222"/>
      <c r="X177" s="222" t="s">
        <v>830</v>
      </c>
      <c r="Y177" s="222" t="s">
        <v>283</v>
      </c>
      <c r="Z177" s="212"/>
      <c r="AA177" s="212"/>
      <c r="AB177" s="212"/>
      <c r="AC177" s="212"/>
      <c r="AD177" s="212"/>
      <c r="AE177" s="212"/>
      <c r="AF177" s="212"/>
      <c r="AG177" s="212" t="s">
        <v>831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2902</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2999</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1069</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288</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275</v>
      </c>
      <c r="B181" s="230" t="s">
        <v>183</v>
      </c>
      <c r="C181" s="246" t="s">
        <v>184</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276</v>
      </c>
    </row>
    <row r="182" spans="1:60" outlineLevel="1" x14ac:dyDescent="0.2">
      <c r="A182" s="236">
        <v>52</v>
      </c>
      <c r="B182" s="237" t="s">
        <v>3000</v>
      </c>
      <c r="C182" s="247" t="s">
        <v>3001</v>
      </c>
      <c r="D182" s="238" t="s">
        <v>491</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1953</v>
      </c>
      <c r="S182" s="241" t="s">
        <v>280</v>
      </c>
      <c r="T182" s="242" t="s">
        <v>280</v>
      </c>
      <c r="U182" s="222">
        <v>0.372</v>
      </c>
      <c r="V182" s="222">
        <f>ROUND(E182*U182,2)</f>
        <v>0.37</v>
      </c>
      <c r="W182" s="222"/>
      <c r="X182" s="222" t="s">
        <v>399</v>
      </c>
      <c r="Y182" s="222" t="s">
        <v>283</v>
      </c>
      <c r="Z182" s="212"/>
      <c r="AA182" s="212"/>
      <c r="AB182" s="212"/>
      <c r="AC182" s="212"/>
      <c r="AD182" s="212"/>
      <c r="AE182" s="212"/>
      <c r="AF182" s="212"/>
      <c r="AG182" s="212" t="s">
        <v>400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3002</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234</v>
      </c>
      <c r="C184" s="246" t="s">
        <v>235</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276</v>
      </c>
    </row>
    <row r="185" spans="1:60" outlineLevel="1" x14ac:dyDescent="0.2">
      <c r="A185" s="236">
        <v>53</v>
      </c>
      <c r="B185" s="237" t="s">
        <v>3003</v>
      </c>
      <c r="C185" s="247" t="s">
        <v>3004</v>
      </c>
      <c r="D185" s="238" t="s">
        <v>563</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280</v>
      </c>
      <c r="T185" s="242" t="s">
        <v>280</v>
      </c>
      <c r="U185" s="222">
        <v>0</v>
      </c>
      <c r="V185" s="222">
        <f>ROUND(E185*U185,2)</f>
        <v>0</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3005</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275</v>
      </c>
      <c r="B187" s="230" t="s">
        <v>183</v>
      </c>
      <c r="C187" s="246" t="s">
        <v>184</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276</v>
      </c>
    </row>
    <row r="188" spans="1:60" outlineLevel="1" x14ac:dyDescent="0.2">
      <c r="A188" s="236">
        <v>54</v>
      </c>
      <c r="B188" s="237" t="s">
        <v>3006</v>
      </c>
      <c r="C188" s="247" t="s">
        <v>3007</v>
      </c>
      <c r="D188" s="238" t="s">
        <v>885</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316</v>
      </c>
      <c r="T188" s="242" t="s">
        <v>281</v>
      </c>
      <c r="U188" s="222">
        <v>0</v>
      </c>
      <c r="V188" s="222">
        <f>ROUND(E188*U188,2)</f>
        <v>0</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2854</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3008</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275</v>
      </c>
      <c r="B191" s="230" t="s">
        <v>210</v>
      </c>
      <c r="C191" s="246" t="s">
        <v>211</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276</v>
      </c>
    </row>
    <row r="192" spans="1:60" outlineLevel="1" x14ac:dyDescent="0.2">
      <c r="A192" s="236">
        <v>55</v>
      </c>
      <c r="B192" s="237" t="s">
        <v>3009</v>
      </c>
      <c r="C192" s="247" t="s">
        <v>3010</v>
      </c>
      <c r="D192" s="238" t="s">
        <v>491</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1087</v>
      </c>
      <c r="S192" s="241" t="s">
        <v>280</v>
      </c>
      <c r="T192" s="242" t="s">
        <v>280</v>
      </c>
      <c r="U192" s="222">
        <v>0.11</v>
      </c>
      <c r="V192" s="222">
        <f>ROUND(E192*U192,2)</f>
        <v>0.33</v>
      </c>
      <c r="W192" s="222"/>
      <c r="X192" s="222" t="s">
        <v>399</v>
      </c>
      <c r="Y192" s="222" t="s">
        <v>283</v>
      </c>
      <c r="Z192" s="212"/>
      <c r="AA192" s="212"/>
      <c r="AB192" s="212"/>
      <c r="AC192" s="212"/>
      <c r="AD192" s="212"/>
      <c r="AE192" s="212"/>
      <c r="AF192" s="212"/>
      <c r="AG192" s="212" t="s">
        <v>400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2930</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275</v>
      </c>
      <c r="B194" s="230" t="s">
        <v>212</v>
      </c>
      <c r="C194" s="246" t="s">
        <v>213</v>
      </c>
      <c r="D194" s="231"/>
      <c r="E194" s="232"/>
      <c r="F194" s="233"/>
      <c r="G194" s="233">
        <f>SUMIF(AG195:AG210,"&lt;&gt;NOR",G195:G210)</f>
        <v>0</v>
      </c>
      <c r="H194" s="233"/>
      <c r="I194" s="233">
        <f>SUM(I195:I210)</f>
        <v>0</v>
      </c>
      <c r="J194" s="233"/>
      <c r="K194" s="233">
        <f>SUM(K195:K210)</f>
        <v>0</v>
      </c>
      <c r="L194" s="233"/>
      <c r="M194" s="233">
        <f>SUM(M195:M210)</f>
        <v>0</v>
      </c>
      <c r="N194" s="232"/>
      <c r="O194" s="232">
        <f>SUM(O195:O210)</f>
        <v>0</v>
      </c>
      <c r="P194" s="232"/>
      <c r="Q194" s="232">
        <f>SUM(Q195:Q210)</f>
        <v>0</v>
      </c>
      <c r="R194" s="233"/>
      <c r="S194" s="233"/>
      <c r="T194" s="234"/>
      <c r="U194" s="228"/>
      <c r="V194" s="228">
        <f>SUM(V195:V210)</f>
        <v>0</v>
      </c>
      <c r="W194" s="228"/>
      <c r="X194" s="228"/>
      <c r="Y194" s="228"/>
      <c r="AG194" t="s">
        <v>276</v>
      </c>
    </row>
    <row r="195" spans="1:60" ht="22.5" outlineLevel="1" x14ac:dyDescent="0.2">
      <c r="A195" s="236">
        <v>56</v>
      </c>
      <c r="B195" s="237" t="s">
        <v>3011</v>
      </c>
      <c r="C195" s="247" t="s">
        <v>3012</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316</v>
      </c>
      <c r="T195" s="242" t="s">
        <v>281</v>
      </c>
      <c r="U195" s="222">
        <v>0</v>
      </c>
      <c r="V195" s="222">
        <f>ROUND(E195*U195,2)</f>
        <v>0</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3013</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3014</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3015</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3016</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3017</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3018</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3019</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3020</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49" t="s">
        <v>3002</v>
      </c>
      <c r="D204" s="226"/>
      <c r="E204" s="227">
        <v>1</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33.75" outlineLevel="1" x14ac:dyDescent="0.2">
      <c r="A205" s="236">
        <v>57</v>
      </c>
      <c r="B205" s="237" t="s">
        <v>3021</v>
      </c>
      <c r="C205" s="247" t="s">
        <v>3022</v>
      </c>
      <c r="D205" s="238" t="s">
        <v>491</v>
      </c>
      <c r="E205" s="239">
        <v>1</v>
      </c>
      <c r="F205" s="240"/>
      <c r="G205" s="241">
        <f>ROUND(E205*F205,2)</f>
        <v>0</v>
      </c>
      <c r="H205" s="240"/>
      <c r="I205" s="241">
        <f>ROUND(E205*H205,2)</f>
        <v>0</v>
      </c>
      <c r="J205" s="240"/>
      <c r="K205" s="241">
        <f>ROUND(E205*J205,2)</f>
        <v>0</v>
      </c>
      <c r="L205" s="241">
        <v>21</v>
      </c>
      <c r="M205" s="241">
        <f>G205*(1+L205/100)</f>
        <v>0</v>
      </c>
      <c r="N205" s="239">
        <v>0</v>
      </c>
      <c r="O205" s="239">
        <f>ROUND(E205*N205,2)</f>
        <v>0</v>
      </c>
      <c r="P205" s="239">
        <v>0</v>
      </c>
      <c r="Q205" s="239">
        <f>ROUND(E205*P205,2)</f>
        <v>0</v>
      </c>
      <c r="R205" s="241"/>
      <c r="S205" s="241" t="s">
        <v>316</v>
      </c>
      <c r="T205" s="242" t="s">
        <v>281</v>
      </c>
      <c r="U205" s="222">
        <v>0</v>
      </c>
      <c r="V205" s="222">
        <f>ROUND(E205*U205,2)</f>
        <v>0</v>
      </c>
      <c r="W205" s="222"/>
      <c r="X205" s="222" t="s">
        <v>399</v>
      </c>
      <c r="Y205" s="222" t="s">
        <v>283</v>
      </c>
      <c r="Z205" s="212"/>
      <c r="AA205" s="212"/>
      <c r="AB205" s="212"/>
      <c r="AC205" s="212"/>
      <c r="AD205" s="212"/>
      <c r="AE205" s="212"/>
      <c r="AF205" s="212"/>
      <c r="AG205" s="212" t="s">
        <v>400</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3023</v>
      </c>
      <c r="D206" s="226"/>
      <c r="E206" s="227">
        <v>1</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33.75" outlineLevel="1" x14ac:dyDescent="0.2">
      <c r="A207" s="236">
        <v>58</v>
      </c>
      <c r="B207" s="237" t="s">
        <v>3024</v>
      </c>
      <c r="C207" s="247" t="s">
        <v>3025</v>
      </c>
      <c r="D207" s="238" t="s">
        <v>491</v>
      </c>
      <c r="E207" s="239">
        <v>1</v>
      </c>
      <c r="F207" s="240"/>
      <c r="G207" s="241">
        <f>ROUND(E207*F207,2)</f>
        <v>0</v>
      </c>
      <c r="H207" s="240"/>
      <c r="I207" s="241">
        <f>ROUND(E207*H207,2)</f>
        <v>0</v>
      </c>
      <c r="J207" s="240"/>
      <c r="K207" s="241">
        <f>ROUND(E207*J207,2)</f>
        <v>0</v>
      </c>
      <c r="L207" s="241">
        <v>21</v>
      </c>
      <c r="M207" s="241">
        <f>G207*(1+L207/100)</f>
        <v>0</v>
      </c>
      <c r="N207" s="239">
        <v>4.2999999999999999E-4</v>
      </c>
      <c r="O207" s="239">
        <f>ROUND(E207*N207,2)</f>
        <v>0</v>
      </c>
      <c r="P207" s="239">
        <v>0</v>
      </c>
      <c r="Q207" s="239">
        <f>ROUND(E207*P207,2)</f>
        <v>0</v>
      </c>
      <c r="R207" s="241"/>
      <c r="S207" s="241" t="s">
        <v>316</v>
      </c>
      <c r="T207" s="242" t="s">
        <v>281</v>
      </c>
      <c r="U207" s="222">
        <v>0</v>
      </c>
      <c r="V207" s="222">
        <f>ROUND(E207*U207,2)</f>
        <v>0</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3023</v>
      </c>
      <c r="D208" s="226"/>
      <c r="E208" s="227">
        <v>1</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33.75" outlineLevel="1" x14ac:dyDescent="0.2">
      <c r="A209" s="236">
        <v>59</v>
      </c>
      <c r="B209" s="237" t="s">
        <v>3026</v>
      </c>
      <c r="C209" s="247" t="s">
        <v>3027</v>
      </c>
      <c r="D209" s="238" t="s">
        <v>491</v>
      </c>
      <c r="E209" s="239">
        <v>1</v>
      </c>
      <c r="F209" s="240"/>
      <c r="G209" s="241">
        <f>ROUND(E209*F209,2)</f>
        <v>0</v>
      </c>
      <c r="H209" s="240"/>
      <c r="I209" s="241">
        <f>ROUND(E209*H209,2)</f>
        <v>0</v>
      </c>
      <c r="J209" s="240"/>
      <c r="K209" s="241">
        <f>ROUND(E209*J209,2)</f>
        <v>0</v>
      </c>
      <c r="L209" s="241">
        <v>21</v>
      </c>
      <c r="M209" s="241">
        <f>G209*(1+L209/100)</f>
        <v>0</v>
      </c>
      <c r="N209" s="239">
        <v>4.2999999999999999E-4</v>
      </c>
      <c r="O209" s="239">
        <f>ROUND(E209*N209,2)</f>
        <v>0</v>
      </c>
      <c r="P209" s="239">
        <v>0</v>
      </c>
      <c r="Q209" s="239">
        <f>ROUND(E209*P209,2)</f>
        <v>0</v>
      </c>
      <c r="R209" s="241"/>
      <c r="S209" s="241" t="s">
        <v>316</v>
      </c>
      <c r="T209" s="242" t="s">
        <v>281</v>
      </c>
      <c r="U209" s="222">
        <v>0</v>
      </c>
      <c r="V209" s="222">
        <f>ROUND(E209*U209,2)</f>
        <v>0</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3023</v>
      </c>
      <c r="D210" s="226"/>
      <c r="E210" s="227">
        <v>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29" t="s">
        <v>275</v>
      </c>
      <c r="B211" s="230" t="s">
        <v>214</v>
      </c>
      <c r="C211" s="246" t="s">
        <v>215</v>
      </c>
      <c r="D211" s="231"/>
      <c r="E211" s="232"/>
      <c r="F211" s="233"/>
      <c r="G211" s="233">
        <f>SUMIF(AG212:AG238,"&lt;&gt;NOR",G212:G238)</f>
        <v>0</v>
      </c>
      <c r="H211" s="233"/>
      <c r="I211" s="233">
        <f>SUM(I212:I238)</f>
        <v>0</v>
      </c>
      <c r="J211" s="233"/>
      <c r="K211" s="233">
        <f>SUM(K212:K238)</f>
        <v>0</v>
      </c>
      <c r="L211" s="233"/>
      <c r="M211" s="233">
        <f>SUM(M212:M238)</f>
        <v>0</v>
      </c>
      <c r="N211" s="232"/>
      <c r="O211" s="232">
        <f>SUM(O212:O238)</f>
        <v>1.03</v>
      </c>
      <c r="P211" s="232"/>
      <c r="Q211" s="232">
        <f>SUM(Q212:Q238)</f>
        <v>0</v>
      </c>
      <c r="R211" s="233"/>
      <c r="S211" s="233"/>
      <c r="T211" s="234"/>
      <c r="U211" s="228"/>
      <c r="V211" s="228">
        <f>SUM(V212:V238)</f>
        <v>54.66</v>
      </c>
      <c r="W211" s="228"/>
      <c r="X211" s="228"/>
      <c r="Y211" s="228"/>
      <c r="AG211" t="s">
        <v>276</v>
      </c>
    </row>
    <row r="212" spans="1:60" outlineLevel="1" x14ac:dyDescent="0.2">
      <c r="A212" s="236">
        <v>60</v>
      </c>
      <c r="B212" s="237" t="s">
        <v>3028</v>
      </c>
      <c r="C212" s="247" t="s">
        <v>3029</v>
      </c>
      <c r="D212" s="238" t="s">
        <v>439</v>
      </c>
      <c r="E212" s="239">
        <v>40.35</v>
      </c>
      <c r="F212" s="240"/>
      <c r="G212" s="241">
        <f>ROUND(E212*F212,2)</f>
        <v>0</v>
      </c>
      <c r="H212" s="240"/>
      <c r="I212" s="241">
        <f>ROUND(E212*H212,2)</f>
        <v>0</v>
      </c>
      <c r="J212" s="240"/>
      <c r="K212" s="241">
        <f>ROUND(E212*J212,2)</f>
        <v>0</v>
      </c>
      <c r="L212" s="241">
        <v>21</v>
      </c>
      <c r="M212" s="241">
        <f>G212*(1+L212/100)</f>
        <v>0</v>
      </c>
      <c r="N212" s="239">
        <v>2.1000000000000001E-4</v>
      </c>
      <c r="O212" s="239">
        <f>ROUND(E212*N212,2)</f>
        <v>0.01</v>
      </c>
      <c r="P212" s="239">
        <v>0</v>
      </c>
      <c r="Q212" s="239">
        <f>ROUND(E212*P212,2)</f>
        <v>0</v>
      </c>
      <c r="R212" s="241" t="s">
        <v>1542</v>
      </c>
      <c r="S212" s="241" t="s">
        <v>280</v>
      </c>
      <c r="T212" s="242" t="s">
        <v>280</v>
      </c>
      <c r="U212" s="222">
        <v>0.05</v>
      </c>
      <c r="V212" s="222">
        <f>ROUND(E212*U212,2)</f>
        <v>2.02</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9" t="s">
        <v>2902</v>
      </c>
      <c r="D213" s="226"/>
      <c r="E213" s="227"/>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9" t="s">
        <v>2907</v>
      </c>
      <c r="D214" s="226"/>
      <c r="E214" s="227">
        <v>40.35</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6">
        <v>61</v>
      </c>
      <c r="B215" s="237" t="s">
        <v>3030</v>
      </c>
      <c r="C215" s="247" t="s">
        <v>3031</v>
      </c>
      <c r="D215" s="238" t="s">
        <v>439</v>
      </c>
      <c r="E215" s="239">
        <v>40.35</v>
      </c>
      <c r="F215" s="240"/>
      <c r="G215" s="241">
        <f>ROUND(E215*F215,2)</f>
        <v>0</v>
      </c>
      <c r="H215" s="240"/>
      <c r="I215" s="241">
        <f>ROUND(E215*H215,2)</f>
        <v>0</v>
      </c>
      <c r="J215" s="240"/>
      <c r="K215" s="241">
        <f>ROUND(E215*J215,2)</f>
        <v>0</v>
      </c>
      <c r="L215" s="241">
        <v>21</v>
      </c>
      <c r="M215" s="241">
        <f>G215*(1+L215/100)</f>
        <v>0</v>
      </c>
      <c r="N215" s="239">
        <v>0</v>
      </c>
      <c r="O215" s="239">
        <f>ROUND(E215*N215,2)</f>
        <v>0</v>
      </c>
      <c r="P215" s="239">
        <v>0</v>
      </c>
      <c r="Q215" s="239">
        <f>ROUND(E215*P215,2)</f>
        <v>0</v>
      </c>
      <c r="R215" s="241" t="s">
        <v>1542</v>
      </c>
      <c r="S215" s="241" t="s">
        <v>280</v>
      </c>
      <c r="T215" s="242" t="s">
        <v>280</v>
      </c>
      <c r="U215" s="222">
        <v>0.97799999999999998</v>
      </c>
      <c r="V215" s="222">
        <f>ROUND(E215*U215,2)</f>
        <v>39.46</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3032</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2902</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49" t="s">
        <v>2907</v>
      </c>
      <c r="D218" s="226"/>
      <c r="E218" s="227">
        <v>40.35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62</v>
      </c>
      <c r="B219" s="237" t="s">
        <v>3033</v>
      </c>
      <c r="C219" s="247" t="s">
        <v>3034</v>
      </c>
      <c r="D219" s="238" t="s">
        <v>563</v>
      </c>
      <c r="E219" s="239">
        <v>33.520000000000003</v>
      </c>
      <c r="F219" s="240"/>
      <c r="G219" s="241">
        <f>ROUND(E219*F219,2)</f>
        <v>0</v>
      </c>
      <c r="H219" s="240"/>
      <c r="I219" s="241">
        <f>ROUND(E219*H219,2)</f>
        <v>0</v>
      </c>
      <c r="J219" s="240"/>
      <c r="K219" s="241">
        <f>ROUND(E219*J219,2)</f>
        <v>0</v>
      </c>
      <c r="L219" s="241">
        <v>21</v>
      </c>
      <c r="M219" s="241">
        <f>G219*(1+L219/100)</f>
        <v>0</v>
      </c>
      <c r="N219" s="239">
        <v>0</v>
      </c>
      <c r="O219" s="239">
        <f>ROUND(E219*N219,2)</f>
        <v>0</v>
      </c>
      <c r="P219" s="239">
        <v>0</v>
      </c>
      <c r="Q219" s="239">
        <f>ROUND(E219*P219,2)</f>
        <v>0</v>
      </c>
      <c r="R219" s="241" t="s">
        <v>1542</v>
      </c>
      <c r="S219" s="241" t="s">
        <v>280</v>
      </c>
      <c r="T219" s="242" t="s">
        <v>280</v>
      </c>
      <c r="U219" s="222">
        <v>0.154</v>
      </c>
      <c r="V219" s="222">
        <f>ROUND(E219*U219,2)</f>
        <v>5.16</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9" t="s">
        <v>2902</v>
      </c>
      <c r="D220" s="226"/>
      <c r="E220" s="227"/>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3035</v>
      </c>
      <c r="D221" s="226"/>
      <c r="E221" s="227">
        <v>14.36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3036</v>
      </c>
      <c r="D222" s="226"/>
      <c r="E222" s="227">
        <v>19.16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6">
        <v>63</v>
      </c>
      <c r="B223" s="237" t="s">
        <v>3037</v>
      </c>
      <c r="C223" s="247" t="s">
        <v>3038</v>
      </c>
      <c r="D223" s="238" t="s">
        <v>563</v>
      </c>
      <c r="E223" s="239">
        <v>33.520000000000003</v>
      </c>
      <c r="F223" s="240"/>
      <c r="G223" s="241">
        <f>ROUND(E223*F223,2)</f>
        <v>0</v>
      </c>
      <c r="H223" s="240"/>
      <c r="I223" s="241">
        <f>ROUND(E223*H223,2)</f>
        <v>0</v>
      </c>
      <c r="J223" s="240"/>
      <c r="K223" s="241">
        <f>ROUND(E223*J223,2)</f>
        <v>0</v>
      </c>
      <c r="L223" s="241">
        <v>21</v>
      </c>
      <c r="M223" s="241">
        <f>G223*(1+L223/100)</f>
        <v>0</v>
      </c>
      <c r="N223" s="239">
        <v>4.0000000000000003E-5</v>
      </c>
      <c r="O223" s="239">
        <f>ROUND(E223*N223,2)</f>
        <v>0</v>
      </c>
      <c r="P223" s="239">
        <v>0</v>
      </c>
      <c r="Q223" s="239">
        <f>ROUND(E223*P223,2)</f>
        <v>0</v>
      </c>
      <c r="R223" s="241" t="s">
        <v>1542</v>
      </c>
      <c r="S223" s="241" t="s">
        <v>280</v>
      </c>
      <c r="T223" s="242" t="s">
        <v>280</v>
      </c>
      <c r="U223" s="222">
        <v>7.0000000000000007E-2</v>
      </c>
      <c r="V223" s="222">
        <f>ROUND(E223*U223,2)</f>
        <v>2.35</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8" t="s">
        <v>3039</v>
      </c>
      <c r="D224" s="244"/>
      <c r="E224" s="244"/>
      <c r="F224" s="244"/>
      <c r="G224" s="244"/>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286</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2854</v>
      </c>
      <c r="D225" s="226"/>
      <c r="E225" s="227"/>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3040</v>
      </c>
      <c r="D226" s="226"/>
      <c r="E226" s="227">
        <v>33.520000000000003</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64</v>
      </c>
      <c r="B227" s="237" t="s">
        <v>3041</v>
      </c>
      <c r="C227" s="247" t="s">
        <v>3042</v>
      </c>
      <c r="D227" s="238" t="s">
        <v>481</v>
      </c>
      <c r="E227" s="239">
        <v>1.02952</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1542</v>
      </c>
      <c r="S227" s="241" t="s">
        <v>280</v>
      </c>
      <c r="T227" s="242" t="s">
        <v>280</v>
      </c>
      <c r="U227" s="222">
        <v>1.5980000000000001</v>
      </c>
      <c r="V227" s="222">
        <f>ROUND(E227*U227,2)</f>
        <v>1.65</v>
      </c>
      <c r="W227" s="222"/>
      <c r="X227" s="222" t="s">
        <v>399</v>
      </c>
      <c r="Y227" s="222" t="s">
        <v>283</v>
      </c>
      <c r="Z227" s="212"/>
      <c r="AA227" s="212"/>
      <c r="AB227" s="212"/>
      <c r="AC227" s="212"/>
      <c r="AD227" s="212"/>
      <c r="AE227" s="212"/>
      <c r="AF227" s="212"/>
      <c r="AG227" s="212" t="s">
        <v>1035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4" t="s">
        <v>1075</v>
      </c>
      <c r="D228" s="256"/>
      <c r="E228" s="256"/>
      <c r="F228" s="256"/>
      <c r="G228" s="256"/>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447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6">
        <v>65</v>
      </c>
      <c r="B229" s="237" t="s">
        <v>3043</v>
      </c>
      <c r="C229" s="247" t="s">
        <v>3044</v>
      </c>
      <c r="D229" s="238" t="s">
        <v>563</v>
      </c>
      <c r="E229" s="239">
        <v>33.520000000000003</v>
      </c>
      <c r="F229" s="240"/>
      <c r="G229" s="241">
        <f>ROUND(E229*F229,2)</f>
        <v>0</v>
      </c>
      <c r="H229" s="240"/>
      <c r="I229" s="241">
        <f>ROUND(E229*H229,2)</f>
        <v>0</v>
      </c>
      <c r="J229" s="240"/>
      <c r="K229" s="241">
        <f>ROUND(E229*J229,2)</f>
        <v>0</v>
      </c>
      <c r="L229" s="241">
        <v>21</v>
      </c>
      <c r="M229" s="241">
        <f>G229*(1+L229/100)</f>
        <v>0</v>
      </c>
      <c r="N229" s="239">
        <v>1.2999999999999999E-4</v>
      </c>
      <c r="O229" s="239">
        <f>ROUND(E229*N229,2)</f>
        <v>0</v>
      </c>
      <c r="P229" s="239">
        <v>0</v>
      </c>
      <c r="Q229" s="239">
        <f>ROUND(E229*P229,2)</f>
        <v>0</v>
      </c>
      <c r="R229" s="241"/>
      <c r="S229" s="241" t="s">
        <v>316</v>
      </c>
      <c r="T229" s="242" t="s">
        <v>281</v>
      </c>
      <c r="U229" s="222">
        <v>0.12</v>
      </c>
      <c r="V229" s="222">
        <f>ROUND(E229*U229,2)</f>
        <v>4.0199999999999996</v>
      </c>
      <c r="W229" s="222"/>
      <c r="X229" s="222" t="s">
        <v>399</v>
      </c>
      <c r="Y229" s="222" t="s">
        <v>283</v>
      </c>
      <c r="Z229" s="212"/>
      <c r="AA229" s="212"/>
      <c r="AB229" s="212"/>
      <c r="AC229" s="212"/>
      <c r="AD229" s="212"/>
      <c r="AE229" s="212"/>
      <c r="AF229" s="212"/>
      <c r="AG229" s="212" t="s">
        <v>400</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49" t="s">
        <v>3040</v>
      </c>
      <c r="D230" s="226"/>
      <c r="E230" s="227">
        <v>33.520000000000003</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36">
        <v>66</v>
      </c>
      <c r="B231" s="237" t="s">
        <v>3045</v>
      </c>
      <c r="C231" s="247" t="s">
        <v>3046</v>
      </c>
      <c r="D231" s="238" t="s">
        <v>1093</v>
      </c>
      <c r="E231" s="239">
        <v>168.10400000000001</v>
      </c>
      <c r="F231" s="240"/>
      <c r="G231" s="241">
        <f>ROUND(E231*F231,2)</f>
        <v>0</v>
      </c>
      <c r="H231" s="240"/>
      <c r="I231" s="241">
        <f>ROUND(E231*H231,2)</f>
        <v>0</v>
      </c>
      <c r="J231" s="240"/>
      <c r="K231" s="241">
        <f>ROUND(E231*J231,2)</f>
        <v>0</v>
      </c>
      <c r="L231" s="241">
        <v>21</v>
      </c>
      <c r="M231" s="241">
        <f>G231*(1+L231/100)</f>
        <v>0</v>
      </c>
      <c r="N231" s="239">
        <v>1E-3</v>
      </c>
      <c r="O231" s="239">
        <f>ROUND(E231*N231,2)</f>
        <v>0.17</v>
      </c>
      <c r="P231" s="239">
        <v>0</v>
      </c>
      <c r="Q231" s="239">
        <f>ROUND(E231*P231,2)</f>
        <v>0</v>
      </c>
      <c r="R231" s="241" t="s">
        <v>888</v>
      </c>
      <c r="S231" s="241" t="s">
        <v>280</v>
      </c>
      <c r="T231" s="242" t="s">
        <v>280</v>
      </c>
      <c r="U231" s="222">
        <v>0</v>
      </c>
      <c r="V231" s="222">
        <f>ROUND(E231*U231,2)</f>
        <v>0</v>
      </c>
      <c r="W231" s="222"/>
      <c r="X231" s="222" t="s">
        <v>830</v>
      </c>
      <c r="Y231" s="222" t="s">
        <v>283</v>
      </c>
      <c r="Z231" s="212"/>
      <c r="AA231" s="212"/>
      <c r="AB231" s="212"/>
      <c r="AC231" s="212"/>
      <c r="AD231" s="212"/>
      <c r="AE231" s="212"/>
      <c r="AF231" s="212"/>
      <c r="AG231" s="212" t="s">
        <v>831</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2902</v>
      </c>
      <c r="D232" s="226"/>
      <c r="E232" s="227"/>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3047</v>
      </c>
      <c r="D233" s="226"/>
      <c r="E233" s="227">
        <v>168.10400000000001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6">
        <v>67</v>
      </c>
      <c r="B234" s="237" t="s">
        <v>3048</v>
      </c>
      <c r="C234" s="247" t="s">
        <v>3049</v>
      </c>
      <c r="D234" s="238" t="s">
        <v>439</v>
      </c>
      <c r="E234" s="239">
        <v>44.127299999999998</v>
      </c>
      <c r="F234" s="240"/>
      <c r="G234" s="241">
        <f>ROUND(E234*F234,2)</f>
        <v>0</v>
      </c>
      <c r="H234" s="240"/>
      <c r="I234" s="241">
        <f>ROUND(E234*H234,2)</f>
        <v>0</v>
      </c>
      <c r="J234" s="240"/>
      <c r="K234" s="241">
        <f>ROUND(E234*J234,2)</f>
        <v>0</v>
      </c>
      <c r="L234" s="241">
        <v>21</v>
      </c>
      <c r="M234" s="241">
        <f>G234*(1+L234/100)</f>
        <v>0</v>
      </c>
      <c r="N234" s="239">
        <v>1.9199999999999998E-2</v>
      </c>
      <c r="O234" s="239">
        <f>ROUND(E234*N234,2)</f>
        <v>0.85</v>
      </c>
      <c r="P234" s="239">
        <v>0</v>
      </c>
      <c r="Q234" s="239">
        <f>ROUND(E234*P234,2)</f>
        <v>0</v>
      </c>
      <c r="R234" s="241" t="s">
        <v>888</v>
      </c>
      <c r="S234" s="241" t="s">
        <v>280</v>
      </c>
      <c r="T234" s="242" t="s">
        <v>280</v>
      </c>
      <c r="U234" s="222">
        <v>0</v>
      </c>
      <c r="V234" s="222">
        <f>ROUND(E234*U234,2)</f>
        <v>0</v>
      </c>
      <c r="W234" s="222"/>
      <c r="X234" s="222" t="s">
        <v>830</v>
      </c>
      <c r="Y234" s="222" t="s">
        <v>283</v>
      </c>
      <c r="Z234" s="212"/>
      <c r="AA234" s="212"/>
      <c r="AB234" s="212"/>
      <c r="AC234" s="212"/>
      <c r="AD234" s="212"/>
      <c r="AE234" s="212"/>
      <c r="AF234" s="212"/>
      <c r="AG234" s="212" t="s">
        <v>831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9" t="s">
        <v>2902</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3050</v>
      </c>
      <c r="D236" s="226"/>
      <c r="E236" s="227">
        <v>40.35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3051</v>
      </c>
      <c r="D237" s="226"/>
      <c r="E237" s="227">
        <v>1.6759999999999999</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6" t="s">
        <v>1069</v>
      </c>
      <c r="D238" s="254"/>
      <c r="E238" s="255">
        <v>2.1013000000000002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288</v>
      </c>
      <c r="AH238" s="212">
        <v>4</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29" t="s">
        <v>275</v>
      </c>
      <c r="B239" s="230" t="s">
        <v>220</v>
      </c>
      <c r="C239" s="246" t="s">
        <v>221</v>
      </c>
      <c r="D239" s="231"/>
      <c r="E239" s="232"/>
      <c r="F239" s="233"/>
      <c r="G239" s="233">
        <f>SUMIF(AG240:AG252,"&lt;&gt;NOR",G240:G252)</f>
        <v>0</v>
      </c>
      <c r="H239" s="233"/>
      <c r="I239" s="233">
        <f>SUM(I240:I252)</f>
        <v>0</v>
      </c>
      <c r="J239" s="233"/>
      <c r="K239" s="233">
        <f>SUM(K240:K252)</f>
        <v>0</v>
      </c>
      <c r="L239" s="233"/>
      <c r="M239" s="233">
        <f>SUM(M240:M252)</f>
        <v>0</v>
      </c>
      <c r="N239" s="232"/>
      <c r="O239" s="232">
        <f>SUM(O240:O252)</f>
        <v>0</v>
      </c>
      <c r="P239" s="232"/>
      <c r="Q239" s="232">
        <f>SUM(Q240:Q252)</f>
        <v>0</v>
      </c>
      <c r="R239" s="233"/>
      <c r="S239" s="233"/>
      <c r="T239" s="234"/>
      <c r="U239" s="228"/>
      <c r="V239" s="228">
        <f>SUM(V240:V252)</f>
        <v>1.7000000000000002</v>
      </c>
      <c r="W239" s="228"/>
      <c r="X239" s="228"/>
      <c r="Y239" s="228"/>
      <c r="AG239" t="s">
        <v>276</v>
      </c>
    </row>
    <row r="240" spans="1:60" outlineLevel="1" x14ac:dyDescent="0.2">
      <c r="A240" s="236">
        <v>68</v>
      </c>
      <c r="B240" s="237" t="s">
        <v>3052</v>
      </c>
      <c r="C240" s="247" t="s">
        <v>3053</v>
      </c>
      <c r="D240" s="238" t="s">
        <v>439</v>
      </c>
      <c r="E240" s="239">
        <v>2.294</v>
      </c>
      <c r="F240" s="240"/>
      <c r="G240" s="241">
        <f>ROUND(E240*F240,2)</f>
        <v>0</v>
      </c>
      <c r="H240" s="240"/>
      <c r="I240" s="241">
        <f>ROUND(E240*H240,2)</f>
        <v>0</v>
      </c>
      <c r="J240" s="240"/>
      <c r="K240" s="241">
        <f>ROUND(E240*J240,2)</f>
        <v>0</v>
      </c>
      <c r="L240" s="241">
        <v>21</v>
      </c>
      <c r="M240" s="241">
        <f>G240*(1+L240/100)</f>
        <v>0</v>
      </c>
      <c r="N240" s="239">
        <v>8.0000000000000007E-5</v>
      </c>
      <c r="O240" s="239">
        <f>ROUND(E240*N240,2)</f>
        <v>0</v>
      </c>
      <c r="P240" s="239">
        <v>0</v>
      </c>
      <c r="Q240" s="239">
        <f>ROUND(E240*P240,2)</f>
        <v>0</v>
      </c>
      <c r="R240" s="241" t="s">
        <v>1568</v>
      </c>
      <c r="S240" s="241" t="s">
        <v>280</v>
      </c>
      <c r="T240" s="242" t="s">
        <v>280</v>
      </c>
      <c r="U240" s="222">
        <v>0.156</v>
      </c>
      <c r="V240" s="222">
        <f>ROUND(E240*U240,2)</f>
        <v>0.36</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3054</v>
      </c>
      <c r="D241" s="226"/>
      <c r="E241" s="227"/>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3055</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3056</v>
      </c>
      <c r="D243" s="226"/>
      <c r="E243" s="227">
        <v>0.63</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3057</v>
      </c>
      <c r="D244" s="226"/>
      <c r="E244" s="227">
        <v>0.95</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3058</v>
      </c>
      <c r="D245" s="226"/>
      <c r="E245" s="227">
        <v>0.71399999999999997</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6">
        <v>69</v>
      </c>
      <c r="B246" s="237" t="s">
        <v>3059</v>
      </c>
      <c r="C246" s="247" t="s">
        <v>3060</v>
      </c>
      <c r="D246" s="238" t="s">
        <v>439</v>
      </c>
      <c r="E246" s="239">
        <v>2.294</v>
      </c>
      <c r="F246" s="240"/>
      <c r="G246" s="241">
        <f>ROUND(E246*F246,2)</f>
        <v>0</v>
      </c>
      <c r="H246" s="240"/>
      <c r="I246" s="241">
        <f>ROUND(E246*H246,2)</f>
        <v>0</v>
      </c>
      <c r="J246" s="240"/>
      <c r="K246" s="241">
        <f>ROUND(E246*J246,2)</f>
        <v>0</v>
      </c>
      <c r="L246" s="241">
        <v>21</v>
      </c>
      <c r="M246" s="241">
        <f>G246*(1+L246/100)</f>
        <v>0</v>
      </c>
      <c r="N246" s="239">
        <v>4.0000000000000002E-4</v>
      </c>
      <c r="O246" s="239">
        <f>ROUND(E246*N246,2)</f>
        <v>0</v>
      </c>
      <c r="P246" s="239">
        <v>0</v>
      </c>
      <c r="Q246" s="239">
        <f>ROUND(E246*P246,2)</f>
        <v>0</v>
      </c>
      <c r="R246" s="241" t="s">
        <v>1568</v>
      </c>
      <c r="S246" s="241" t="s">
        <v>280</v>
      </c>
      <c r="T246" s="242" t="s">
        <v>280</v>
      </c>
      <c r="U246" s="222">
        <v>0.30599999999999999</v>
      </c>
      <c r="V246" s="222">
        <f>ROUND(E246*U246,2)</f>
        <v>0.7</v>
      </c>
      <c r="W246" s="222"/>
      <c r="X246" s="222" t="s">
        <v>399</v>
      </c>
      <c r="Y246" s="222" t="s">
        <v>283</v>
      </c>
      <c r="Z246" s="212"/>
      <c r="AA246" s="212"/>
      <c r="AB246" s="212"/>
      <c r="AC246" s="212"/>
      <c r="AD246" s="212"/>
      <c r="AE246" s="212"/>
      <c r="AF246" s="212"/>
      <c r="AG246" s="212" t="s">
        <v>400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64" t="s">
        <v>3061</v>
      </c>
      <c r="D247" s="256"/>
      <c r="E247" s="256"/>
      <c r="F247" s="256"/>
      <c r="G247" s="256"/>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447</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49" t="s">
        <v>3062</v>
      </c>
      <c r="D248" s="226"/>
      <c r="E248" s="227">
        <v>2.294</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6">
        <v>70</v>
      </c>
      <c r="B249" s="237" t="s">
        <v>3063</v>
      </c>
      <c r="C249" s="247" t="s">
        <v>3064</v>
      </c>
      <c r="D249" s="238" t="s">
        <v>439</v>
      </c>
      <c r="E249" s="239">
        <v>2.67075</v>
      </c>
      <c r="F249" s="240"/>
      <c r="G249" s="241">
        <f>ROUND(E249*F249,2)</f>
        <v>0</v>
      </c>
      <c r="H249" s="240"/>
      <c r="I249" s="241">
        <f>ROUND(E249*H249,2)</f>
        <v>0</v>
      </c>
      <c r="J249" s="240"/>
      <c r="K249" s="241">
        <f>ROUND(E249*J249,2)</f>
        <v>0</v>
      </c>
      <c r="L249" s="241">
        <v>21</v>
      </c>
      <c r="M249" s="241">
        <f>G249*(1+L249/100)</f>
        <v>0</v>
      </c>
      <c r="N249" s="239">
        <v>5.9999999999999995E-4</v>
      </c>
      <c r="O249" s="239">
        <f>ROUND(E249*N249,2)</f>
        <v>0</v>
      </c>
      <c r="P249" s="239">
        <v>0</v>
      </c>
      <c r="Q249" s="239">
        <f>ROUND(E249*P249,2)</f>
        <v>0</v>
      </c>
      <c r="R249" s="241" t="s">
        <v>1568</v>
      </c>
      <c r="S249" s="241" t="s">
        <v>280</v>
      </c>
      <c r="T249" s="242" t="s">
        <v>280</v>
      </c>
      <c r="U249" s="222">
        <v>0.23899999999999999</v>
      </c>
      <c r="V249" s="222">
        <f>ROUND(E249*U249,2)</f>
        <v>0.64</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4" t="s">
        <v>2632</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49" t="s">
        <v>2854</v>
      </c>
      <c r="D251" s="226"/>
      <c r="E251" s="227"/>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9" t="s">
        <v>3065</v>
      </c>
      <c r="D252" s="226"/>
      <c r="E252" s="227">
        <v>2.67075</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29" t="s">
        <v>275</v>
      </c>
      <c r="B253" s="230" t="s">
        <v>218</v>
      </c>
      <c r="C253" s="246" t="s">
        <v>219</v>
      </c>
      <c r="D253" s="231"/>
      <c r="E253" s="232"/>
      <c r="F253" s="233"/>
      <c r="G253" s="233">
        <f>SUMIF(AG254:AG255,"&lt;&gt;NOR",G254:G255)</f>
        <v>0</v>
      </c>
      <c r="H253" s="233"/>
      <c r="I253" s="233">
        <f>SUM(I254:I255)</f>
        <v>0</v>
      </c>
      <c r="J253" s="233"/>
      <c r="K253" s="233">
        <f>SUM(K254:K255)</f>
        <v>0</v>
      </c>
      <c r="L253" s="233"/>
      <c r="M253" s="233">
        <f>SUM(M254:M255)</f>
        <v>0</v>
      </c>
      <c r="N253" s="232"/>
      <c r="O253" s="232">
        <f>SUM(O254:O255)</f>
        <v>0</v>
      </c>
      <c r="P253" s="232"/>
      <c r="Q253" s="232">
        <f>SUM(Q254:Q255)</f>
        <v>0</v>
      </c>
      <c r="R253" s="233"/>
      <c r="S253" s="233"/>
      <c r="T253" s="234"/>
      <c r="U253" s="228"/>
      <c r="V253" s="228">
        <f>SUM(V254:V255)</f>
        <v>1.71</v>
      </c>
      <c r="W253" s="228"/>
      <c r="X253" s="228"/>
      <c r="Y253" s="228"/>
      <c r="AG253" t="s">
        <v>276</v>
      </c>
    </row>
    <row r="254" spans="1:60" outlineLevel="1" x14ac:dyDescent="0.2">
      <c r="A254" s="236">
        <v>71</v>
      </c>
      <c r="B254" s="237" t="s">
        <v>3066</v>
      </c>
      <c r="C254" s="247" t="s">
        <v>3067</v>
      </c>
      <c r="D254" s="238" t="s">
        <v>439</v>
      </c>
      <c r="E254" s="239">
        <v>34.187899999999999</v>
      </c>
      <c r="F254" s="240"/>
      <c r="G254" s="241">
        <f>ROUND(E254*F254,2)</f>
        <v>0</v>
      </c>
      <c r="H254" s="240"/>
      <c r="I254" s="241">
        <f>ROUND(E254*H254,2)</f>
        <v>0</v>
      </c>
      <c r="J254" s="240"/>
      <c r="K254" s="241">
        <f>ROUND(E254*J254,2)</f>
        <v>0</v>
      </c>
      <c r="L254" s="241">
        <v>21</v>
      </c>
      <c r="M254" s="241">
        <f>G254*(1+L254/100)</f>
        <v>0</v>
      </c>
      <c r="N254" s="239">
        <v>0</v>
      </c>
      <c r="O254" s="239">
        <f>ROUND(E254*N254,2)</f>
        <v>0</v>
      </c>
      <c r="P254" s="239">
        <v>0</v>
      </c>
      <c r="Q254" s="239">
        <f>ROUND(E254*P254,2)</f>
        <v>0</v>
      </c>
      <c r="R254" s="241" t="s">
        <v>1542</v>
      </c>
      <c r="S254" s="241" t="s">
        <v>280</v>
      </c>
      <c r="T254" s="242" t="s">
        <v>280</v>
      </c>
      <c r="U254" s="222">
        <v>0.05</v>
      </c>
      <c r="V254" s="222">
        <f>ROUND(E254*U254,2)</f>
        <v>1.71</v>
      </c>
      <c r="W254" s="222"/>
      <c r="X254" s="222" t="s">
        <v>399</v>
      </c>
      <c r="Y254" s="222" t="s">
        <v>283</v>
      </c>
      <c r="Z254" s="212"/>
      <c r="AA254" s="212"/>
      <c r="AB254" s="212"/>
      <c r="AC254" s="212"/>
      <c r="AD254" s="212"/>
      <c r="AE254" s="212"/>
      <c r="AF254" s="212"/>
      <c r="AG254" s="212" t="s">
        <v>400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49" t="s">
        <v>3068</v>
      </c>
      <c r="D255" s="226"/>
      <c r="E255" s="227">
        <v>34.187899999999999</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275</v>
      </c>
      <c r="B256" s="230" t="s">
        <v>222</v>
      </c>
      <c r="C256" s="246" t="s">
        <v>223</v>
      </c>
      <c r="D256" s="231"/>
      <c r="E256" s="232"/>
      <c r="F256" s="233"/>
      <c r="G256" s="233">
        <f>SUMIF(AG257:AG285,"&lt;&gt;NOR",G257:G285)</f>
        <v>0</v>
      </c>
      <c r="H256" s="233"/>
      <c r="I256" s="233">
        <f>SUM(I257:I285)</f>
        <v>0</v>
      </c>
      <c r="J256" s="233"/>
      <c r="K256" s="233">
        <f>SUM(K257:K285)</f>
        <v>0</v>
      </c>
      <c r="L256" s="233"/>
      <c r="M256" s="233">
        <f>SUM(M257:M285)</f>
        <v>0</v>
      </c>
      <c r="N256" s="232"/>
      <c r="O256" s="232">
        <f>SUM(O257:O285)</f>
        <v>0.13</v>
      </c>
      <c r="P256" s="232"/>
      <c r="Q256" s="232">
        <f>SUM(Q257:Q285)</f>
        <v>0</v>
      </c>
      <c r="R256" s="233"/>
      <c r="S256" s="233"/>
      <c r="T256" s="234"/>
      <c r="U256" s="228"/>
      <c r="V256" s="228">
        <f>SUM(V257:V285)</f>
        <v>95.1</v>
      </c>
      <c r="W256" s="228"/>
      <c r="X256" s="228"/>
      <c r="Y256" s="228"/>
      <c r="AG256" t="s">
        <v>276</v>
      </c>
    </row>
    <row r="257" spans="1:60" outlineLevel="1" x14ac:dyDescent="0.2">
      <c r="A257" s="236">
        <v>72</v>
      </c>
      <c r="B257" s="237" t="s">
        <v>3069</v>
      </c>
      <c r="C257" s="247" t="s">
        <v>3070</v>
      </c>
      <c r="D257" s="238" t="s">
        <v>439</v>
      </c>
      <c r="E257" s="239">
        <v>233.92150000000001</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t="s">
        <v>1587</v>
      </c>
      <c r="S257" s="241" t="s">
        <v>280</v>
      </c>
      <c r="T257" s="242" t="s">
        <v>280</v>
      </c>
      <c r="U257" s="222">
        <v>7.6679999999999998E-2</v>
      </c>
      <c r="V257" s="222">
        <f>ROUND(E257*U257,2)</f>
        <v>17.940000000000001</v>
      </c>
      <c r="W257" s="222"/>
      <c r="X257" s="222" t="s">
        <v>399</v>
      </c>
      <c r="Y257" s="222" t="s">
        <v>283</v>
      </c>
      <c r="Z257" s="212"/>
      <c r="AA257" s="212"/>
      <c r="AB257" s="212"/>
      <c r="AC257" s="212"/>
      <c r="AD257" s="212"/>
      <c r="AE257" s="212"/>
      <c r="AF257" s="212"/>
      <c r="AG257" s="212" t="s">
        <v>400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2892</v>
      </c>
      <c r="D258" s="226"/>
      <c r="E258" s="227"/>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2862</v>
      </c>
      <c r="D259" s="226"/>
      <c r="E259" s="227">
        <v>11.3666</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3071</v>
      </c>
      <c r="D260" s="226"/>
      <c r="E260" s="227">
        <v>15.827</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3" x14ac:dyDescent="0.2">
      <c r="A261" s="219"/>
      <c r="B261" s="220"/>
      <c r="C261" s="249" t="s">
        <v>3072</v>
      </c>
      <c r="D261" s="226"/>
      <c r="E261" s="227">
        <v>43.676699999999997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9" t="s">
        <v>1687</v>
      </c>
      <c r="D262" s="226"/>
      <c r="E262" s="227"/>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2860</v>
      </c>
      <c r="D263" s="226"/>
      <c r="E263" s="227">
        <v>54.5289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3073</v>
      </c>
      <c r="D264" s="226"/>
      <c r="E264" s="227">
        <v>22.821300000000001</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3074</v>
      </c>
      <c r="D265" s="226"/>
      <c r="E265" s="227">
        <v>34.936999999999998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1687</v>
      </c>
      <c r="D266" s="226"/>
      <c r="E266" s="227"/>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3075</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2855</v>
      </c>
      <c r="D268" s="226"/>
      <c r="E268" s="227">
        <v>15.827</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2856</v>
      </c>
      <c r="D269" s="226"/>
      <c r="E269" s="227">
        <v>34.936999999999998</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6">
        <v>73</v>
      </c>
      <c r="B270" s="237" t="s">
        <v>3076</v>
      </c>
      <c r="C270" s="247" t="s">
        <v>1586</v>
      </c>
      <c r="D270" s="238" t="s">
        <v>439</v>
      </c>
      <c r="E270" s="239">
        <v>574.10159999999996</v>
      </c>
      <c r="F270" s="240"/>
      <c r="G270" s="241">
        <f>ROUND(E270*F270,2)</f>
        <v>0</v>
      </c>
      <c r="H270" s="240"/>
      <c r="I270" s="241">
        <f>ROUND(E270*H270,2)</f>
        <v>0</v>
      </c>
      <c r="J270" s="240"/>
      <c r="K270" s="241">
        <f>ROUND(E270*J270,2)</f>
        <v>0</v>
      </c>
      <c r="L270" s="241">
        <v>21</v>
      </c>
      <c r="M270" s="241">
        <f>G270*(1+L270/100)</f>
        <v>0</v>
      </c>
      <c r="N270" s="239">
        <v>6.9999999999999994E-5</v>
      </c>
      <c r="O270" s="239">
        <f>ROUND(E270*N270,2)</f>
        <v>0.04</v>
      </c>
      <c r="P270" s="239">
        <v>0</v>
      </c>
      <c r="Q270" s="239">
        <f>ROUND(E270*P270,2)</f>
        <v>0</v>
      </c>
      <c r="R270" s="241" t="s">
        <v>1587</v>
      </c>
      <c r="S270" s="241" t="s">
        <v>280</v>
      </c>
      <c r="T270" s="242" t="s">
        <v>280</v>
      </c>
      <c r="U270" s="222">
        <v>3.2480000000000002E-2</v>
      </c>
      <c r="V270" s="222">
        <f>ROUND(E270*U270,2)</f>
        <v>18.649999999999999</v>
      </c>
      <c r="W270" s="222"/>
      <c r="X270" s="222" t="s">
        <v>399</v>
      </c>
      <c r="Y270" s="222" t="s">
        <v>283</v>
      </c>
      <c r="Z270" s="212"/>
      <c r="AA270" s="212"/>
      <c r="AB270" s="212"/>
      <c r="AC270" s="212"/>
      <c r="AD270" s="212"/>
      <c r="AE270" s="212"/>
      <c r="AF270" s="212"/>
      <c r="AG270" s="212" t="s">
        <v>400</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49" t="s">
        <v>3077</v>
      </c>
      <c r="D271" s="226"/>
      <c r="E271" s="227">
        <v>98.205600000000004</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3078</v>
      </c>
      <c r="D272" s="226"/>
      <c r="E272" s="227">
        <v>50.764000000000003</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3079</v>
      </c>
      <c r="D273" s="226"/>
      <c r="E273" s="227">
        <v>264.5</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3080</v>
      </c>
      <c r="D274" s="226"/>
      <c r="E274" s="227">
        <v>140.4</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3081</v>
      </c>
      <c r="D275" s="226"/>
      <c r="E275" s="227">
        <v>13.44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3082</v>
      </c>
      <c r="D276" s="226"/>
      <c r="E276" s="227">
        <v>3.6</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3083</v>
      </c>
      <c r="D277" s="226"/>
      <c r="E277" s="227">
        <v>3.1920000000000002</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6">
        <v>74</v>
      </c>
      <c r="B278" s="237" t="s">
        <v>3084</v>
      </c>
      <c r="C278" s="247" t="s">
        <v>3085</v>
      </c>
      <c r="D278" s="238" t="s">
        <v>439</v>
      </c>
      <c r="E278" s="239">
        <v>574.10159999999996</v>
      </c>
      <c r="F278" s="240"/>
      <c r="G278" s="241">
        <f>ROUND(E278*F278,2)</f>
        <v>0</v>
      </c>
      <c r="H278" s="240"/>
      <c r="I278" s="241">
        <f>ROUND(E278*H278,2)</f>
        <v>0</v>
      </c>
      <c r="J278" s="240"/>
      <c r="K278" s="241">
        <f>ROUND(E278*J278,2)</f>
        <v>0</v>
      </c>
      <c r="L278" s="241">
        <v>21</v>
      </c>
      <c r="M278" s="241">
        <f>G278*(1+L278/100)</f>
        <v>0</v>
      </c>
      <c r="N278" s="239">
        <v>1.3999999999999999E-4</v>
      </c>
      <c r="O278" s="239">
        <f>ROUND(E278*N278,2)</f>
        <v>0.08</v>
      </c>
      <c r="P278" s="239">
        <v>0</v>
      </c>
      <c r="Q278" s="239">
        <f>ROUND(E278*P278,2)</f>
        <v>0</v>
      </c>
      <c r="R278" s="241" t="s">
        <v>1587</v>
      </c>
      <c r="S278" s="241" t="s">
        <v>280</v>
      </c>
      <c r="T278" s="242" t="s">
        <v>280</v>
      </c>
      <c r="U278" s="222">
        <v>0.10191</v>
      </c>
      <c r="V278" s="222">
        <f>ROUND(E278*U278,2)</f>
        <v>58.51</v>
      </c>
      <c r="W278" s="222"/>
      <c r="X278" s="222" t="s">
        <v>399</v>
      </c>
      <c r="Y278" s="222" t="s">
        <v>283</v>
      </c>
      <c r="Z278" s="212"/>
      <c r="AA278" s="212"/>
      <c r="AB278" s="212"/>
      <c r="AC278" s="212"/>
      <c r="AD278" s="212"/>
      <c r="AE278" s="212"/>
      <c r="AF278" s="212"/>
      <c r="AG278" s="212" t="s">
        <v>400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49" t="s">
        <v>3086</v>
      </c>
      <c r="D279" s="226"/>
      <c r="E279" s="227">
        <v>574.10159999999996</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6">
        <v>75</v>
      </c>
      <c r="B280" s="237" t="s">
        <v>3087</v>
      </c>
      <c r="C280" s="247" t="s">
        <v>3088</v>
      </c>
      <c r="D280" s="238" t="s">
        <v>1093</v>
      </c>
      <c r="E280" s="239">
        <v>13.67516</v>
      </c>
      <c r="F280" s="240"/>
      <c r="G280" s="241">
        <f>ROUND(E280*F280,2)</f>
        <v>0</v>
      </c>
      <c r="H280" s="240"/>
      <c r="I280" s="241">
        <f>ROUND(E280*H280,2)</f>
        <v>0</v>
      </c>
      <c r="J280" s="240"/>
      <c r="K280" s="241">
        <f>ROUND(E280*J280,2)</f>
        <v>0</v>
      </c>
      <c r="L280" s="241">
        <v>21</v>
      </c>
      <c r="M280" s="241">
        <f>G280*(1+L280/100)</f>
        <v>0</v>
      </c>
      <c r="N280" s="239">
        <v>0</v>
      </c>
      <c r="O280" s="239">
        <f>ROUND(E280*N280,2)</f>
        <v>0</v>
      </c>
      <c r="P280" s="239">
        <v>0</v>
      </c>
      <c r="Q280" s="239">
        <f>ROUND(E280*P280,2)</f>
        <v>0</v>
      </c>
      <c r="R280" s="241"/>
      <c r="S280" s="241" t="s">
        <v>316</v>
      </c>
      <c r="T280" s="242" t="s">
        <v>281</v>
      </c>
      <c r="U280" s="222">
        <v>0</v>
      </c>
      <c r="V280" s="222">
        <f>ROUND(E280*U280,2)</f>
        <v>0</v>
      </c>
      <c r="W280" s="222"/>
      <c r="X280" s="222" t="s">
        <v>399</v>
      </c>
      <c r="Y280" s="222" t="s">
        <v>283</v>
      </c>
      <c r="Z280" s="212"/>
      <c r="AA280" s="212"/>
      <c r="AB280" s="212"/>
      <c r="AC280" s="212"/>
      <c r="AD280" s="212"/>
      <c r="AE280" s="212"/>
      <c r="AF280" s="212"/>
      <c r="AG280" s="212" t="s">
        <v>400</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49" t="s">
        <v>3089</v>
      </c>
      <c r="D281" s="226"/>
      <c r="E281" s="227"/>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3090</v>
      </c>
      <c r="D282" s="226"/>
      <c r="E282" s="227">
        <v>13.67516</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6">
        <v>76</v>
      </c>
      <c r="B283" s="237" t="s">
        <v>3091</v>
      </c>
      <c r="C283" s="247" t="s">
        <v>3092</v>
      </c>
      <c r="D283" s="238" t="s">
        <v>1093</v>
      </c>
      <c r="E283" s="239">
        <v>8.5469799999999996</v>
      </c>
      <c r="F283" s="240"/>
      <c r="G283" s="241">
        <f>ROUND(E283*F283,2)</f>
        <v>0</v>
      </c>
      <c r="H283" s="240"/>
      <c r="I283" s="241">
        <f>ROUND(E283*H283,2)</f>
        <v>0</v>
      </c>
      <c r="J283" s="240"/>
      <c r="K283" s="241">
        <f>ROUND(E283*J283,2)</f>
        <v>0</v>
      </c>
      <c r="L283" s="241">
        <v>21</v>
      </c>
      <c r="M283" s="241">
        <f>G283*(1+L283/100)</f>
        <v>0</v>
      </c>
      <c r="N283" s="239">
        <v>1E-3</v>
      </c>
      <c r="O283" s="239">
        <f>ROUND(E283*N283,2)</f>
        <v>0.01</v>
      </c>
      <c r="P283" s="239">
        <v>0</v>
      </c>
      <c r="Q283" s="239">
        <f>ROUND(E283*P283,2)</f>
        <v>0</v>
      </c>
      <c r="R283" s="241" t="s">
        <v>888</v>
      </c>
      <c r="S283" s="241" t="s">
        <v>280</v>
      </c>
      <c r="T283" s="242" t="s">
        <v>280</v>
      </c>
      <c r="U283" s="222">
        <v>0</v>
      </c>
      <c r="V283" s="222">
        <f>ROUND(E283*U283,2)</f>
        <v>0</v>
      </c>
      <c r="W283" s="222"/>
      <c r="X283" s="222" t="s">
        <v>830</v>
      </c>
      <c r="Y283" s="222" t="s">
        <v>283</v>
      </c>
      <c r="Z283" s="212"/>
      <c r="AA283" s="212"/>
      <c r="AB283" s="212"/>
      <c r="AC283" s="212"/>
      <c r="AD283" s="212"/>
      <c r="AE283" s="212"/>
      <c r="AF283" s="212"/>
      <c r="AG283" s="212" t="s">
        <v>831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49" t="s">
        <v>3093</v>
      </c>
      <c r="D284" s="226"/>
      <c r="E284" s="227"/>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3094</v>
      </c>
      <c r="D285" s="226"/>
      <c r="E285" s="227">
        <v>8.5469799999999996</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x14ac:dyDescent="0.2">
      <c r="A286" s="229" t="s">
        <v>275</v>
      </c>
      <c r="B286" s="230" t="s">
        <v>234</v>
      </c>
      <c r="C286" s="246" t="s">
        <v>235</v>
      </c>
      <c r="D286" s="231"/>
      <c r="E286" s="232"/>
      <c r="F286" s="233"/>
      <c r="G286" s="233">
        <f>SUMIF(AG287:AG294,"&lt;&gt;NOR",G287:G294)</f>
        <v>0</v>
      </c>
      <c r="H286" s="233"/>
      <c r="I286" s="233">
        <f>SUM(I287:I294)</f>
        <v>0</v>
      </c>
      <c r="J286" s="233"/>
      <c r="K286" s="233">
        <f>SUM(K287:K294)</f>
        <v>0</v>
      </c>
      <c r="L286" s="233"/>
      <c r="M286" s="233">
        <f>SUM(M287:M294)</f>
        <v>0</v>
      </c>
      <c r="N286" s="232"/>
      <c r="O286" s="232">
        <f>SUM(O287:O294)</f>
        <v>0</v>
      </c>
      <c r="P286" s="232"/>
      <c r="Q286" s="232">
        <f>SUM(Q287:Q294)</f>
        <v>0</v>
      </c>
      <c r="R286" s="233"/>
      <c r="S286" s="233"/>
      <c r="T286" s="234"/>
      <c r="U286" s="228"/>
      <c r="V286" s="228">
        <f>SUM(V287:V294)</f>
        <v>0</v>
      </c>
      <c r="W286" s="228"/>
      <c r="X286" s="228"/>
      <c r="Y286" s="228"/>
      <c r="AG286" t="s">
        <v>276</v>
      </c>
    </row>
    <row r="287" spans="1:60" outlineLevel="1" x14ac:dyDescent="0.2">
      <c r="A287" s="236">
        <v>77</v>
      </c>
      <c r="B287" s="237" t="s">
        <v>3095</v>
      </c>
      <c r="C287" s="247" t="s">
        <v>3096</v>
      </c>
      <c r="D287" s="238" t="s">
        <v>885</v>
      </c>
      <c r="E287" s="239">
        <v>2</v>
      </c>
      <c r="F287" s="240"/>
      <c r="G287" s="241">
        <f>ROUND(E287*F287,2)</f>
        <v>0</v>
      </c>
      <c r="H287" s="240"/>
      <c r="I287" s="241">
        <f>ROUND(E287*H287,2)</f>
        <v>0</v>
      </c>
      <c r="J287" s="240"/>
      <c r="K287" s="241">
        <f>ROUND(E287*J287,2)</f>
        <v>0</v>
      </c>
      <c r="L287" s="241">
        <v>21</v>
      </c>
      <c r="M287" s="241">
        <f>G287*(1+L287/100)</f>
        <v>0</v>
      </c>
      <c r="N287" s="239">
        <v>0</v>
      </c>
      <c r="O287" s="239">
        <f>ROUND(E287*N287,2)</f>
        <v>0</v>
      </c>
      <c r="P287" s="239">
        <v>0</v>
      </c>
      <c r="Q287" s="239">
        <f>ROUND(E287*P287,2)</f>
        <v>0</v>
      </c>
      <c r="R287" s="241"/>
      <c r="S287" s="241" t="s">
        <v>316</v>
      </c>
      <c r="T287" s="242" t="s">
        <v>281</v>
      </c>
      <c r="U287" s="222">
        <v>0</v>
      </c>
      <c r="V287" s="222">
        <f>ROUND(E287*U287,2)</f>
        <v>0</v>
      </c>
      <c r="W287" s="222"/>
      <c r="X287" s="222" t="s">
        <v>399</v>
      </c>
      <c r="Y287" s="222" t="s">
        <v>283</v>
      </c>
      <c r="Z287" s="212"/>
      <c r="AA287" s="212"/>
      <c r="AB287" s="212"/>
      <c r="AC287" s="212"/>
      <c r="AD287" s="212"/>
      <c r="AE287" s="212"/>
      <c r="AF287" s="212"/>
      <c r="AG287" s="212" t="s">
        <v>400</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48" t="s">
        <v>3097</v>
      </c>
      <c r="D288" s="244"/>
      <c r="E288" s="244"/>
      <c r="F288" s="244"/>
      <c r="G288" s="244"/>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3" x14ac:dyDescent="0.2">
      <c r="A289" s="219"/>
      <c r="B289" s="220"/>
      <c r="C289" s="250" t="s">
        <v>3098</v>
      </c>
      <c r="D289" s="245"/>
      <c r="E289" s="245"/>
      <c r="F289" s="245"/>
      <c r="G289" s="245"/>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43" t="str">
        <f>C289</f>
        <v>- tvarovky budou řešeny jako prostupové silnostěnné PVC pažnice s asfaltovým těsnícím límcem. Pažnice musí odolávat vysokým teplotám potrubí.</v>
      </c>
      <c r="BB289" s="212"/>
      <c r="BC289" s="212"/>
      <c r="BD289" s="212"/>
      <c r="BE289" s="212"/>
      <c r="BF289" s="212"/>
      <c r="BG289" s="212"/>
      <c r="BH289" s="212"/>
    </row>
    <row r="290" spans="1:60" outlineLevel="2" x14ac:dyDescent="0.2">
      <c r="A290" s="219"/>
      <c r="B290" s="220"/>
      <c r="C290" s="249" t="s">
        <v>61</v>
      </c>
      <c r="D290" s="226"/>
      <c r="E290" s="227">
        <v>2</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6">
        <v>78</v>
      </c>
      <c r="B291" s="237" t="s">
        <v>3099</v>
      </c>
      <c r="C291" s="247" t="s">
        <v>3100</v>
      </c>
      <c r="D291" s="238" t="s">
        <v>885</v>
      </c>
      <c r="E291" s="239">
        <v>4</v>
      </c>
      <c r="F291" s="240"/>
      <c r="G291" s="241">
        <f>ROUND(E291*F291,2)</f>
        <v>0</v>
      </c>
      <c r="H291" s="240"/>
      <c r="I291" s="241">
        <f>ROUND(E291*H291,2)</f>
        <v>0</v>
      </c>
      <c r="J291" s="240"/>
      <c r="K291" s="241">
        <f>ROUND(E291*J291,2)</f>
        <v>0</v>
      </c>
      <c r="L291" s="241">
        <v>21</v>
      </c>
      <c r="M291" s="241">
        <f>G291*(1+L291/100)</f>
        <v>0</v>
      </c>
      <c r="N291" s="239">
        <v>0</v>
      </c>
      <c r="O291" s="239">
        <f>ROUND(E291*N291,2)</f>
        <v>0</v>
      </c>
      <c r="P291" s="239">
        <v>0</v>
      </c>
      <c r="Q291" s="239">
        <f>ROUND(E291*P291,2)</f>
        <v>0</v>
      </c>
      <c r="R291" s="241"/>
      <c r="S291" s="241" t="s">
        <v>316</v>
      </c>
      <c r="T291" s="242" t="s">
        <v>281</v>
      </c>
      <c r="U291" s="222">
        <v>0</v>
      </c>
      <c r="V291" s="222">
        <f>ROUND(E291*U291,2)</f>
        <v>0</v>
      </c>
      <c r="W291" s="222"/>
      <c r="X291" s="222" t="s">
        <v>399</v>
      </c>
      <c r="Y291" s="222" t="s">
        <v>283</v>
      </c>
      <c r="Z291" s="212"/>
      <c r="AA291" s="212"/>
      <c r="AB291" s="212"/>
      <c r="AC291" s="212"/>
      <c r="AD291" s="212"/>
      <c r="AE291" s="212"/>
      <c r="AF291" s="212"/>
      <c r="AG291" s="212" t="s">
        <v>400</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8" t="s">
        <v>3101</v>
      </c>
      <c r="D292" s="244"/>
      <c r="E292" s="244"/>
      <c r="F292" s="244"/>
      <c r="G292" s="244"/>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286</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3" x14ac:dyDescent="0.2">
      <c r="A293" s="219"/>
      <c r="B293" s="220"/>
      <c r="C293" s="250" t="s">
        <v>3098</v>
      </c>
      <c r="D293" s="245"/>
      <c r="E293" s="245"/>
      <c r="F293" s="245"/>
      <c r="G293" s="245"/>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43" t="str">
        <f>C293</f>
        <v>- tvarovky budou řešeny jako prostupové silnostěnné PVC pažnice s asfaltovým těsnícím límcem. Pažnice musí odolávat vysokým teplotám potrubí.</v>
      </c>
      <c r="BB293" s="212"/>
      <c r="BC293" s="212"/>
      <c r="BD293" s="212"/>
      <c r="BE293" s="212"/>
      <c r="BF293" s="212"/>
      <c r="BG293" s="212"/>
      <c r="BH293" s="212"/>
    </row>
    <row r="294" spans="1:60" outlineLevel="2" x14ac:dyDescent="0.2">
      <c r="A294" s="219"/>
      <c r="B294" s="220"/>
      <c r="C294" s="249" t="s">
        <v>67</v>
      </c>
      <c r="D294" s="226"/>
      <c r="E294" s="227">
        <v>4</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x14ac:dyDescent="0.2">
      <c r="A295" s="229" t="s">
        <v>275</v>
      </c>
      <c r="B295" s="230" t="s">
        <v>242</v>
      </c>
      <c r="C295" s="246" t="s">
        <v>173</v>
      </c>
      <c r="D295" s="231"/>
      <c r="E295" s="232"/>
      <c r="F295" s="233"/>
      <c r="G295" s="233">
        <f>SUMIF(AG296:AG332,"&lt;&gt;NOR",G296:G332)</f>
        <v>0</v>
      </c>
      <c r="H295" s="233"/>
      <c r="I295" s="233">
        <f>SUM(I296:I332)</f>
        <v>0</v>
      </c>
      <c r="J295" s="233"/>
      <c r="K295" s="233">
        <f>SUM(K296:K332)</f>
        <v>0</v>
      </c>
      <c r="L295" s="233"/>
      <c r="M295" s="233">
        <f>SUM(M296:M332)</f>
        <v>0</v>
      </c>
      <c r="N295" s="232"/>
      <c r="O295" s="232">
        <f>SUM(O296:O332)</f>
        <v>0</v>
      </c>
      <c r="P295" s="232"/>
      <c r="Q295" s="232">
        <f>SUM(Q296:Q332)</f>
        <v>0</v>
      </c>
      <c r="R295" s="233"/>
      <c r="S295" s="233"/>
      <c r="T295" s="234"/>
      <c r="U295" s="228"/>
      <c r="V295" s="228">
        <f>SUM(V296:V332)</f>
        <v>36.29</v>
      </c>
      <c r="W295" s="228"/>
      <c r="X295" s="228"/>
      <c r="Y295" s="228"/>
      <c r="AG295" t="s">
        <v>276</v>
      </c>
    </row>
    <row r="296" spans="1:60" outlineLevel="1" x14ac:dyDescent="0.2">
      <c r="A296" s="236">
        <v>79</v>
      </c>
      <c r="B296" s="237" t="s">
        <v>2065</v>
      </c>
      <c r="C296" s="247" t="s">
        <v>2066</v>
      </c>
      <c r="D296" s="238" t="s">
        <v>481</v>
      </c>
      <c r="E296" s="239">
        <v>12.499309999999999</v>
      </c>
      <c r="F296" s="240"/>
      <c r="G296" s="241">
        <f>ROUND(E296*F296,2)</f>
        <v>0</v>
      </c>
      <c r="H296" s="240"/>
      <c r="I296" s="241">
        <f>ROUND(E296*H296,2)</f>
        <v>0</v>
      </c>
      <c r="J296" s="240"/>
      <c r="K296" s="241">
        <f>ROUND(E296*J296,2)</f>
        <v>0</v>
      </c>
      <c r="L296" s="241">
        <v>21</v>
      </c>
      <c r="M296" s="241">
        <f>G296*(1+L296/100)</f>
        <v>0</v>
      </c>
      <c r="N296" s="239">
        <v>0</v>
      </c>
      <c r="O296" s="239">
        <f>ROUND(E296*N296,2)</f>
        <v>0</v>
      </c>
      <c r="P296" s="239">
        <v>0</v>
      </c>
      <c r="Q296" s="239">
        <f>ROUND(E296*P296,2)</f>
        <v>0</v>
      </c>
      <c r="R296" s="241" t="s">
        <v>891</v>
      </c>
      <c r="S296" s="241" t="s">
        <v>280</v>
      </c>
      <c r="T296" s="242" t="s">
        <v>280</v>
      </c>
      <c r="U296" s="222">
        <v>0.49</v>
      </c>
      <c r="V296" s="222">
        <f>ROUND(E296*U296,2)</f>
        <v>6.12</v>
      </c>
      <c r="W296" s="222"/>
      <c r="X296" s="222" t="s">
        <v>399</v>
      </c>
      <c r="Y296" s="222" t="s">
        <v>283</v>
      </c>
      <c r="Z296" s="212"/>
      <c r="AA296" s="212"/>
      <c r="AB296" s="212"/>
      <c r="AC296" s="212"/>
      <c r="AD296" s="212"/>
      <c r="AE296" s="212"/>
      <c r="AF296" s="212"/>
      <c r="AG296" s="212" t="s">
        <v>400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48" t="s">
        <v>2067</v>
      </c>
      <c r="D297" s="244"/>
      <c r="E297" s="244"/>
      <c r="F297" s="244"/>
      <c r="G297" s="244"/>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3102</v>
      </c>
      <c r="D298" s="226"/>
      <c r="E298" s="227">
        <v>6.9123999999999999</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3103</v>
      </c>
      <c r="D299" s="226"/>
      <c r="E299" s="227">
        <v>0.15282999999999999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3104</v>
      </c>
      <c r="D300" s="226"/>
      <c r="E300" s="227">
        <v>5.4340700000000002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80</v>
      </c>
      <c r="B301" s="237" t="s">
        <v>2072</v>
      </c>
      <c r="C301" s="247" t="s">
        <v>2073</v>
      </c>
      <c r="D301" s="238" t="s">
        <v>481</v>
      </c>
      <c r="E301" s="239">
        <v>74.995850000000004</v>
      </c>
      <c r="F301" s="240"/>
      <c r="G301" s="241">
        <f>ROUND(E301*F301,2)</f>
        <v>0</v>
      </c>
      <c r="H301" s="240"/>
      <c r="I301" s="241">
        <f>ROUND(E301*H301,2)</f>
        <v>0</v>
      </c>
      <c r="J301" s="240"/>
      <c r="K301" s="241">
        <f>ROUND(E301*J301,2)</f>
        <v>0</v>
      </c>
      <c r="L301" s="241">
        <v>21</v>
      </c>
      <c r="M301" s="241">
        <f>G301*(1+L301/100)</f>
        <v>0</v>
      </c>
      <c r="N301" s="239">
        <v>0</v>
      </c>
      <c r="O301" s="239">
        <f>ROUND(E301*N301,2)</f>
        <v>0</v>
      </c>
      <c r="P301" s="239">
        <v>0</v>
      </c>
      <c r="Q301" s="239">
        <f>ROUND(E301*P301,2)</f>
        <v>0</v>
      </c>
      <c r="R301" s="241" t="s">
        <v>891</v>
      </c>
      <c r="S301" s="241" t="s">
        <v>280</v>
      </c>
      <c r="T301" s="242" t="s">
        <v>280</v>
      </c>
      <c r="U301" s="222">
        <v>0</v>
      </c>
      <c r="V301" s="222">
        <f>ROUND(E301*U301,2)</f>
        <v>0</v>
      </c>
      <c r="W301" s="222"/>
      <c r="X301" s="222" t="s">
        <v>399</v>
      </c>
      <c r="Y301" s="222" t="s">
        <v>283</v>
      </c>
      <c r="Z301" s="212"/>
      <c r="AA301" s="212"/>
      <c r="AB301" s="212"/>
      <c r="AC301" s="212"/>
      <c r="AD301" s="212"/>
      <c r="AE301" s="212"/>
      <c r="AF301" s="212"/>
      <c r="AG301" s="212" t="s">
        <v>400</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49" t="s">
        <v>3105</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3106</v>
      </c>
      <c r="D303" s="226"/>
      <c r="E303" s="227">
        <v>74.995859999999993</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6">
        <v>81</v>
      </c>
      <c r="B304" s="237" t="s">
        <v>2080</v>
      </c>
      <c r="C304" s="247" t="s">
        <v>2081</v>
      </c>
      <c r="D304" s="238" t="s">
        <v>481</v>
      </c>
      <c r="E304" s="239">
        <v>12.499309999999999</v>
      </c>
      <c r="F304" s="240"/>
      <c r="G304" s="241">
        <f>ROUND(E304*F304,2)</f>
        <v>0</v>
      </c>
      <c r="H304" s="240"/>
      <c r="I304" s="241">
        <f>ROUND(E304*H304,2)</f>
        <v>0</v>
      </c>
      <c r="J304" s="240"/>
      <c r="K304" s="241">
        <f>ROUND(E304*J304,2)</f>
        <v>0</v>
      </c>
      <c r="L304" s="241">
        <v>21</v>
      </c>
      <c r="M304" s="241">
        <f>G304*(1+L304/100)</f>
        <v>0</v>
      </c>
      <c r="N304" s="239">
        <v>0</v>
      </c>
      <c r="O304" s="239">
        <f>ROUND(E304*N304,2)</f>
        <v>0</v>
      </c>
      <c r="P304" s="239">
        <v>0</v>
      </c>
      <c r="Q304" s="239">
        <f>ROUND(E304*P304,2)</f>
        <v>0</v>
      </c>
      <c r="R304" s="241" t="s">
        <v>891</v>
      </c>
      <c r="S304" s="241" t="s">
        <v>280</v>
      </c>
      <c r="T304" s="242" t="s">
        <v>280</v>
      </c>
      <c r="U304" s="222">
        <v>0.94199999999999995</v>
      </c>
      <c r="V304" s="222">
        <f>ROUND(E304*U304,2)</f>
        <v>11.77</v>
      </c>
      <c r="W304" s="222"/>
      <c r="X304" s="222" t="s">
        <v>399</v>
      </c>
      <c r="Y304" s="222" t="s">
        <v>283</v>
      </c>
      <c r="Z304" s="212"/>
      <c r="AA304" s="212"/>
      <c r="AB304" s="212"/>
      <c r="AC304" s="212"/>
      <c r="AD304" s="212"/>
      <c r="AE304" s="212"/>
      <c r="AF304" s="212"/>
      <c r="AG304" s="212" t="s">
        <v>400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49" t="s">
        <v>3102</v>
      </c>
      <c r="D305" s="226"/>
      <c r="E305" s="227">
        <v>6.9123999999999999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3103</v>
      </c>
      <c r="D306" s="226"/>
      <c r="E306" s="227">
        <v>0.15282999999999999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3104</v>
      </c>
      <c r="D307" s="226"/>
      <c r="E307" s="227">
        <v>5.4340700000000002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36">
        <v>82</v>
      </c>
      <c r="B308" s="237" t="s">
        <v>2085</v>
      </c>
      <c r="C308" s="247" t="s">
        <v>3107</v>
      </c>
      <c r="D308" s="238" t="s">
        <v>481</v>
      </c>
      <c r="E308" s="239">
        <v>5.4340700000000002</v>
      </c>
      <c r="F308" s="240"/>
      <c r="G308" s="241">
        <f>ROUND(E308*F308,2)</f>
        <v>0</v>
      </c>
      <c r="H308" s="240"/>
      <c r="I308" s="241">
        <f>ROUND(E308*H308,2)</f>
        <v>0</v>
      </c>
      <c r="J308" s="240"/>
      <c r="K308" s="241">
        <f>ROUND(E308*J308,2)</f>
        <v>0</v>
      </c>
      <c r="L308" s="241">
        <v>21</v>
      </c>
      <c r="M308" s="241">
        <f>G308*(1+L308/100)</f>
        <v>0</v>
      </c>
      <c r="N308" s="239">
        <v>0</v>
      </c>
      <c r="O308" s="239">
        <f>ROUND(E308*N308,2)</f>
        <v>0</v>
      </c>
      <c r="P308" s="239">
        <v>0</v>
      </c>
      <c r="Q308" s="239">
        <f>ROUND(E308*P308,2)</f>
        <v>0</v>
      </c>
      <c r="R308" s="241" t="s">
        <v>891</v>
      </c>
      <c r="S308" s="241" t="s">
        <v>2087</v>
      </c>
      <c r="T308" s="242" t="s">
        <v>2087</v>
      </c>
      <c r="U308" s="222">
        <v>0</v>
      </c>
      <c r="V308" s="222">
        <f>ROUND(E308*U308,2)</f>
        <v>0</v>
      </c>
      <c r="W308" s="222"/>
      <c r="X308" s="222" t="s">
        <v>399</v>
      </c>
      <c r="Y308" s="222" t="s">
        <v>283</v>
      </c>
      <c r="Z308" s="212"/>
      <c r="AA308" s="212"/>
      <c r="AB308" s="212"/>
      <c r="AC308" s="212"/>
      <c r="AD308" s="212"/>
      <c r="AE308" s="212"/>
      <c r="AF308" s="212"/>
      <c r="AG308" s="212" t="s">
        <v>400</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49" t="s">
        <v>3108</v>
      </c>
      <c r="D309" s="226"/>
      <c r="E309" s="227">
        <v>1.9313</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3109</v>
      </c>
      <c r="D310" s="226"/>
      <c r="E310" s="227">
        <v>0.25269999999999998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3110</v>
      </c>
      <c r="D311" s="226"/>
      <c r="E311" s="227">
        <v>0.15579999999999999</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3111</v>
      </c>
      <c r="D312" s="226"/>
      <c r="E312" s="227">
        <v>0.96475</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3112</v>
      </c>
      <c r="D313" s="226"/>
      <c r="E313" s="227">
        <v>1.57264</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3113</v>
      </c>
      <c r="D314" s="226"/>
      <c r="E314" s="227">
        <v>0.23899999999999999</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3114</v>
      </c>
      <c r="D315" s="226"/>
      <c r="E315" s="227">
        <v>0.25319000000000003</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3115</v>
      </c>
      <c r="D316" s="226"/>
      <c r="E316" s="227">
        <v>3.1730000000000001E-2</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3116</v>
      </c>
      <c r="D317" s="226"/>
      <c r="E317" s="227">
        <v>2.7560000000000001E-2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3117</v>
      </c>
      <c r="D318" s="226"/>
      <c r="E318" s="227">
        <v>5.4000000000000003E-3</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36">
        <v>83</v>
      </c>
      <c r="B319" s="237" t="s">
        <v>2849</v>
      </c>
      <c r="C319" s="247" t="s">
        <v>2850</v>
      </c>
      <c r="D319" s="238" t="s">
        <v>481</v>
      </c>
      <c r="E319" s="239">
        <v>6.9123999999999999</v>
      </c>
      <c r="F319" s="240"/>
      <c r="G319" s="241">
        <f>ROUND(E319*F319,2)</f>
        <v>0</v>
      </c>
      <c r="H319" s="240"/>
      <c r="I319" s="241">
        <f>ROUND(E319*H319,2)</f>
        <v>0</v>
      </c>
      <c r="J319" s="240"/>
      <c r="K319" s="241">
        <f>ROUND(E319*J319,2)</f>
        <v>0</v>
      </c>
      <c r="L319" s="241">
        <v>21</v>
      </c>
      <c r="M319" s="241">
        <f>G319*(1+L319/100)</f>
        <v>0</v>
      </c>
      <c r="N319" s="239">
        <v>0</v>
      </c>
      <c r="O319" s="239">
        <f>ROUND(E319*N319,2)</f>
        <v>0</v>
      </c>
      <c r="P319" s="239">
        <v>0</v>
      </c>
      <c r="Q319" s="239">
        <f>ROUND(E319*P319,2)</f>
        <v>0</v>
      </c>
      <c r="R319" s="241" t="s">
        <v>891</v>
      </c>
      <c r="S319" s="241" t="s">
        <v>280</v>
      </c>
      <c r="T319" s="242" t="s">
        <v>280</v>
      </c>
      <c r="U319" s="222">
        <v>0</v>
      </c>
      <c r="V319" s="222">
        <f>ROUND(E319*U319,2)</f>
        <v>0</v>
      </c>
      <c r="W319" s="222"/>
      <c r="X319" s="222" t="s">
        <v>399</v>
      </c>
      <c r="Y319" s="222" t="s">
        <v>283</v>
      </c>
      <c r="Z319" s="212"/>
      <c r="AA319" s="212"/>
      <c r="AB319" s="212"/>
      <c r="AC319" s="212"/>
      <c r="AD319" s="212"/>
      <c r="AE319" s="212"/>
      <c r="AF319" s="212"/>
      <c r="AG319" s="212" t="s">
        <v>400</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49" t="s">
        <v>3118</v>
      </c>
      <c r="D320" s="226"/>
      <c r="E320" s="227">
        <v>4.4028600000000004</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3119</v>
      </c>
      <c r="D321" s="226"/>
      <c r="E321" s="227">
        <v>0.34883999999999998</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3120</v>
      </c>
      <c r="D322" s="226"/>
      <c r="E322" s="227">
        <v>2.1606999999999998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36">
        <v>84</v>
      </c>
      <c r="B323" s="237" t="s">
        <v>3121</v>
      </c>
      <c r="C323" s="247" t="s">
        <v>3122</v>
      </c>
      <c r="D323" s="238" t="s">
        <v>481</v>
      </c>
      <c r="E323" s="239">
        <v>0.15282999999999999</v>
      </c>
      <c r="F323" s="240"/>
      <c r="G323" s="241">
        <f>ROUND(E323*F323,2)</f>
        <v>0</v>
      </c>
      <c r="H323" s="240"/>
      <c r="I323" s="241">
        <f>ROUND(E323*H323,2)</f>
        <v>0</v>
      </c>
      <c r="J323" s="240"/>
      <c r="K323" s="241">
        <f>ROUND(E323*J323,2)</f>
        <v>0</v>
      </c>
      <c r="L323" s="241">
        <v>21</v>
      </c>
      <c r="M323" s="241">
        <f>G323*(1+L323/100)</f>
        <v>0</v>
      </c>
      <c r="N323" s="239">
        <v>0</v>
      </c>
      <c r="O323" s="239">
        <f>ROUND(E323*N323,2)</f>
        <v>0</v>
      </c>
      <c r="P323" s="239">
        <v>0</v>
      </c>
      <c r="Q323" s="239">
        <f>ROUND(E323*P323,2)</f>
        <v>0</v>
      </c>
      <c r="R323" s="241" t="s">
        <v>891</v>
      </c>
      <c r="S323" s="241" t="s">
        <v>280</v>
      </c>
      <c r="T323" s="242" t="s">
        <v>280</v>
      </c>
      <c r="U323" s="222">
        <v>0</v>
      </c>
      <c r="V323" s="222">
        <f>ROUND(E323*U323,2)</f>
        <v>0</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49" t="s">
        <v>3123</v>
      </c>
      <c r="D324" s="226"/>
      <c r="E324" s="227">
        <v>0.15282999999999999</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6">
        <v>85</v>
      </c>
      <c r="B325" s="237" t="s">
        <v>3124</v>
      </c>
      <c r="C325" s="247" t="s">
        <v>3125</v>
      </c>
      <c r="D325" s="238" t="s">
        <v>481</v>
      </c>
      <c r="E325" s="239">
        <v>12.499309999999999</v>
      </c>
      <c r="F325" s="240"/>
      <c r="G325" s="241">
        <f>ROUND(E325*F325,2)</f>
        <v>0</v>
      </c>
      <c r="H325" s="240"/>
      <c r="I325" s="241">
        <f>ROUND(E325*H325,2)</f>
        <v>0</v>
      </c>
      <c r="J325" s="240"/>
      <c r="K325" s="241">
        <f>ROUND(E325*J325,2)</f>
        <v>0</v>
      </c>
      <c r="L325" s="241">
        <v>21</v>
      </c>
      <c r="M325" s="241">
        <f>G325*(1+L325/100)</f>
        <v>0</v>
      </c>
      <c r="N325" s="239">
        <v>0</v>
      </c>
      <c r="O325" s="239">
        <f>ROUND(E325*N325,2)</f>
        <v>0</v>
      </c>
      <c r="P325" s="239">
        <v>0</v>
      </c>
      <c r="Q325" s="239">
        <f>ROUND(E325*P325,2)</f>
        <v>0</v>
      </c>
      <c r="R325" s="241" t="s">
        <v>3126</v>
      </c>
      <c r="S325" s="241" t="s">
        <v>280</v>
      </c>
      <c r="T325" s="242" t="s">
        <v>280</v>
      </c>
      <c r="U325" s="222">
        <v>0.752</v>
      </c>
      <c r="V325" s="222">
        <f>ROUND(E325*U325,2)</f>
        <v>9.4</v>
      </c>
      <c r="W325" s="222"/>
      <c r="X325" s="222" t="s">
        <v>399</v>
      </c>
      <c r="Y325" s="222" t="s">
        <v>283</v>
      </c>
      <c r="Z325" s="212"/>
      <c r="AA325" s="212"/>
      <c r="AB325" s="212"/>
      <c r="AC325" s="212"/>
      <c r="AD325" s="212"/>
      <c r="AE325" s="212"/>
      <c r="AF325" s="212"/>
      <c r="AG325" s="212" t="s">
        <v>400</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64" t="s">
        <v>3127</v>
      </c>
      <c r="D326" s="256"/>
      <c r="E326" s="256"/>
      <c r="F326" s="256"/>
      <c r="G326" s="256"/>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447</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3" t="str">
        <f>C326</f>
        <v>nebo vybouraných hmot nošením nebo přehazováním k místu nakládky přístupnému normálním dopravním prostředkům do 10 m,</v>
      </c>
      <c r="BB326" s="212"/>
      <c r="BC326" s="212"/>
      <c r="BD326" s="212"/>
      <c r="BE326" s="212"/>
      <c r="BF326" s="212"/>
      <c r="BG326" s="212"/>
      <c r="BH326" s="212"/>
    </row>
    <row r="327" spans="1:60" ht="22.5" outlineLevel="2" x14ac:dyDescent="0.2">
      <c r="A327" s="219"/>
      <c r="B327" s="220"/>
      <c r="C327" s="250" t="s">
        <v>3128</v>
      </c>
      <c r="D327" s="245"/>
      <c r="E327" s="245"/>
      <c r="F327" s="245"/>
      <c r="G327" s="245"/>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286</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S naložením suti nebo vybouraných hmot do dopravního prostředku a na jejich vyložením, popřípadě přeložením na normální dopravní prostředek.</v>
      </c>
      <c r="BB327" s="212"/>
      <c r="BC327" s="212"/>
      <c r="BD327" s="212"/>
      <c r="BE327" s="212"/>
      <c r="BF327" s="212"/>
      <c r="BG327" s="212"/>
      <c r="BH327" s="212"/>
    </row>
    <row r="328" spans="1:60" outlineLevel="2" x14ac:dyDescent="0.2">
      <c r="A328" s="219"/>
      <c r="B328" s="220"/>
      <c r="C328" s="249" t="s">
        <v>3129</v>
      </c>
      <c r="D328" s="226"/>
      <c r="E328" s="227">
        <v>12.499309999999999</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6">
        <v>86</v>
      </c>
      <c r="B329" s="237" t="s">
        <v>3130</v>
      </c>
      <c r="C329" s="247" t="s">
        <v>3131</v>
      </c>
      <c r="D329" s="238" t="s">
        <v>481</v>
      </c>
      <c r="E329" s="239">
        <v>24.998619999999999</v>
      </c>
      <c r="F329" s="240"/>
      <c r="G329" s="241">
        <f>ROUND(E329*F329,2)</f>
        <v>0</v>
      </c>
      <c r="H329" s="240"/>
      <c r="I329" s="241">
        <f>ROUND(E329*H329,2)</f>
        <v>0</v>
      </c>
      <c r="J329" s="240"/>
      <c r="K329" s="241">
        <f>ROUND(E329*J329,2)</f>
        <v>0</v>
      </c>
      <c r="L329" s="241">
        <v>21</v>
      </c>
      <c r="M329" s="241">
        <f>G329*(1+L329/100)</f>
        <v>0</v>
      </c>
      <c r="N329" s="239">
        <v>0</v>
      </c>
      <c r="O329" s="239">
        <f>ROUND(E329*N329,2)</f>
        <v>0</v>
      </c>
      <c r="P329" s="239">
        <v>0</v>
      </c>
      <c r="Q329" s="239">
        <f>ROUND(E329*P329,2)</f>
        <v>0</v>
      </c>
      <c r="R329" s="241" t="s">
        <v>3126</v>
      </c>
      <c r="S329" s="241" t="s">
        <v>280</v>
      </c>
      <c r="T329" s="242" t="s">
        <v>280</v>
      </c>
      <c r="U329" s="222">
        <v>0.36</v>
      </c>
      <c r="V329" s="222">
        <f>ROUND(E329*U329,2)</f>
        <v>9</v>
      </c>
      <c r="W329" s="222"/>
      <c r="X329" s="222" t="s">
        <v>399</v>
      </c>
      <c r="Y329" s="222" t="s">
        <v>283</v>
      </c>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64" t="s">
        <v>3127</v>
      </c>
      <c r="D330" s="256"/>
      <c r="E330" s="256"/>
      <c r="F330" s="256"/>
      <c r="G330" s="256"/>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447</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43" t="str">
        <f>C330</f>
        <v>nebo vybouraných hmot nošením nebo přehazováním k místu nakládky přístupnému normálním dopravním prostředkům do 10 m,</v>
      </c>
      <c r="BB330" s="212"/>
      <c r="BC330" s="212"/>
      <c r="BD330" s="212"/>
      <c r="BE330" s="212"/>
      <c r="BF330" s="212"/>
      <c r="BG330" s="212"/>
      <c r="BH330" s="212"/>
    </row>
    <row r="331" spans="1:60" outlineLevel="2" x14ac:dyDescent="0.2">
      <c r="A331" s="219"/>
      <c r="B331" s="220"/>
      <c r="C331" s="249" t="s">
        <v>3132</v>
      </c>
      <c r="D331" s="226"/>
      <c r="E331" s="227"/>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288</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9" t="s">
        <v>3133</v>
      </c>
      <c r="D332" s="226"/>
      <c r="E332" s="227">
        <v>24.998619999999999</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3"/>
      <c r="B333" s="4"/>
      <c r="C333" s="251"/>
      <c r="D333" s="6"/>
      <c r="E333" s="3"/>
      <c r="F333" s="3"/>
      <c r="G333" s="3"/>
      <c r="H333" s="3"/>
      <c r="I333" s="3"/>
      <c r="J333" s="3"/>
      <c r="K333" s="3"/>
      <c r="L333" s="3"/>
      <c r="M333" s="3"/>
      <c r="N333" s="3"/>
      <c r="O333" s="3"/>
      <c r="P333" s="3"/>
      <c r="Q333" s="3"/>
      <c r="R333" s="3"/>
      <c r="S333" s="3"/>
      <c r="T333" s="3"/>
      <c r="U333" s="3"/>
      <c r="V333" s="3"/>
      <c r="W333" s="3"/>
      <c r="X333" s="3"/>
      <c r="Y333" s="3"/>
      <c r="AE333">
        <v>15</v>
      </c>
      <c r="AF333">
        <v>21</v>
      </c>
      <c r="AG333" t="s">
        <v>261</v>
      </c>
    </row>
    <row r="334" spans="1:60" x14ac:dyDescent="0.2">
      <c r="A334" s="215"/>
      <c r="B334" s="216" t="s">
        <v>29</v>
      </c>
      <c r="C334" s="252"/>
      <c r="D334" s="217"/>
      <c r="E334" s="218"/>
      <c r="F334" s="218"/>
      <c r="G334" s="235">
        <f>G8+G38+G51+G55+G61+G74+G80+G83+G139+G142+G168+G181+G184+G187+G191+G194+G211+G239+G253+G256+G286+G295</f>
        <v>0</v>
      </c>
      <c r="H334" s="3"/>
      <c r="I334" s="3"/>
      <c r="J334" s="3"/>
      <c r="K334" s="3"/>
      <c r="L334" s="3"/>
      <c r="M334" s="3"/>
      <c r="N334" s="3"/>
      <c r="O334" s="3"/>
      <c r="P334" s="3"/>
      <c r="Q334" s="3"/>
      <c r="R334" s="3"/>
      <c r="S334" s="3"/>
      <c r="T334" s="3"/>
      <c r="U334" s="3"/>
      <c r="V334" s="3"/>
      <c r="W334" s="3"/>
      <c r="X334" s="3"/>
      <c r="Y334" s="3"/>
      <c r="AE334">
        <f>SUMIF(L7:L332,AE333,G7:G332)</f>
        <v>0</v>
      </c>
      <c r="AF334">
        <f>SUMIF(L7:L332,AF333,G7:G332)</f>
        <v>0</v>
      </c>
      <c r="AG334" t="s">
        <v>405</v>
      </c>
    </row>
    <row r="335" spans="1:60" x14ac:dyDescent="0.2">
      <c r="C335" s="253"/>
      <c r="D335" s="10"/>
      <c r="AG335" t="s">
        <v>435</v>
      </c>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jtrjcGGCKOB2D057wj5m8mBOyFhlzFR6nitbiOgJvW8kE9qzh9lxThGfv+xZu044buBnCnDFCgZDcNK5SsKoQ==" saltValue="8oqQzrRPRtXx2ks0KSlhNA==" spinCount="100000" sheet="1" formatRows="0"/>
  <mergeCells count="46">
    <mergeCell ref="C297:G297"/>
    <mergeCell ref="C326:G326"/>
    <mergeCell ref="C327:G327"/>
    <mergeCell ref="C330:G330"/>
    <mergeCell ref="C247:G247"/>
    <mergeCell ref="C250:G250"/>
    <mergeCell ref="C288:G288"/>
    <mergeCell ref="C289:G289"/>
    <mergeCell ref="C292:G292"/>
    <mergeCell ref="C293:G293"/>
    <mergeCell ref="C201:G201"/>
    <mergeCell ref="C202:G202"/>
    <mergeCell ref="C203:G203"/>
    <mergeCell ref="C216:G216"/>
    <mergeCell ref="C224:G224"/>
    <mergeCell ref="C228:G228"/>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1D5A-B978-4F6C-B6D5-6A64D03E3B8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74</v>
      </c>
      <c r="C3" s="201" t="s">
        <v>75</v>
      </c>
      <c r="D3" s="199"/>
      <c r="E3" s="199"/>
      <c r="F3" s="199"/>
      <c r="G3" s="200"/>
      <c r="AC3" s="176" t="s">
        <v>248</v>
      </c>
      <c r="AG3" t="s">
        <v>251</v>
      </c>
    </row>
    <row r="4" spans="1:60" ht="24.95" customHeight="1" x14ac:dyDescent="0.2">
      <c r="A4" s="202" t="s">
        <v>9</v>
      </c>
      <c r="B4" s="203" t="s">
        <v>76</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230</v>
      </c>
      <c r="C8" s="246" t="s">
        <v>231</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276</v>
      </c>
    </row>
    <row r="9" spans="1:60" outlineLevel="1" x14ac:dyDescent="0.2">
      <c r="A9" s="236">
        <v>1</v>
      </c>
      <c r="B9" s="237" t="s">
        <v>3134</v>
      </c>
      <c r="C9" s="247" t="s">
        <v>3135</v>
      </c>
      <c r="D9" s="238" t="s">
        <v>885</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3136</v>
      </c>
      <c r="C11" s="247" t="s">
        <v>3137</v>
      </c>
      <c r="D11" s="238" t="s">
        <v>885</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3138</v>
      </c>
      <c r="C13" s="247" t="s">
        <v>3139</v>
      </c>
      <c r="D13" s="238" t="s">
        <v>877</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3140</v>
      </c>
      <c r="C15" s="247" t="s">
        <v>3141</v>
      </c>
      <c r="D15" s="238" t="s">
        <v>439</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3142</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3143</v>
      </c>
      <c r="C17" s="247" t="s">
        <v>3144</v>
      </c>
      <c r="D17" s="238" t="s">
        <v>563</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3145</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3146</v>
      </c>
      <c r="C19" s="247" t="s">
        <v>3147</v>
      </c>
      <c r="D19" s="238" t="s">
        <v>563</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3148</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3149</v>
      </c>
      <c r="C21" s="247" t="s">
        <v>3150</v>
      </c>
      <c r="D21" s="238" t="s">
        <v>563</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3151</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3152</v>
      </c>
      <c r="C23" s="247" t="s">
        <v>3153</v>
      </c>
      <c r="D23" s="238" t="s">
        <v>563</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3154</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3155</v>
      </c>
      <c r="C25" s="247" t="s">
        <v>3156</v>
      </c>
      <c r="D25" s="238" t="s">
        <v>563</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3157</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3158</v>
      </c>
      <c r="C27" s="247" t="s">
        <v>3159</v>
      </c>
      <c r="D27" s="238" t="s">
        <v>877</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3160</v>
      </c>
      <c r="C29" s="247" t="s">
        <v>3161</v>
      </c>
      <c r="D29" s="238" t="s">
        <v>563</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3162</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3163</v>
      </c>
      <c r="C31" s="247" t="s">
        <v>3164</v>
      </c>
      <c r="D31" s="238" t="s">
        <v>382</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3165</v>
      </c>
      <c r="C33" s="247" t="s">
        <v>3166</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3167</v>
      </c>
      <c r="C35" s="247" t="s">
        <v>3168</v>
      </c>
      <c r="D35" s="238" t="s">
        <v>382</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3169</v>
      </c>
      <c r="C37" s="247" t="s">
        <v>3170</v>
      </c>
      <c r="D37" s="238" t="s">
        <v>3171</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3172</v>
      </c>
      <c r="C39" s="247" t="s">
        <v>3173</v>
      </c>
      <c r="D39" s="238" t="s">
        <v>3171</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3174</v>
      </c>
      <c r="C41" s="247" t="s">
        <v>3175</v>
      </c>
      <c r="D41" s="238" t="s">
        <v>3171</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3176</v>
      </c>
      <c r="C43" s="247" t="s">
        <v>3177</v>
      </c>
      <c r="D43" s="238" t="s">
        <v>3171</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3157</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3178</v>
      </c>
      <c r="C45" s="247" t="s">
        <v>3179</v>
      </c>
      <c r="D45" s="238" t="s">
        <v>3171</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3180</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3181</v>
      </c>
      <c r="C47" s="247" t="s">
        <v>3182</v>
      </c>
      <c r="D47" s="238" t="s">
        <v>3171</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3183</v>
      </c>
      <c r="C49" s="247" t="s">
        <v>3184</v>
      </c>
      <c r="D49" s="238" t="s">
        <v>3171</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3185</v>
      </c>
      <c r="C51" s="247" t="s">
        <v>3186</v>
      </c>
      <c r="D51" s="238" t="s">
        <v>3171</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3187</v>
      </c>
      <c r="C53" s="265" t="s">
        <v>3188</v>
      </c>
      <c r="D53" s="259" t="s">
        <v>491</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3189</v>
      </c>
      <c r="Y53" s="222" t="s">
        <v>283</v>
      </c>
      <c r="Z53" s="212"/>
      <c r="AA53" s="212"/>
      <c r="AB53" s="212"/>
      <c r="AC53" s="212"/>
      <c r="AD53" s="212"/>
      <c r="AE53" s="212"/>
      <c r="AF53" s="212"/>
      <c r="AG53" s="212" t="s">
        <v>3190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3187</v>
      </c>
      <c r="C54" s="265" t="s">
        <v>3191</v>
      </c>
      <c r="D54" s="259" t="s">
        <v>491</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3189</v>
      </c>
      <c r="Y54" s="222" t="s">
        <v>283</v>
      </c>
      <c r="Z54" s="212"/>
      <c r="AA54" s="212"/>
      <c r="AB54" s="212"/>
      <c r="AC54" s="212"/>
      <c r="AD54" s="212"/>
      <c r="AE54" s="212"/>
      <c r="AF54" s="212"/>
      <c r="AG54" s="212" t="s">
        <v>3190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3192</v>
      </c>
      <c r="C55" s="247" t="s">
        <v>3193</v>
      </c>
      <c r="D55" s="238" t="s">
        <v>3194</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1</v>
      </c>
      <c r="V55" s="222">
        <f>ROUND(E55*U55,2)</f>
        <v>3</v>
      </c>
      <c r="W55" s="222"/>
      <c r="X55" s="222" t="s">
        <v>3195</v>
      </c>
      <c r="Y55" s="222" t="s">
        <v>283</v>
      </c>
      <c r="Z55" s="212"/>
      <c r="AA55" s="212"/>
      <c r="AB55" s="212"/>
      <c r="AC55" s="212"/>
      <c r="AD55" s="212"/>
      <c r="AE55" s="212"/>
      <c r="AF55" s="212"/>
      <c r="AG55" s="212" t="s">
        <v>3196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261</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405</v>
      </c>
    </row>
    <row r="59" spans="1:60" x14ac:dyDescent="0.2">
      <c r="C59" s="253"/>
      <c r="D59" s="10"/>
      <c r="AG59" t="s">
        <v>435</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XCXNL2H2cMlGyOWGHWCaRKQ/renIBVRmf5H/XYjh4Ix25+blshcHtus27vbxPxwHYf5cOePzLg0DXAHSVFEg==" saltValue="tR7UZjdKKtaUGUz3dVZO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D570-1205-4AD9-8EC8-E0919879622D}">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77</v>
      </c>
      <c r="C3" s="201" t="s">
        <v>78</v>
      </c>
      <c r="D3" s="199"/>
      <c r="E3" s="199"/>
      <c r="F3" s="199"/>
      <c r="G3" s="200"/>
      <c r="AC3" s="176" t="s">
        <v>248</v>
      </c>
      <c r="AG3" t="s">
        <v>251</v>
      </c>
    </row>
    <row r="4" spans="1:60" ht="24.95" customHeight="1" x14ac:dyDescent="0.2">
      <c r="A4" s="202" t="s">
        <v>9</v>
      </c>
      <c r="B4" s="203" t="s">
        <v>79</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276</v>
      </c>
    </row>
    <row r="9" spans="1:60" outlineLevel="1" x14ac:dyDescent="0.2">
      <c r="A9" s="236">
        <v>1</v>
      </c>
      <c r="B9" s="237" t="s">
        <v>3197</v>
      </c>
      <c r="C9" s="247" t="s">
        <v>3198</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3199</v>
      </c>
      <c r="C11" s="247" t="s">
        <v>3200</v>
      </c>
      <c r="D11" s="238" t="s">
        <v>382</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3201</v>
      </c>
      <c r="C13" s="247" t="s">
        <v>3202</v>
      </c>
      <c r="D13" s="238" t="s">
        <v>382</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3203</v>
      </c>
      <c r="C15" s="247" t="s">
        <v>3204</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3205</v>
      </c>
      <c r="C17" s="247" t="s">
        <v>3206</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3207</v>
      </c>
      <c r="C19" s="247" t="s">
        <v>3208</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3209</v>
      </c>
      <c r="C21" s="247" t="s">
        <v>3210</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3211</v>
      </c>
      <c r="C23" s="247" t="s">
        <v>3212</v>
      </c>
      <c r="D23" s="238" t="s">
        <v>382</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3213</v>
      </c>
      <c r="C25" s="247" t="s">
        <v>3214</v>
      </c>
      <c r="D25" s="238" t="s">
        <v>382</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3215</v>
      </c>
      <c r="C27" s="247" t="s">
        <v>3216</v>
      </c>
      <c r="D27" s="238" t="s">
        <v>382</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3217</v>
      </c>
      <c r="C29" s="247" t="s">
        <v>3218</v>
      </c>
      <c r="D29" s="238" t="s">
        <v>382</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3219</v>
      </c>
      <c r="C31" s="247" t="s">
        <v>3220</v>
      </c>
      <c r="D31" s="238" t="s">
        <v>382</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3221</v>
      </c>
      <c r="C33" s="247" t="s">
        <v>3222</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3223</v>
      </c>
      <c r="C35" s="247" t="s">
        <v>3224</v>
      </c>
      <c r="D35" s="238" t="s">
        <v>382</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3225</v>
      </c>
      <c r="C37" s="247" t="s">
        <v>3226</v>
      </c>
      <c r="D37" s="238" t="s">
        <v>382</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3227</v>
      </c>
      <c r="C39" s="247" t="s">
        <v>3228</v>
      </c>
      <c r="D39" s="238" t="s">
        <v>382</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3229</v>
      </c>
      <c r="C41" s="247" t="s">
        <v>3230</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3231</v>
      </c>
      <c r="C43" s="247" t="s">
        <v>3232</v>
      </c>
      <c r="D43" s="238" t="s">
        <v>382</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3233</v>
      </c>
      <c r="C45" s="247" t="s">
        <v>3234</v>
      </c>
      <c r="D45" s="238" t="s">
        <v>382</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3235</v>
      </c>
      <c r="C47" s="247" t="s">
        <v>3236</v>
      </c>
      <c r="D47" s="238" t="s">
        <v>382</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3237</v>
      </c>
      <c r="C49" s="247" t="s">
        <v>3238</v>
      </c>
      <c r="D49" s="238" t="s">
        <v>382</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3005</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3239</v>
      </c>
      <c r="C51" s="247" t="s">
        <v>3240</v>
      </c>
      <c r="D51" s="238" t="s">
        <v>382</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3005</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3241</v>
      </c>
      <c r="C53" s="247" t="s">
        <v>3242</v>
      </c>
      <c r="D53" s="238" t="s">
        <v>382</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3243</v>
      </c>
      <c r="C55" s="247" t="s">
        <v>3244</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3245</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3246</v>
      </c>
      <c r="C57" s="247" t="s">
        <v>3247</v>
      </c>
      <c r="D57" s="238" t="s">
        <v>877</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3248</v>
      </c>
      <c r="C59" s="247" t="s">
        <v>3249</v>
      </c>
      <c r="D59" s="238" t="s">
        <v>877</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3250</v>
      </c>
      <c r="C61" s="247" t="s">
        <v>3251</v>
      </c>
      <c r="D61" s="238" t="s">
        <v>563</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3252</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3253</v>
      </c>
      <c r="C63" s="247" t="s">
        <v>3254</v>
      </c>
      <c r="D63" s="238" t="s">
        <v>563</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3255</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3256</v>
      </c>
      <c r="C65" s="247" t="s">
        <v>3257</v>
      </c>
      <c r="D65" s="238" t="s">
        <v>563</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3258</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3259</v>
      </c>
      <c r="C67" s="247" t="s">
        <v>3260</v>
      </c>
      <c r="D67" s="238" t="s">
        <v>563</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3157</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3261</v>
      </c>
      <c r="C69" s="247" t="s">
        <v>3262</v>
      </c>
      <c r="D69" s="238" t="s">
        <v>563</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3145</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3263</v>
      </c>
      <c r="C71" s="247" t="s">
        <v>3264</v>
      </c>
      <c r="D71" s="238" t="s">
        <v>563</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316</v>
      </c>
      <c r="T71" s="242" t="s">
        <v>281</v>
      </c>
      <c r="U71" s="222">
        <v>0</v>
      </c>
      <c r="V71" s="222">
        <f>ROUND(E71*U71,2)</f>
        <v>0</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3005</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3265</v>
      </c>
      <c r="C73" s="247" t="s">
        <v>3266</v>
      </c>
      <c r="D73" s="238" t="s">
        <v>563</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316</v>
      </c>
      <c r="T73" s="242" t="s">
        <v>281</v>
      </c>
      <c r="U73" s="222">
        <v>0</v>
      </c>
      <c r="V73" s="222">
        <f>ROUND(E73*U73,2)</f>
        <v>0</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3180</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3267</v>
      </c>
      <c r="C75" s="247" t="s">
        <v>3268</v>
      </c>
      <c r="D75" s="238" t="s">
        <v>563</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316</v>
      </c>
      <c r="T75" s="242" t="s">
        <v>281</v>
      </c>
      <c r="U75" s="222">
        <v>0</v>
      </c>
      <c r="V75" s="222">
        <f>ROUND(E75*U75,2)</f>
        <v>0</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3005</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3269</v>
      </c>
      <c r="C77" s="247" t="s">
        <v>3270</v>
      </c>
      <c r="D77" s="238" t="s">
        <v>382</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316</v>
      </c>
      <c r="T77" s="242" t="s">
        <v>281</v>
      </c>
      <c r="U77" s="222">
        <v>0</v>
      </c>
      <c r="V77" s="222">
        <f>ROUND(E77*U77,2)</f>
        <v>0</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3005</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3271</v>
      </c>
      <c r="C79" s="247" t="s">
        <v>3272</v>
      </c>
      <c r="D79" s="238" t="s">
        <v>382</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316</v>
      </c>
      <c r="T79" s="242" t="s">
        <v>281</v>
      </c>
      <c r="U79" s="222">
        <v>0</v>
      </c>
      <c r="V79" s="222">
        <f>ROUND(E79*U79,2)</f>
        <v>0</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3180</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3273</v>
      </c>
      <c r="C81" s="247" t="s">
        <v>3274</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316</v>
      </c>
      <c r="T81" s="242" t="s">
        <v>281</v>
      </c>
      <c r="U81" s="222">
        <v>0</v>
      </c>
      <c r="V81" s="222">
        <f>ROUND(E81*U81,2)</f>
        <v>0</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3275</v>
      </c>
      <c r="C83" s="247" t="s">
        <v>3276</v>
      </c>
      <c r="D83" s="238" t="s">
        <v>563</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316</v>
      </c>
      <c r="T83" s="242" t="s">
        <v>281</v>
      </c>
      <c r="U83" s="222">
        <v>0</v>
      </c>
      <c r="V83" s="222">
        <f>ROUND(E83*U83,2)</f>
        <v>0</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3154</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3277</v>
      </c>
      <c r="C85" s="247" t="s">
        <v>3278</v>
      </c>
      <c r="D85" s="238" t="s">
        <v>563</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316</v>
      </c>
      <c r="T85" s="242" t="s">
        <v>281</v>
      </c>
      <c r="U85" s="222">
        <v>0</v>
      </c>
      <c r="V85" s="222">
        <f>ROUND(E85*U85,2)</f>
        <v>0</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3005</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3279</v>
      </c>
      <c r="C87" s="247" t="s">
        <v>3280</v>
      </c>
      <c r="D87" s="238" t="s">
        <v>563</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316</v>
      </c>
      <c r="T87" s="242" t="s">
        <v>281</v>
      </c>
      <c r="U87" s="222">
        <v>0</v>
      </c>
      <c r="V87" s="222">
        <f>ROUND(E87*U87,2)</f>
        <v>0</v>
      </c>
      <c r="W87" s="222"/>
      <c r="X87" s="222" t="s">
        <v>399</v>
      </c>
      <c r="Y87" s="222" t="s">
        <v>283</v>
      </c>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3281</v>
      </c>
      <c r="C89" s="247" t="s">
        <v>3282</v>
      </c>
      <c r="D89" s="238" t="s">
        <v>563</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316</v>
      </c>
      <c r="T89" s="242" t="s">
        <v>281</v>
      </c>
      <c r="U89" s="222">
        <v>0</v>
      </c>
      <c r="V89" s="222">
        <f>ROUND(E89*U89,2)</f>
        <v>0</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3283</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3284</v>
      </c>
      <c r="C91" s="247" t="s">
        <v>3285</v>
      </c>
      <c r="D91" s="238" t="s">
        <v>877</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3286</v>
      </c>
      <c r="C93" s="247" t="s">
        <v>3287</v>
      </c>
      <c r="D93" s="238" t="s">
        <v>3171</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316</v>
      </c>
      <c r="T93" s="242" t="s">
        <v>281</v>
      </c>
      <c r="U93" s="222">
        <v>0</v>
      </c>
      <c r="V93" s="222">
        <f>ROUND(E93*U93,2)</f>
        <v>0</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3255</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3288</v>
      </c>
      <c r="C95" s="247" t="s">
        <v>3289</v>
      </c>
      <c r="D95" s="238" t="s">
        <v>3171</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316</v>
      </c>
      <c r="T95" s="242" t="s">
        <v>281</v>
      </c>
      <c r="U95" s="222">
        <v>0</v>
      </c>
      <c r="V95" s="222">
        <f>ROUND(E95*U95,2)</f>
        <v>0</v>
      </c>
      <c r="W95" s="222"/>
      <c r="X95" s="222" t="s">
        <v>399</v>
      </c>
      <c r="Y95" s="222" t="s">
        <v>283</v>
      </c>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3290</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3291</v>
      </c>
      <c r="C97" s="247" t="s">
        <v>3292</v>
      </c>
      <c r="D97" s="238" t="s">
        <v>3171</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316</v>
      </c>
      <c r="T97" s="242" t="s">
        <v>281</v>
      </c>
      <c r="U97" s="222">
        <v>0</v>
      </c>
      <c r="V97" s="222">
        <f>ROUND(E97*U97,2)</f>
        <v>0</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3005</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261</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405</v>
      </c>
    </row>
    <row r="101" spans="1:60" x14ac:dyDescent="0.2">
      <c r="C101" s="253"/>
      <c r="D101" s="10"/>
      <c r="AG101" t="s">
        <v>435</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LMqTdX1COuLHpZ+265ZrRG4WbBYyocdMAz1PMtLdKuKWILFiU7JAySYKEGx4b6fD099hYWo2XPvXLYpCZ2dFQ==" saltValue="+eZ4f2PsFMxjOxx2PBK/P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417A6-8333-48FC-A916-584DCCA7572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80</v>
      </c>
      <c r="C3" s="201" t="s">
        <v>81</v>
      </c>
      <c r="D3" s="199"/>
      <c r="E3" s="199"/>
      <c r="F3" s="199"/>
      <c r="G3" s="200"/>
      <c r="AC3" s="176" t="s">
        <v>248</v>
      </c>
      <c r="AG3" t="s">
        <v>251</v>
      </c>
    </row>
    <row r="4" spans="1:60" ht="24.95" customHeight="1" x14ac:dyDescent="0.2">
      <c r="A4" s="202" t="s">
        <v>9</v>
      </c>
      <c r="B4" s="203" t="s">
        <v>82</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276</v>
      </c>
    </row>
    <row r="9" spans="1:60" outlineLevel="1" x14ac:dyDescent="0.2">
      <c r="A9" s="236">
        <v>1</v>
      </c>
      <c r="B9" s="237" t="s">
        <v>3197</v>
      </c>
      <c r="C9" s="247" t="s">
        <v>3198</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3199</v>
      </c>
      <c r="C11" s="247" t="s">
        <v>3200</v>
      </c>
      <c r="D11" s="238" t="s">
        <v>382</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3201</v>
      </c>
      <c r="C13" s="247" t="s">
        <v>3202</v>
      </c>
      <c r="D13" s="238" t="s">
        <v>382</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3203</v>
      </c>
      <c r="C15" s="247" t="s">
        <v>3204</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3205</v>
      </c>
      <c r="C17" s="247" t="s">
        <v>3206</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3207</v>
      </c>
      <c r="C19" s="247" t="s">
        <v>3208</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3209</v>
      </c>
      <c r="C21" s="247" t="s">
        <v>3210</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3213</v>
      </c>
      <c r="C23" s="247" t="s">
        <v>3214</v>
      </c>
      <c r="D23" s="238" t="s">
        <v>382</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3221</v>
      </c>
      <c r="C25" s="247" t="s">
        <v>3293</v>
      </c>
      <c r="D25" s="238" t="s">
        <v>382</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3223</v>
      </c>
      <c r="C27" s="247" t="s">
        <v>3294</v>
      </c>
      <c r="D27" s="238" t="s">
        <v>382</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3227</v>
      </c>
      <c r="C29" s="247" t="s">
        <v>3295</v>
      </c>
      <c r="D29" s="238" t="s">
        <v>382</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3229</v>
      </c>
      <c r="C31" s="247" t="s">
        <v>3296</v>
      </c>
      <c r="D31" s="238" t="s">
        <v>382</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3233</v>
      </c>
      <c r="C33" s="247" t="s">
        <v>3234</v>
      </c>
      <c r="D33" s="238" t="s">
        <v>382</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3235</v>
      </c>
      <c r="C35" s="247" t="s">
        <v>3297</v>
      </c>
      <c r="D35" s="238" t="s">
        <v>382</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3237</v>
      </c>
      <c r="C37" s="247" t="s">
        <v>3238</v>
      </c>
      <c r="D37" s="238" t="s">
        <v>382</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152</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3239</v>
      </c>
      <c r="C39" s="247" t="s">
        <v>3240</v>
      </c>
      <c r="D39" s="238" t="s">
        <v>382</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3241</v>
      </c>
      <c r="C41" s="247" t="s">
        <v>3242</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3243</v>
      </c>
      <c r="C43" s="247" t="s">
        <v>3244</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3298</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3246</v>
      </c>
      <c r="C45" s="247" t="s">
        <v>3247</v>
      </c>
      <c r="D45" s="238" t="s">
        <v>877</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3248</v>
      </c>
      <c r="C47" s="247" t="s">
        <v>3249</v>
      </c>
      <c r="D47" s="238" t="s">
        <v>877</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3250</v>
      </c>
      <c r="C49" s="247" t="s">
        <v>3251</v>
      </c>
      <c r="D49" s="238" t="s">
        <v>563</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3255</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3256</v>
      </c>
      <c r="C51" s="247" t="s">
        <v>3257</v>
      </c>
      <c r="D51" s="238" t="s">
        <v>563</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3299</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3263</v>
      </c>
      <c r="C53" s="247" t="s">
        <v>3264</v>
      </c>
      <c r="D53" s="238" t="s">
        <v>563</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3005</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3265</v>
      </c>
      <c r="C55" s="247" t="s">
        <v>3266</v>
      </c>
      <c r="D55" s="238" t="s">
        <v>563</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3157</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3271</v>
      </c>
      <c r="C57" s="247" t="s">
        <v>3272</v>
      </c>
      <c r="D57" s="238" t="s">
        <v>382</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3157</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3273</v>
      </c>
      <c r="C59" s="247" t="s">
        <v>3274</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3275</v>
      </c>
      <c r="C61" s="247" t="s">
        <v>3276</v>
      </c>
      <c r="D61" s="238" t="s">
        <v>563</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3157</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3277</v>
      </c>
      <c r="C63" s="247" t="s">
        <v>3278</v>
      </c>
      <c r="D63" s="238" t="s">
        <v>563</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3284</v>
      </c>
      <c r="C65" s="247" t="s">
        <v>3285</v>
      </c>
      <c r="D65" s="238" t="s">
        <v>877</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3286</v>
      </c>
      <c r="C67" s="247" t="s">
        <v>3287</v>
      </c>
      <c r="D67" s="238" t="s">
        <v>3171</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3145</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3288</v>
      </c>
      <c r="C69" s="247" t="s">
        <v>3289</v>
      </c>
      <c r="D69" s="238" t="s">
        <v>3171</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162</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261</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405</v>
      </c>
    </row>
    <row r="73" spans="1:60" x14ac:dyDescent="0.2">
      <c r="C73" s="253"/>
      <c r="D73" s="10"/>
      <c r="AG73" t="s">
        <v>435</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9UzL5gNIjNY9LNUDK82AZ3eR94bCK2PLIRVe3HAdMuTe5m5JIFTN9lt7A0f3FY2ckut5rRjZ7es2v1Zts9Q+Q==" saltValue="AyJDLuxW1on5lM8ltrTXq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3F41-701C-4242-A0F0-A261DB0572E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83</v>
      </c>
      <c r="C3" s="201" t="s">
        <v>84</v>
      </c>
      <c r="D3" s="199"/>
      <c r="E3" s="199"/>
      <c r="F3" s="199"/>
      <c r="G3" s="200"/>
      <c r="AC3" s="176" t="s">
        <v>248</v>
      </c>
      <c r="AG3" t="s">
        <v>251</v>
      </c>
    </row>
    <row r="4" spans="1:60" ht="24.95" customHeight="1" x14ac:dyDescent="0.2">
      <c r="A4" s="202" t="s">
        <v>9</v>
      </c>
      <c r="B4" s="203" t="s">
        <v>85</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181</v>
      </c>
      <c r="C8" s="246" t="s">
        <v>182</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276</v>
      </c>
    </row>
    <row r="9" spans="1:60" outlineLevel="1" x14ac:dyDescent="0.2">
      <c r="A9" s="236">
        <v>1</v>
      </c>
      <c r="B9" s="237" t="s">
        <v>2996</v>
      </c>
      <c r="C9" s="247" t="s">
        <v>2263</v>
      </c>
      <c r="D9" s="238" t="s">
        <v>481</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1078</v>
      </c>
      <c r="S9" s="241" t="s">
        <v>280</v>
      </c>
      <c r="T9" s="242" t="s">
        <v>280</v>
      </c>
      <c r="U9" s="222">
        <v>1.74</v>
      </c>
      <c r="V9" s="222">
        <f>ROUND(E9*U9,2)</f>
        <v>0.03</v>
      </c>
      <c r="W9" s="222"/>
      <c r="X9" s="222" t="s">
        <v>399</v>
      </c>
      <c r="Y9" s="222" t="s">
        <v>283</v>
      </c>
      <c r="Z9" s="212"/>
      <c r="AA9" s="212"/>
      <c r="AB9" s="212"/>
      <c r="AC9" s="212"/>
      <c r="AD9" s="212"/>
      <c r="AE9" s="212"/>
      <c r="AF9" s="212"/>
      <c r="AG9" s="212" t="s">
        <v>1035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1075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3300</v>
      </c>
      <c r="C11" s="265" t="s">
        <v>3301</v>
      </c>
      <c r="D11" s="259" t="s">
        <v>563</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1035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3302</v>
      </c>
      <c r="C12" s="247" t="s">
        <v>3303</v>
      </c>
      <c r="D12" s="238" t="s">
        <v>563</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316</v>
      </c>
      <c r="T12" s="242" t="s">
        <v>281</v>
      </c>
      <c r="U12" s="222">
        <v>0</v>
      </c>
      <c r="V12" s="222">
        <f>ROUND(E12*U12,2)</f>
        <v>0</v>
      </c>
      <c r="W12" s="222"/>
      <c r="X12" s="222" t="s">
        <v>830</v>
      </c>
      <c r="Y12" s="222" t="s">
        <v>283</v>
      </c>
      <c r="Z12" s="212"/>
      <c r="AA12" s="212"/>
      <c r="AB12" s="212"/>
      <c r="AC12" s="212"/>
      <c r="AD12" s="212"/>
      <c r="AE12" s="212"/>
      <c r="AF12" s="212"/>
      <c r="AG12" s="212" t="s">
        <v>3304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3305</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3306</v>
      </c>
      <c r="C14" s="247" t="s">
        <v>3303</v>
      </c>
      <c r="D14" s="238" t="s">
        <v>563</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316</v>
      </c>
      <c r="T14" s="242" t="s">
        <v>281</v>
      </c>
      <c r="U14" s="222">
        <v>0</v>
      </c>
      <c r="V14" s="222">
        <f>ROUND(E14*U14,2)</f>
        <v>0</v>
      </c>
      <c r="W14" s="222"/>
      <c r="X14" s="222" t="s">
        <v>830</v>
      </c>
      <c r="Y14" s="222" t="s">
        <v>283</v>
      </c>
      <c r="Z14" s="212"/>
      <c r="AA14" s="212"/>
      <c r="AB14" s="212"/>
      <c r="AC14" s="212"/>
      <c r="AD14" s="212"/>
      <c r="AE14" s="212"/>
      <c r="AF14" s="212"/>
      <c r="AG14" s="212" t="s">
        <v>3304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3307</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3308</v>
      </c>
      <c r="C16" s="247" t="s">
        <v>3303</v>
      </c>
      <c r="D16" s="238" t="s">
        <v>563</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316</v>
      </c>
      <c r="T16" s="242" t="s">
        <v>281</v>
      </c>
      <c r="U16" s="222">
        <v>0</v>
      </c>
      <c r="V16" s="222">
        <f>ROUND(E16*U16,2)</f>
        <v>0</v>
      </c>
      <c r="W16" s="222"/>
      <c r="X16" s="222" t="s">
        <v>830</v>
      </c>
      <c r="Y16" s="222" t="s">
        <v>283</v>
      </c>
      <c r="Z16" s="212"/>
      <c r="AA16" s="212"/>
      <c r="AB16" s="212"/>
      <c r="AC16" s="212"/>
      <c r="AD16" s="212"/>
      <c r="AE16" s="212"/>
      <c r="AF16" s="212"/>
      <c r="AG16" s="212" t="s">
        <v>3304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3309</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3310</v>
      </c>
      <c r="C18" s="247" t="s">
        <v>3303</v>
      </c>
      <c r="D18" s="238" t="s">
        <v>563</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316</v>
      </c>
      <c r="T18" s="242" t="s">
        <v>281</v>
      </c>
      <c r="U18" s="222">
        <v>0</v>
      </c>
      <c r="V18" s="222">
        <f>ROUND(E18*U18,2)</f>
        <v>0</v>
      </c>
      <c r="W18" s="222"/>
      <c r="X18" s="222" t="s">
        <v>830</v>
      </c>
      <c r="Y18" s="222" t="s">
        <v>283</v>
      </c>
      <c r="Z18" s="212"/>
      <c r="AA18" s="212"/>
      <c r="AB18" s="212"/>
      <c r="AC18" s="212"/>
      <c r="AD18" s="212"/>
      <c r="AE18" s="212"/>
      <c r="AF18" s="212"/>
      <c r="AG18" s="212" t="s">
        <v>3304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3311</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3312</v>
      </c>
      <c r="C20" s="265" t="s">
        <v>3313</v>
      </c>
      <c r="D20" s="259" t="s">
        <v>563</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888</v>
      </c>
      <c r="S20" s="262" t="s">
        <v>3314</v>
      </c>
      <c r="T20" s="263" t="s">
        <v>281</v>
      </c>
      <c r="U20" s="222">
        <v>0</v>
      </c>
      <c r="V20" s="222">
        <f>ROUND(E20*U20,2)</f>
        <v>0</v>
      </c>
      <c r="W20" s="222"/>
      <c r="X20" s="222" t="s">
        <v>830</v>
      </c>
      <c r="Y20" s="222" t="s">
        <v>283</v>
      </c>
      <c r="Z20" s="212"/>
      <c r="AA20" s="212"/>
      <c r="AB20" s="212"/>
      <c r="AC20" s="212"/>
      <c r="AD20" s="212"/>
      <c r="AE20" s="212"/>
      <c r="AF20" s="212"/>
      <c r="AG20" s="212" t="s">
        <v>3304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3315</v>
      </c>
      <c r="C21" s="265" t="s">
        <v>3316</v>
      </c>
      <c r="D21" s="259" t="s">
        <v>563</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888</v>
      </c>
      <c r="S21" s="262" t="s">
        <v>3314</v>
      </c>
      <c r="T21" s="263" t="s">
        <v>281</v>
      </c>
      <c r="U21" s="222">
        <v>0</v>
      </c>
      <c r="V21" s="222">
        <f>ROUND(E21*U21,2)</f>
        <v>0</v>
      </c>
      <c r="W21" s="222"/>
      <c r="X21" s="222" t="s">
        <v>830</v>
      </c>
      <c r="Y21" s="222" t="s">
        <v>283</v>
      </c>
      <c r="Z21" s="212"/>
      <c r="AA21" s="212"/>
      <c r="AB21" s="212"/>
      <c r="AC21" s="212"/>
      <c r="AD21" s="212"/>
      <c r="AE21" s="212"/>
      <c r="AF21" s="212"/>
      <c r="AG21" s="212" t="s">
        <v>3304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3317</v>
      </c>
      <c r="C22" s="265" t="s">
        <v>3318</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830</v>
      </c>
      <c r="Y22" s="222" t="s">
        <v>283</v>
      </c>
      <c r="Z22" s="212"/>
      <c r="AA22" s="212"/>
      <c r="AB22" s="212"/>
      <c r="AC22" s="212"/>
      <c r="AD22" s="212"/>
      <c r="AE22" s="212"/>
      <c r="AF22" s="212"/>
      <c r="AG22" s="212" t="s">
        <v>3304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3319</v>
      </c>
      <c r="C23" s="265" t="s">
        <v>3320</v>
      </c>
      <c r="D23" s="259" t="s">
        <v>491</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830</v>
      </c>
      <c r="Y23" s="222" t="s">
        <v>283</v>
      </c>
      <c r="Z23" s="212"/>
      <c r="AA23" s="212"/>
      <c r="AB23" s="212"/>
      <c r="AC23" s="212"/>
      <c r="AD23" s="212"/>
      <c r="AE23" s="212"/>
      <c r="AF23" s="212"/>
      <c r="AG23" s="212" t="s">
        <v>3304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3321</v>
      </c>
      <c r="C24" s="265" t="s">
        <v>3322</v>
      </c>
      <c r="D24" s="259" t="s">
        <v>491</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830</v>
      </c>
      <c r="Y24" s="222" t="s">
        <v>283</v>
      </c>
      <c r="Z24" s="212"/>
      <c r="AA24" s="212"/>
      <c r="AB24" s="212"/>
      <c r="AC24" s="212"/>
      <c r="AD24" s="212"/>
      <c r="AE24" s="212"/>
      <c r="AF24" s="212"/>
      <c r="AG24" s="212" t="s">
        <v>3304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3323</v>
      </c>
      <c r="C25" s="265" t="s">
        <v>3324</v>
      </c>
      <c r="D25" s="259" t="s">
        <v>491</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830</v>
      </c>
      <c r="Y25" s="222" t="s">
        <v>283</v>
      </c>
      <c r="Z25" s="212"/>
      <c r="AA25" s="212"/>
      <c r="AB25" s="212"/>
      <c r="AC25" s="212"/>
      <c r="AD25" s="212"/>
      <c r="AE25" s="212"/>
      <c r="AF25" s="212"/>
      <c r="AG25" s="212" t="s">
        <v>3304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275</v>
      </c>
      <c r="B26" s="230" t="s">
        <v>192</v>
      </c>
      <c r="C26" s="246" t="s">
        <v>193</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276</v>
      </c>
    </row>
    <row r="27" spans="1:60" outlineLevel="1" x14ac:dyDescent="0.2">
      <c r="A27" s="236">
        <v>13</v>
      </c>
      <c r="B27" s="237" t="s">
        <v>3325</v>
      </c>
      <c r="C27" s="247" t="s">
        <v>3326</v>
      </c>
      <c r="D27" s="238" t="s">
        <v>481</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3327</v>
      </c>
      <c r="S27" s="241" t="s">
        <v>280</v>
      </c>
      <c r="T27" s="242" t="s">
        <v>280</v>
      </c>
      <c r="U27" s="222">
        <v>10.582000000000001</v>
      </c>
      <c r="V27" s="222">
        <f>ROUND(E27*U27,2)</f>
        <v>6.35</v>
      </c>
      <c r="W27" s="222"/>
      <c r="X27" s="222" t="s">
        <v>399</v>
      </c>
      <c r="Y27" s="222" t="s">
        <v>283</v>
      </c>
      <c r="Z27" s="212"/>
      <c r="AA27" s="212"/>
      <c r="AB27" s="212"/>
      <c r="AC27" s="212"/>
      <c r="AD27" s="212"/>
      <c r="AE27" s="212"/>
      <c r="AF27" s="212"/>
      <c r="AG27" s="212" t="s">
        <v>1035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3328</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3329</v>
      </c>
      <c r="C29" s="265" t="s">
        <v>3330</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3187</v>
      </c>
      <c r="C30" s="265" t="s">
        <v>3331</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3332</v>
      </c>
      <c r="C31" s="265" t="s">
        <v>3333</v>
      </c>
      <c r="D31" s="259" t="s">
        <v>491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3334</v>
      </c>
      <c r="C32" s="247" t="s">
        <v>3335</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316</v>
      </c>
      <c r="T32" s="242" t="s">
        <v>281</v>
      </c>
      <c r="U32" s="222">
        <v>0</v>
      </c>
      <c r="V32" s="222">
        <f>ROUND(E32*U32,2)</f>
        <v>0</v>
      </c>
      <c r="W32" s="222"/>
      <c r="X32" s="222" t="s">
        <v>830</v>
      </c>
      <c r="Y32" s="222" t="s">
        <v>283</v>
      </c>
      <c r="Z32" s="212"/>
      <c r="AA32" s="212"/>
      <c r="AB32" s="212"/>
      <c r="AC32" s="212"/>
      <c r="AD32" s="212"/>
      <c r="AE32" s="212"/>
      <c r="AF32" s="212"/>
      <c r="AG32" s="212" t="s">
        <v>3304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3336</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3337</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3338</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3339</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3340</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3341</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3342</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3343</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3344</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3345</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3346</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3347</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3348</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3349</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3350</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3351</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3352</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3353</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3354</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3187</v>
      </c>
      <c r="C52" s="265" t="s">
        <v>3355</v>
      </c>
      <c r="D52" s="259" t="s">
        <v>491</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830</v>
      </c>
      <c r="Y52" s="222" t="s">
        <v>283</v>
      </c>
      <c r="Z52" s="212"/>
      <c r="AA52" s="212"/>
      <c r="AB52" s="212"/>
      <c r="AC52" s="212"/>
      <c r="AD52" s="212"/>
      <c r="AE52" s="212"/>
      <c r="AF52" s="212"/>
      <c r="AG52" s="212" t="s">
        <v>3304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275</v>
      </c>
      <c r="B53" s="230" t="s">
        <v>194</v>
      </c>
      <c r="C53" s="246" t="s">
        <v>195</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276</v>
      </c>
    </row>
    <row r="54" spans="1:60" outlineLevel="1" x14ac:dyDescent="0.2">
      <c r="A54" s="257">
        <v>19</v>
      </c>
      <c r="B54" s="258" t="s">
        <v>3356</v>
      </c>
      <c r="C54" s="265" t="s">
        <v>3357</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3327</v>
      </c>
      <c r="S54" s="262" t="s">
        <v>280</v>
      </c>
      <c r="T54" s="263" t="s">
        <v>280</v>
      </c>
      <c r="U54" s="222">
        <v>0.114</v>
      </c>
      <c r="V54" s="222">
        <f>ROUND(E54*U54,2)</f>
        <v>1.82</v>
      </c>
      <c r="W54" s="222"/>
      <c r="X54" s="222" t="s">
        <v>399</v>
      </c>
      <c r="Y54" s="222" t="s">
        <v>283</v>
      </c>
      <c r="Z54" s="212"/>
      <c r="AA54" s="212"/>
      <c r="AB54" s="212"/>
      <c r="AC54" s="212"/>
      <c r="AD54" s="212"/>
      <c r="AE54" s="212"/>
      <c r="AF54" s="212"/>
      <c r="AG54" s="212" t="s">
        <v>1035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3325</v>
      </c>
      <c r="C55" s="247" t="s">
        <v>3326</v>
      </c>
      <c r="D55" s="238" t="s">
        <v>481</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3327</v>
      </c>
      <c r="S55" s="241" t="s">
        <v>280</v>
      </c>
      <c r="T55" s="242" t="s">
        <v>280</v>
      </c>
      <c r="U55" s="222">
        <v>10.582000000000001</v>
      </c>
      <c r="V55" s="222">
        <f>ROUND(E55*U55,2)</f>
        <v>6.35</v>
      </c>
      <c r="W55" s="222"/>
      <c r="X55" s="222" t="s">
        <v>399</v>
      </c>
      <c r="Y55" s="222" t="s">
        <v>283</v>
      </c>
      <c r="Z55" s="212"/>
      <c r="AA55" s="212"/>
      <c r="AB55" s="212"/>
      <c r="AC55" s="212"/>
      <c r="AD55" s="212"/>
      <c r="AE55" s="212"/>
      <c r="AF55" s="212"/>
      <c r="AG55" s="212" t="s">
        <v>1035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3328</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3358</v>
      </c>
      <c r="C57" s="265" t="s">
        <v>3359</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3360</v>
      </c>
      <c r="C58" s="265" t="s">
        <v>3361</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316</v>
      </c>
      <c r="T58" s="263" t="s">
        <v>281</v>
      </c>
      <c r="U58" s="222">
        <v>0</v>
      </c>
      <c r="V58" s="222">
        <f>ROUND(E58*U58,2)</f>
        <v>0</v>
      </c>
      <c r="W58" s="222"/>
      <c r="X58" s="222" t="s">
        <v>399</v>
      </c>
      <c r="Y58" s="222" t="s">
        <v>283</v>
      </c>
      <c r="Z58" s="212"/>
      <c r="AA58" s="212"/>
      <c r="AB58" s="212"/>
      <c r="AC58" s="212"/>
      <c r="AD58" s="212"/>
      <c r="AE58" s="212"/>
      <c r="AF58" s="212"/>
      <c r="AG58" s="212" t="s">
        <v>1035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3362</v>
      </c>
      <c r="C59" s="265" t="s">
        <v>3363</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1035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3364</v>
      </c>
      <c r="C60" s="265" t="s">
        <v>3365</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1035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3366</v>
      </c>
      <c r="C61" s="265" t="s">
        <v>3367</v>
      </c>
      <c r="D61" s="259" t="s">
        <v>491</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830</v>
      </c>
      <c r="Y61" s="222" t="s">
        <v>283</v>
      </c>
      <c r="Z61" s="212"/>
      <c r="AA61" s="212"/>
      <c r="AB61" s="212"/>
      <c r="AC61" s="212"/>
      <c r="AD61" s="212"/>
      <c r="AE61" s="212"/>
      <c r="AF61" s="212"/>
      <c r="AG61" s="212" t="s">
        <v>3304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3368</v>
      </c>
      <c r="C62" s="265" t="s">
        <v>3369</v>
      </c>
      <c r="D62" s="259" t="s">
        <v>491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830</v>
      </c>
      <c r="Y62" s="222" t="s">
        <v>283</v>
      </c>
      <c r="Z62" s="212"/>
      <c r="AA62" s="212"/>
      <c r="AB62" s="212"/>
      <c r="AC62" s="212"/>
      <c r="AD62" s="212"/>
      <c r="AE62" s="212"/>
      <c r="AF62" s="212"/>
      <c r="AG62" s="212" t="s">
        <v>3304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3370</v>
      </c>
      <c r="C63" s="265" t="s">
        <v>3371</v>
      </c>
      <c r="D63" s="259" t="s">
        <v>491</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830</v>
      </c>
      <c r="Y63" s="222" t="s">
        <v>283</v>
      </c>
      <c r="Z63" s="212"/>
      <c r="AA63" s="212"/>
      <c r="AB63" s="212"/>
      <c r="AC63" s="212"/>
      <c r="AD63" s="212"/>
      <c r="AE63" s="212"/>
      <c r="AF63" s="212"/>
      <c r="AG63" s="212" t="s">
        <v>3304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3372</v>
      </c>
      <c r="C64" s="265" t="s">
        <v>3373</v>
      </c>
      <c r="D64" s="259" t="s">
        <v>491</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830</v>
      </c>
      <c r="Y64" s="222" t="s">
        <v>283</v>
      </c>
      <c r="Z64" s="212"/>
      <c r="AA64" s="212"/>
      <c r="AB64" s="212"/>
      <c r="AC64" s="212"/>
      <c r="AD64" s="212"/>
      <c r="AE64" s="212"/>
      <c r="AF64" s="212"/>
      <c r="AG64" s="212" t="s">
        <v>3304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3374</v>
      </c>
      <c r="C65" s="265" t="s">
        <v>3375</v>
      </c>
      <c r="D65" s="259" t="s">
        <v>491</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830</v>
      </c>
      <c r="Y65" s="222" t="s">
        <v>283</v>
      </c>
      <c r="Z65" s="212"/>
      <c r="AA65" s="212"/>
      <c r="AB65" s="212"/>
      <c r="AC65" s="212"/>
      <c r="AD65" s="212"/>
      <c r="AE65" s="212"/>
      <c r="AF65" s="212"/>
      <c r="AG65" s="212" t="s">
        <v>3304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3376</v>
      </c>
      <c r="C66" s="265" t="s">
        <v>3377</v>
      </c>
      <c r="D66" s="259" t="s">
        <v>491</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830</v>
      </c>
      <c r="Y66" s="222" t="s">
        <v>283</v>
      </c>
      <c r="Z66" s="212"/>
      <c r="AA66" s="212"/>
      <c r="AB66" s="212"/>
      <c r="AC66" s="212"/>
      <c r="AD66" s="212"/>
      <c r="AE66" s="212"/>
      <c r="AF66" s="212"/>
      <c r="AG66" s="212" t="s">
        <v>3304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3378</v>
      </c>
      <c r="C67" s="265" t="s">
        <v>3379</v>
      </c>
      <c r="D67" s="259" t="s">
        <v>491</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830</v>
      </c>
      <c r="Y67" s="222" t="s">
        <v>283</v>
      </c>
      <c r="Z67" s="212"/>
      <c r="AA67" s="212"/>
      <c r="AB67" s="212"/>
      <c r="AC67" s="212"/>
      <c r="AD67" s="212"/>
      <c r="AE67" s="212"/>
      <c r="AF67" s="212"/>
      <c r="AG67" s="212" t="s">
        <v>3304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3380</v>
      </c>
      <c r="C68" s="265" t="s">
        <v>3381</v>
      </c>
      <c r="D68" s="259" t="s">
        <v>491</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830</v>
      </c>
      <c r="Y68" s="222" t="s">
        <v>283</v>
      </c>
      <c r="Z68" s="212"/>
      <c r="AA68" s="212"/>
      <c r="AB68" s="212"/>
      <c r="AC68" s="212"/>
      <c r="AD68" s="212"/>
      <c r="AE68" s="212"/>
      <c r="AF68" s="212"/>
      <c r="AG68" s="212" t="s">
        <v>3304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3382</v>
      </c>
      <c r="C69" s="265" t="s">
        <v>3383</v>
      </c>
      <c r="D69" s="259" t="s">
        <v>491</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830</v>
      </c>
      <c r="Y69" s="222" t="s">
        <v>283</v>
      </c>
      <c r="Z69" s="212"/>
      <c r="AA69" s="212"/>
      <c r="AB69" s="212"/>
      <c r="AC69" s="212"/>
      <c r="AD69" s="212"/>
      <c r="AE69" s="212"/>
      <c r="AF69" s="212"/>
      <c r="AG69" s="212" t="s">
        <v>3304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275</v>
      </c>
      <c r="B70" s="230" t="s">
        <v>196</v>
      </c>
      <c r="C70" s="246" t="s">
        <v>197</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276</v>
      </c>
    </row>
    <row r="71" spans="1:60" ht="22.5" outlineLevel="1" x14ac:dyDescent="0.2">
      <c r="A71" s="236">
        <v>34</v>
      </c>
      <c r="B71" s="237" t="s">
        <v>3384</v>
      </c>
      <c r="C71" s="247" t="s">
        <v>3385</v>
      </c>
      <c r="D71" s="238" t="s">
        <v>563</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3327</v>
      </c>
      <c r="S71" s="241" t="s">
        <v>280</v>
      </c>
      <c r="T71" s="242" t="s">
        <v>280</v>
      </c>
      <c r="U71" s="222">
        <v>0.47299999999999998</v>
      </c>
      <c r="V71" s="222">
        <f>ROUND(E71*U71,2)</f>
        <v>2.84</v>
      </c>
      <c r="W71" s="222"/>
      <c r="X71" s="222" t="s">
        <v>399</v>
      </c>
      <c r="Y71" s="222" t="s">
        <v>283</v>
      </c>
      <c r="Z71" s="212"/>
      <c r="AA71" s="212"/>
      <c r="AB71" s="212"/>
      <c r="AC71" s="212"/>
      <c r="AD71" s="212"/>
      <c r="AE71" s="212"/>
      <c r="AF71" s="212"/>
      <c r="AG71" s="212" t="s">
        <v>1035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1988</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3386</v>
      </c>
      <c r="C73" s="247" t="s">
        <v>3387</v>
      </c>
      <c r="D73" s="238" t="s">
        <v>563</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3327</v>
      </c>
      <c r="S73" s="241" t="s">
        <v>280</v>
      </c>
      <c r="T73" s="242" t="s">
        <v>280</v>
      </c>
      <c r="U73" s="222">
        <v>0.56499999999999995</v>
      </c>
      <c r="V73" s="222">
        <f>ROUND(E73*U73,2)</f>
        <v>9.0399999999999991</v>
      </c>
      <c r="W73" s="222"/>
      <c r="X73" s="222" t="s">
        <v>399</v>
      </c>
      <c r="Y73" s="222" t="s">
        <v>283</v>
      </c>
      <c r="Z73" s="212"/>
      <c r="AA73" s="212"/>
      <c r="AB73" s="212"/>
      <c r="AC73" s="212"/>
      <c r="AD73" s="212"/>
      <c r="AE73" s="212"/>
      <c r="AF73" s="212"/>
      <c r="AG73" s="212" t="s">
        <v>1035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1988</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3388</v>
      </c>
      <c r="C75" s="247" t="s">
        <v>3389</v>
      </c>
      <c r="D75" s="238" t="s">
        <v>563</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3327</v>
      </c>
      <c r="S75" s="241" t="s">
        <v>280</v>
      </c>
      <c r="T75" s="242" t="s">
        <v>280</v>
      </c>
      <c r="U75" s="222">
        <v>0.748</v>
      </c>
      <c r="V75" s="222">
        <f>ROUND(E75*U75,2)</f>
        <v>27.68</v>
      </c>
      <c r="W75" s="222"/>
      <c r="X75" s="222" t="s">
        <v>399</v>
      </c>
      <c r="Y75" s="222" t="s">
        <v>283</v>
      </c>
      <c r="Z75" s="212"/>
      <c r="AA75" s="212"/>
      <c r="AB75" s="212"/>
      <c r="AC75" s="212"/>
      <c r="AD75" s="212"/>
      <c r="AE75" s="212"/>
      <c r="AF75" s="212"/>
      <c r="AG75" s="212" t="s">
        <v>1035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1988</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3390</v>
      </c>
      <c r="C77" s="247" t="s">
        <v>3391</v>
      </c>
      <c r="D77" s="238" t="s">
        <v>563</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3327</v>
      </c>
      <c r="S77" s="241" t="s">
        <v>280</v>
      </c>
      <c r="T77" s="242" t="s">
        <v>280</v>
      </c>
      <c r="U77" s="222">
        <v>0.91900000000000004</v>
      </c>
      <c r="V77" s="222">
        <f>ROUND(E77*U77,2)</f>
        <v>3.68</v>
      </c>
      <c r="W77" s="222"/>
      <c r="X77" s="222" t="s">
        <v>399</v>
      </c>
      <c r="Y77" s="222" t="s">
        <v>283</v>
      </c>
      <c r="Z77" s="212"/>
      <c r="AA77" s="212"/>
      <c r="AB77" s="212"/>
      <c r="AC77" s="212"/>
      <c r="AD77" s="212"/>
      <c r="AE77" s="212"/>
      <c r="AF77" s="212"/>
      <c r="AG77" s="212" t="s">
        <v>1035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1988</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3392</v>
      </c>
      <c r="C79" s="247" t="s">
        <v>3393</v>
      </c>
      <c r="D79" s="238" t="s">
        <v>563</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3327</v>
      </c>
      <c r="S79" s="241" t="s">
        <v>280</v>
      </c>
      <c r="T79" s="242" t="s">
        <v>280</v>
      </c>
      <c r="U79" s="222">
        <v>1.04</v>
      </c>
      <c r="V79" s="222">
        <f>ROUND(E79*U79,2)</f>
        <v>10.4</v>
      </c>
      <c r="W79" s="222"/>
      <c r="X79" s="222" t="s">
        <v>399</v>
      </c>
      <c r="Y79" s="222" t="s">
        <v>283</v>
      </c>
      <c r="Z79" s="212"/>
      <c r="AA79" s="212"/>
      <c r="AB79" s="212"/>
      <c r="AC79" s="212"/>
      <c r="AD79" s="212"/>
      <c r="AE79" s="212"/>
      <c r="AF79" s="212"/>
      <c r="AG79" s="212" t="s">
        <v>1035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1988</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3394</v>
      </c>
      <c r="C81" s="247" t="s">
        <v>3395</v>
      </c>
      <c r="D81" s="238" t="s">
        <v>563</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3327</v>
      </c>
      <c r="S81" s="241" t="s">
        <v>280</v>
      </c>
      <c r="T81" s="242" t="s">
        <v>280</v>
      </c>
      <c r="U81" s="222">
        <v>1.4</v>
      </c>
      <c r="V81" s="222">
        <f>ROUND(E81*U81,2)</f>
        <v>30.8</v>
      </c>
      <c r="W81" s="222"/>
      <c r="X81" s="222" t="s">
        <v>399</v>
      </c>
      <c r="Y81" s="222" t="s">
        <v>283</v>
      </c>
      <c r="Z81" s="212"/>
      <c r="AA81" s="212"/>
      <c r="AB81" s="212"/>
      <c r="AC81" s="212"/>
      <c r="AD81" s="212"/>
      <c r="AE81" s="212"/>
      <c r="AF81" s="212"/>
      <c r="AG81" s="212" t="s">
        <v>1035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1988</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3396</v>
      </c>
      <c r="C83" s="265" t="s">
        <v>3397</v>
      </c>
      <c r="D83" s="259" t="s">
        <v>491</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3327</v>
      </c>
      <c r="S83" s="262" t="s">
        <v>280</v>
      </c>
      <c r="T83" s="263" t="s">
        <v>280</v>
      </c>
      <c r="U83" s="222">
        <v>1.1020000000000001</v>
      </c>
      <c r="V83" s="222">
        <f>ROUND(E83*U83,2)</f>
        <v>2.2000000000000002</v>
      </c>
      <c r="W83" s="222"/>
      <c r="X83" s="222" t="s">
        <v>399</v>
      </c>
      <c r="Y83" s="222" t="s">
        <v>283</v>
      </c>
      <c r="Z83" s="212"/>
      <c r="AA83" s="212"/>
      <c r="AB83" s="212"/>
      <c r="AC83" s="212"/>
      <c r="AD83" s="212"/>
      <c r="AE83" s="212"/>
      <c r="AF83" s="212"/>
      <c r="AG83" s="212" t="s">
        <v>1035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3398</v>
      </c>
      <c r="C84" s="247" t="s">
        <v>3399</v>
      </c>
      <c r="D84" s="238" t="s">
        <v>563</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3327</v>
      </c>
      <c r="S84" s="241" t="s">
        <v>280</v>
      </c>
      <c r="T84" s="242" t="s">
        <v>280</v>
      </c>
      <c r="U84" s="222">
        <v>2.1000000000000001E-2</v>
      </c>
      <c r="V84" s="222">
        <f>ROUND(E84*U84,2)</f>
        <v>0.46</v>
      </c>
      <c r="W84" s="222"/>
      <c r="X84" s="222" t="s">
        <v>399</v>
      </c>
      <c r="Y84" s="222" t="s">
        <v>283</v>
      </c>
      <c r="Z84" s="212"/>
      <c r="AA84" s="212"/>
      <c r="AB84" s="212"/>
      <c r="AC84" s="212"/>
      <c r="AD84" s="212"/>
      <c r="AE84" s="212"/>
      <c r="AF84" s="212"/>
      <c r="AG84" s="212" t="s">
        <v>1035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2000</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3400</v>
      </c>
      <c r="C86" s="247" t="s">
        <v>3401</v>
      </c>
      <c r="D86" s="238" t="s">
        <v>563</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3327</v>
      </c>
      <c r="S86" s="241" t="s">
        <v>280</v>
      </c>
      <c r="T86" s="242" t="s">
        <v>280</v>
      </c>
      <c r="U86" s="222">
        <v>3.2000000000000001E-2</v>
      </c>
      <c r="V86" s="222">
        <f>ROUND(E86*U86,2)</f>
        <v>0.13</v>
      </c>
      <c r="W86" s="222"/>
      <c r="X86" s="222" t="s">
        <v>399</v>
      </c>
      <c r="Y86" s="222" t="s">
        <v>283</v>
      </c>
      <c r="Z86" s="212"/>
      <c r="AA86" s="212"/>
      <c r="AB86" s="212"/>
      <c r="AC86" s="212"/>
      <c r="AD86" s="212"/>
      <c r="AE86" s="212"/>
      <c r="AF86" s="212"/>
      <c r="AG86" s="212" t="s">
        <v>1035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2000</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3402</v>
      </c>
      <c r="C88" s="247" t="s">
        <v>3403</v>
      </c>
      <c r="D88" s="238" t="s">
        <v>563</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3327</v>
      </c>
      <c r="S88" s="241" t="s">
        <v>280</v>
      </c>
      <c r="T88" s="242" t="s">
        <v>280</v>
      </c>
      <c r="U88" s="222">
        <v>4.2000000000000003E-2</v>
      </c>
      <c r="V88" s="222">
        <f>ROUND(E88*U88,2)</f>
        <v>0.42</v>
      </c>
      <c r="W88" s="222"/>
      <c r="X88" s="222" t="s">
        <v>399</v>
      </c>
      <c r="Y88" s="222" t="s">
        <v>283</v>
      </c>
      <c r="Z88" s="212"/>
      <c r="AA88" s="212"/>
      <c r="AB88" s="212"/>
      <c r="AC88" s="212"/>
      <c r="AD88" s="212"/>
      <c r="AE88" s="212"/>
      <c r="AF88" s="212"/>
      <c r="AG88" s="212" t="s">
        <v>1035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2000</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3404</v>
      </c>
      <c r="C90" s="247" t="s">
        <v>3405</v>
      </c>
      <c r="D90" s="238" t="s">
        <v>563</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3327</v>
      </c>
      <c r="S90" s="241" t="s">
        <v>280</v>
      </c>
      <c r="T90" s="242" t="s">
        <v>280</v>
      </c>
      <c r="U90" s="222">
        <v>5.2999999999999999E-2</v>
      </c>
      <c r="V90" s="222">
        <f>ROUND(E90*U90,2)</f>
        <v>1.17</v>
      </c>
      <c r="W90" s="222"/>
      <c r="X90" s="222" t="s">
        <v>399</v>
      </c>
      <c r="Y90" s="222" t="s">
        <v>283</v>
      </c>
      <c r="Z90" s="212"/>
      <c r="AA90" s="212"/>
      <c r="AB90" s="212"/>
      <c r="AC90" s="212"/>
      <c r="AD90" s="212"/>
      <c r="AE90" s="212"/>
      <c r="AF90" s="212"/>
      <c r="AG90" s="212" t="s">
        <v>1035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2000</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3406</v>
      </c>
      <c r="C92" s="265" t="s">
        <v>3407</v>
      </c>
      <c r="D92" s="259" t="s">
        <v>481</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3327</v>
      </c>
      <c r="S92" s="262" t="s">
        <v>280</v>
      </c>
      <c r="T92" s="263" t="s">
        <v>280</v>
      </c>
      <c r="U92" s="222">
        <v>3.5630000000000002</v>
      </c>
      <c r="V92" s="222">
        <f>ROUND(E92*U92,2)</f>
        <v>1.07</v>
      </c>
      <c r="W92" s="222"/>
      <c r="X92" s="222" t="s">
        <v>399</v>
      </c>
      <c r="Y92" s="222" t="s">
        <v>283</v>
      </c>
      <c r="Z92" s="212"/>
      <c r="AA92" s="212"/>
      <c r="AB92" s="212"/>
      <c r="AC92" s="212"/>
      <c r="AD92" s="212"/>
      <c r="AE92" s="212"/>
      <c r="AF92" s="212"/>
      <c r="AG92" s="212" t="s">
        <v>1035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198</v>
      </c>
      <c r="C93" s="246" t="s">
        <v>199</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276</v>
      </c>
    </row>
    <row r="94" spans="1:60" outlineLevel="1" x14ac:dyDescent="0.2">
      <c r="A94" s="257">
        <v>46</v>
      </c>
      <c r="B94" s="258" t="s">
        <v>3408</v>
      </c>
      <c r="C94" s="265" t="s">
        <v>3409</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3327</v>
      </c>
      <c r="S94" s="262" t="s">
        <v>280</v>
      </c>
      <c r="T94" s="263" t="s">
        <v>280</v>
      </c>
      <c r="U94" s="222">
        <v>1.1020000000000001</v>
      </c>
      <c r="V94" s="222">
        <f>ROUND(E94*U94,2)</f>
        <v>3.31</v>
      </c>
      <c r="W94" s="222"/>
      <c r="X94" s="222" t="s">
        <v>399</v>
      </c>
      <c r="Y94" s="222" t="s">
        <v>283</v>
      </c>
      <c r="Z94" s="212"/>
      <c r="AA94" s="212"/>
      <c r="AB94" s="212"/>
      <c r="AC94" s="212"/>
      <c r="AD94" s="212"/>
      <c r="AE94" s="212"/>
      <c r="AF94" s="212"/>
      <c r="AG94" s="212" t="s">
        <v>1035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3410</v>
      </c>
      <c r="C95" s="265" t="s">
        <v>3411</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3327</v>
      </c>
      <c r="S95" s="262" t="s">
        <v>280</v>
      </c>
      <c r="T95" s="263" t="s">
        <v>280</v>
      </c>
      <c r="U95" s="222">
        <v>1.29</v>
      </c>
      <c r="V95" s="222">
        <f>ROUND(E95*U95,2)</f>
        <v>1.29</v>
      </c>
      <c r="W95" s="222"/>
      <c r="X95" s="222" t="s">
        <v>399</v>
      </c>
      <c r="Y95" s="222" t="s">
        <v>283</v>
      </c>
      <c r="Z95" s="212"/>
      <c r="AA95" s="212"/>
      <c r="AB95" s="212"/>
      <c r="AC95" s="212"/>
      <c r="AD95" s="212"/>
      <c r="AE95" s="212"/>
      <c r="AF95" s="212"/>
      <c r="AG95" s="212" t="s">
        <v>1035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3410</v>
      </c>
      <c r="C96" s="265" t="s">
        <v>3411</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3327</v>
      </c>
      <c r="S96" s="262" t="s">
        <v>280</v>
      </c>
      <c r="T96" s="263" t="s">
        <v>280</v>
      </c>
      <c r="U96" s="222">
        <v>1.29</v>
      </c>
      <c r="V96" s="222">
        <f>ROUND(E96*U96,2)</f>
        <v>2.58</v>
      </c>
      <c r="W96" s="222"/>
      <c r="X96" s="222" t="s">
        <v>399</v>
      </c>
      <c r="Y96" s="222" t="s">
        <v>283</v>
      </c>
      <c r="Z96" s="212"/>
      <c r="AA96" s="212"/>
      <c r="AB96" s="212"/>
      <c r="AC96" s="212"/>
      <c r="AD96" s="212"/>
      <c r="AE96" s="212"/>
      <c r="AF96" s="212"/>
      <c r="AG96" s="212" t="s">
        <v>1035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3412</v>
      </c>
      <c r="C97" s="265" t="s">
        <v>3413</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3327</v>
      </c>
      <c r="S97" s="262" t="s">
        <v>280</v>
      </c>
      <c r="T97" s="263" t="s">
        <v>280</v>
      </c>
      <c r="U97" s="222">
        <v>1.5389999999999999</v>
      </c>
      <c r="V97" s="222">
        <f>ROUND(E97*U97,2)</f>
        <v>3.08</v>
      </c>
      <c r="W97" s="222"/>
      <c r="X97" s="222" t="s">
        <v>399</v>
      </c>
      <c r="Y97" s="222" t="s">
        <v>283</v>
      </c>
      <c r="Z97" s="212"/>
      <c r="AA97" s="212"/>
      <c r="AB97" s="212"/>
      <c r="AC97" s="212"/>
      <c r="AD97" s="212"/>
      <c r="AE97" s="212"/>
      <c r="AF97" s="212"/>
      <c r="AG97" s="212" t="s">
        <v>1035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3414</v>
      </c>
      <c r="C98" s="265" t="s">
        <v>3415</v>
      </c>
      <c r="D98" s="259" t="s">
        <v>491</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3327</v>
      </c>
      <c r="S98" s="262" t="s">
        <v>280</v>
      </c>
      <c r="T98" s="263" t="s">
        <v>280</v>
      </c>
      <c r="U98" s="222">
        <v>1.0609999999999999</v>
      </c>
      <c r="V98" s="222">
        <f>ROUND(E98*U98,2)</f>
        <v>8.49</v>
      </c>
      <c r="W98" s="222"/>
      <c r="X98" s="222" t="s">
        <v>399</v>
      </c>
      <c r="Y98" s="222" t="s">
        <v>283</v>
      </c>
      <c r="Z98" s="212"/>
      <c r="AA98" s="212"/>
      <c r="AB98" s="212"/>
      <c r="AC98" s="212"/>
      <c r="AD98" s="212"/>
      <c r="AE98" s="212"/>
      <c r="AF98" s="212"/>
      <c r="AG98" s="212" t="s">
        <v>1035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3416</v>
      </c>
      <c r="C99" s="265" t="s">
        <v>3417</v>
      </c>
      <c r="D99" s="259" t="s">
        <v>491</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3327</v>
      </c>
      <c r="S99" s="262" t="s">
        <v>280</v>
      </c>
      <c r="T99" s="263" t="s">
        <v>280</v>
      </c>
      <c r="U99" s="222">
        <v>1.446</v>
      </c>
      <c r="V99" s="222">
        <f>ROUND(E99*U99,2)</f>
        <v>2.89</v>
      </c>
      <c r="W99" s="222"/>
      <c r="X99" s="222" t="s">
        <v>399</v>
      </c>
      <c r="Y99" s="222" t="s">
        <v>283</v>
      </c>
      <c r="Z99" s="212"/>
      <c r="AA99" s="212"/>
      <c r="AB99" s="212"/>
      <c r="AC99" s="212"/>
      <c r="AD99" s="212"/>
      <c r="AE99" s="212"/>
      <c r="AF99" s="212"/>
      <c r="AG99" s="212" t="s">
        <v>1035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3418</v>
      </c>
      <c r="C100" s="265" t="s">
        <v>3419</v>
      </c>
      <c r="D100" s="259" t="s">
        <v>491</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3327</v>
      </c>
      <c r="S100" s="262" t="s">
        <v>280</v>
      </c>
      <c r="T100" s="263" t="s">
        <v>280</v>
      </c>
      <c r="U100" s="222">
        <v>0.16500000000000001</v>
      </c>
      <c r="V100" s="222">
        <f>ROUND(E100*U100,2)</f>
        <v>62.04</v>
      </c>
      <c r="W100" s="222"/>
      <c r="X100" s="222" t="s">
        <v>399</v>
      </c>
      <c r="Y100" s="222" t="s">
        <v>283</v>
      </c>
      <c r="Z100" s="212"/>
      <c r="AA100" s="212"/>
      <c r="AB100" s="212"/>
      <c r="AC100" s="212"/>
      <c r="AD100" s="212"/>
      <c r="AE100" s="212"/>
      <c r="AF100" s="212"/>
      <c r="AG100" s="212" t="s">
        <v>1035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3420</v>
      </c>
      <c r="C101" s="265" t="s">
        <v>3421</v>
      </c>
      <c r="D101" s="259" t="s">
        <v>491</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3327</v>
      </c>
      <c r="S101" s="262" t="s">
        <v>280</v>
      </c>
      <c r="T101" s="263" t="s">
        <v>280</v>
      </c>
      <c r="U101" s="222">
        <v>0.22700000000000001</v>
      </c>
      <c r="V101" s="222">
        <f>ROUND(E101*U101,2)</f>
        <v>0.68</v>
      </c>
      <c r="W101" s="222"/>
      <c r="X101" s="222" t="s">
        <v>399</v>
      </c>
      <c r="Y101" s="222" t="s">
        <v>283</v>
      </c>
      <c r="Z101" s="212"/>
      <c r="AA101" s="212"/>
      <c r="AB101" s="212"/>
      <c r="AC101" s="212"/>
      <c r="AD101" s="212"/>
      <c r="AE101" s="212"/>
      <c r="AF101" s="212"/>
      <c r="AG101" s="212" t="s">
        <v>1035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3422</v>
      </c>
      <c r="C102" s="265" t="s">
        <v>3423</v>
      </c>
      <c r="D102" s="259" t="s">
        <v>491</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3327</v>
      </c>
      <c r="S102" s="262" t="s">
        <v>280</v>
      </c>
      <c r="T102" s="263" t="s">
        <v>280</v>
      </c>
      <c r="U102" s="222">
        <v>0.35</v>
      </c>
      <c r="V102" s="222">
        <f>ROUND(E102*U102,2)</f>
        <v>0.35</v>
      </c>
      <c r="W102" s="222"/>
      <c r="X102" s="222" t="s">
        <v>399</v>
      </c>
      <c r="Y102" s="222" t="s">
        <v>283</v>
      </c>
      <c r="Z102" s="212"/>
      <c r="AA102" s="212"/>
      <c r="AB102" s="212"/>
      <c r="AC102" s="212"/>
      <c r="AD102" s="212"/>
      <c r="AE102" s="212"/>
      <c r="AF102" s="212"/>
      <c r="AG102" s="212" t="s">
        <v>1035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3424</v>
      </c>
      <c r="C103" s="265" t="s">
        <v>3425</v>
      </c>
      <c r="D103" s="259" t="s">
        <v>491</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3327</v>
      </c>
      <c r="S103" s="262" t="s">
        <v>280</v>
      </c>
      <c r="T103" s="263" t="s">
        <v>280</v>
      </c>
      <c r="U103" s="222">
        <v>0.42199999999999999</v>
      </c>
      <c r="V103" s="222">
        <f>ROUND(E103*U103,2)</f>
        <v>0.42</v>
      </c>
      <c r="W103" s="222"/>
      <c r="X103" s="222" t="s">
        <v>399</v>
      </c>
      <c r="Y103" s="222" t="s">
        <v>283</v>
      </c>
      <c r="Z103" s="212"/>
      <c r="AA103" s="212"/>
      <c r="AB103" s="212"/>
      <c r="AC103" s="212"/>
      <c r="AD103" s="212"/>
      <c r="AE103" s="212"/>
      <c r="AF103" s="212"/>
      <c r="AG103" s="212" t="s">
        <v>1035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3426</v>
      </c>
      <c r="C104" s="265" t="s">
        <v>3427</v>
      </c>
      <c r="D104" s="259" t="s">
        <v>491</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3327</v>
      </c>
      <c r="S104" s="262" t="s">
        <v>280</v>
      </c>
      <c r="T104" s="263" t="s">
        <v>280</v>
      </c>
      <c r="U104" s="222">
        <v>0.34</v>
      </c>
      <c r="V104" s="222">
        <f>ROUND(E104*U104,2)</f>
        <v>1.36</v>
      </c>
      <c r="W104" s="222"/>
      <c r="X104" s="222" t="s">
        <v>399</v>
      </c>
      <c r="Y104" s="222" t="s">
        <v>283</v>
      </c>
      <c r="Z104" s="212"/>
      <c r="AA104" s="212"/>
      <c r="AB104" s="212"/>
      <c r="AC104" s="212"/>
      <c r="AD104" s="212"/>
      <c r="AE104" s="212"/>
      <c r="AF104" s="212"/>
      <c r="AG104" s="212" t="s">
        <v>1035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3428</v>
      </c>
      <c r="C105" s="265" t="s">
        <v>3429</v>
      </c>
      <c r="D105" s="259" t="s">
        <v>481</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3327</v>
      </c>
      <c r="S105" s="262" t="s">
        <v>280</v>
      </c>
      <c r="T105" s="263" t="s">
        <v>280</v>
      </c>
      <c r="U105" s="222">
        <v>2.5750000000000002</v>
      </c>
      <c r="V105" s="222">
        <f>ROUND(E105*U105,2)</f>
        <v>0.39</v>
      </c>
      <c r="W105" s="222"/>
      <c r="X105" s="222" t="s">
        <v>399</v>
      </c>
      <c r="Y105" s="222" t="s">
        <v>283</v>
      </c>
      <c r="Z105" s="212"/>
      <c r="AA105" s="212"/>
      <c r="AB105" s="212"/>
      <c r="AC105" s="212"/>
      <c r="AD105" s="212"/>
      <c r="AE105" s="212"/>
      <c r="AF105" s="212"/>
      <c r="AG105" s="212" t="s">
        <v>1035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3430</v>
      </c>
      <c r="C106" s="265" t="s">
        <v>3431</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316</v>
      </c>
      <c r="T106" s="263" t="s">
        <v>281</v>
      </c>
      <c r="U106" s="222">
        <v>0</v>
      </c>
      <c r="V106" s="222">
        <f>ROUND(E106*U106,2)</f>
        <v>0</v>
      </c>
      <c r="W106" s="222"/>
      <c r="X106" s="222" t="s">
        <v>399</v>
      </c>
      <c r="Y106" s="222" t="s">
        <v>283</v>
      </c>
      <c r="Z106" s="212"/>
      <c r="AA106" s="212"/>
      <c r="AB106" s="212"/>
      <c r="AC106" s="212"/>
      <c r="AD106" s="212"/>
      <c r="AE106" s="212"/>
      <c r="AF106" s="212"/>
      <c r="AG106" s="212" t="s">
        <v>1035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3432</v>
      </c>
      <c r="C107" s="265" t="s">
        <v>3433</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316</v>
      </c>
      <c r="T107" s="263" t="s">
        <v>281</v>
      </c>
      <c r="U107" s="222">
        <v>0</v>
      </c>
      <c r="V107" s="222">
        <f>ROUND(E107*U107,2)</f>
        <v>0</v>
      </c>
      <c r="W107" s="222"/>
      <c r="X107" s="222" t="s">
        <v>399</v>
      </c>
      <c r="Y107" s="222" t="s">
        <v>283</v>
      </c>
      <c r="Z107" s="212"/>
      <c r="AA107" s="212"/>
      <c r="AB107" s="212"/>
      <c r="AC107" s="212"/>
      <c r="AD107" s="212"/>
      <c r="AE107" s="212"/>
      <c r="AF107" s="212"/>
      <c r="AG107" s="212" t="s">
        <v>1035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3434</v>
      </c>
      <c r="C108" s="265" t="s">
        <v>3435</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316</v>
      </c>
      <c r="T108" s="263" t="s">
        <v>281</v>
      </c>
      <c r="U108" s="222">
        <v>0</v>
      </c>
      <c r="V108" s="222">
        <f>ROUND(E108*U108,2)</f>
        <v>0</v>
      </c>
      <c r="W108" s="222"/>
      <c r="X108" s="222" t="s">
        <v>399</v>
      </c>
      <c r="Y108" s="222" t="s">
        <v>283</v>
      </c>
      <c r="Z108" s="212"/>
      <c r="AA108" s="212"/>
      <c r="AB108" s="212"/>
      <c r="AC108" s="212"/>
      <c r="AD108" s="212"/>
      <c r="AE108" s="212"/>
      <c r="AF108" s="212"/>
      <c r="AG108" s="212" t="s">
        <v>1035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3436</v>
      </c>
      <c r="C109" s="265" t="s">
        <v>3437</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316</v>
      </c>
      <c r="T109" s="263" t="s">
        <v>281</v>
      </c>
      <c r="U109" s="222">
        <v>0</v>
      </c>
      <c r="V109" s="222">
        <f>ROUND(E109*U109,2)</f>
        <v>0</v>
      </c>
      <c r="W109" s="222"/>
      <c r="X109" s="222" t="s">
        <v>399</v>
      </c>
      <c r="Y109" s="222" t="s">
        <v>283</v>
      </c>
      <c r="Z109" s="212"/>
      <c r="AA109" s="212"/>
      <c r="AB109" s="212"/>
      <c r="AC109" s="212"/>
      <c r="AD109" s="212"/>
      <c r="AE109" s="212"/>
      <c r="AF109" s="212"/>
      <c r="AG109" s="212" t="s">
        <v>1035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3438</v>
      </c>
      <c r="C110" s="265" t="s">
        <v>3439</v>
      </c>
      <c r="D110" s="259" t="s">
        <v>491</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316</v>
      </c>
      <c r="T110" s="263" t="s">
        <v>281</v>
      </c>
      <c r="U110" s="222">
        <v>0</v>
      </c>
      <c r="V110" s="222">
        <f>ROUND(E110*U110,2)</f>
        <v>0</v>
      </c>
      <c r="W110" s="222"/>
      <c r="X110" s="222" t="s">
        <v>399</v>
      </c>
      <c r="Y110" s="222" t="s">
        <v>283</v>
      </c>
      <c r="Z110" s="212"/>
      <c r="AA110" s="212"/>
      <c r="AB110" s="212"/>
      <c r="AC110" s="212"/>
      <c r="AD110" s="212"/>
      <c r="AE110" s="212"/>
      <c r="AF110" s="212"/>
      <c r="AG110" s="212" t="s">
        <v>1035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3440</v>
      </c>
      <c r="C111" s="265" t="s">
        <v>3441</v>
      </c>
      <c r="D111" s="259" t="s">
        <v>491</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316</v>
      </c>
      <c r="T111" s="263" t="s">
        <v>281</v>
      </c>
      <c r="U111" s="222">
        <v>0</v>
      </c>
      <c r="V111" s="222">
        <f>ROUND(E111*U111,2)</f>
        <v>0</v>
      </c>
      <c r="W111" s="222"/>
      <c r="X111" s="222" t="s">
        <v>399</v>
      </c>
      <c r="Y111" s="222" t="s">
        <v>283</v>
      </c>
      <c r="Z111" s="212"/>
      <c r="AA111" s="212"/>
      <c r="AB111" s="212"/>
      <c r="AC111" s="212"/>
      <c r="AD111" s="212"/>
      <c r="AE111" s="212"/>
      <c r="AF111" s="212"/>
      <c r="AG111" s="212" t="s">
        <v>1035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3442</v>
      </c>
      <c r="C112" s="265" t="s">
        <v>3443</v>
      </c>
      <c r="D112" s="259" t="s">
        <v>491</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316</v>
      </c>
      <c r="T112" s="263" t="s">
        <v>281</v>
      </c>
      <c r="U112" s="222">
        <v>0</v>
      </c>
      <c r="V112" s="222">
        <f>ROUND(E112*U112,2)</f>
        <v>0</v>
      </c>
      <c r="W112" s="222"/>
      <c r="X112" s="222" t="s">
        <v>399</v>
      </c>
      <c r="Y112" s="222" t="s">
        <v>283</v>
      </c>
      <c r="Z112" s="212"/>
      <c r="AA112" s="212"/>
      <c r="AB112" s="212"/>
      <c r="AC112" s="212"/>
      <c r="AD112" s="212"/>
      <c r="AE112" s="212"/>
      <c r="AF112" s="212"/>
      <c r="AG112" s="212" t="s">
        <v>1035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3444</v>
      </c>
      <c r="C113" s="265" t="s">
        <v>3445</v>
      </c>
      <c r="D113" s="259" t="s">
        <v>491</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316</v>
      </c>
      <c r="T113" s="263" t="s">
        <v>281</v>
      </c>
      <c r="U113" s="222">
        <v>0</v>
      </c>
      <c r="V113" s="222">
        <f>ROUND(E113*U113,2)</f>
        <v>0</v>
      </c>
      <c r="W113" s="222"/>
      <c r="X113" s="222" t="s">
        <v>399</v>
      </c>
      <c r="Y113" s="222" t="s">
        <v>283</v>
      </c>
      <c r="Z113" s="212"/>
      <c r="AA113" s="212"/>
      <c r="AB113" s="212"/>
      <c r="AC113" s="212"/>
      <c r="AD113" s="212"/>
      <c r="AE113" s="212"/>
      <c r="AF113" s="212"/>
      <c r="AG113" s="212" t="s">
        <v>1035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3446</v>
      </c>
      <c r="C114" s="265" t="s">
        <v>3447</v>
      </c>
      <c r="D114" s="259" t="s">
        <v>491</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316</v>
      </c>
      <c r="T114" s="263" t="s">
        <v>281</v>
      </c>
      <c r="U114" s="222">
        <v>0</v>
      </c>
      <c r="V114" s="222">
        <f>ROUND(E114*U114,2)</f>
        <v>0</v>
      </c>
      <c r="W114" s="222"/>
      <c r="X114" s="222" t="s">
        <v>399</v>
      </c>
      <c r="Y114" s="222" t="s">
        <v>283</v>
      </c>
      <c r="Z114" s="212"/>
      <c r="AA114" s="212"/>
      <c r="AB114" s="212"/>
      <c r="AC114" s="212"/>
      <c r="AD114" s="212"/>
      <c r="AE114" s="212"/>
      <c r="AF114" s="212"/>
      <c r="AG114" s="212" t="s">
        <v>1035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3448</v>
      </c>
      <c r="C115" s="265" t="s">
        <v>3449</v>
      </c>
      <c r="D115" s="259" t="s">
        <v>491</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316</v>
      </c>
      <c r="T115" s="263" t="s">
        <v>281</v>
      </c>
      <c r="U115" s="222">
        <v>0</v>
      </c>
      <c r="V115" s="222">
        <f>ROUND(E115*U115,2)</f>
        <v>0</v>
      </c>
      <c r="W115" s="222"/>
      <c r="X115" s="222" t="s">
        <v>399</v>
      </c>
      <c r="Y115" s="222" t="s">
        <v>283</v>
      </c>
      <c r="Z115" s="212"/>
      <c r="AA115" s="212"/>
      <c r="AB115" s="212"/>
      <c r="AC115" s="212"/>
      <c r="AD115" s="212"/>
      <c r="AE115" s="212"/>
      <c r="AF115" s="212"/>
      <c r="AG115" s="212" t="s">
        <v>1035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3450</v>
      </c>
      <c r="C116" s="265" t="s">
        <v>3451</v>
      </c>
      <c r="D116" s="259" t="s">
        <v>491</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316</v>
      </c>
      <c r="T116" s="263" t="s">
        <v>281</v>
      </c>
      <c r="U116" s="222">
        <v>0</v>
      </c>
      <c r="V116" s="222">
        <f>ROUND(E116*U116,2)</f>
        <v>0</v>
      </c>
      <c r="W116" s="222"/>
      <c r="X116" s="222" t="s">
        <v>399</v>
      </c>
      <c r="Y116" s="222" t="s">
        <v>283</v>
      </c>
      <c r="Z116" s="212"/>
      <c r="AA116" s="212"/>
      <c r="AB116" s="212"/>
      <c r="AC116" s="212"/>
      <c r="AD116" s="212"/>
      <c r="AE116" s="212"/>
      <c r="AF116" s="212"/>
      <c r="AG116" s="212" t="s">
        <v>1035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3452</v>
      </c>
      <c r="C117" s="265" t="s">
        <v>3453</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316</v>
      </c>
      <c r="T117" s="263" t="s">
        <v>281</v>
      </c>
      <c r="U117" s="222">
        <v>0</v>
      </c>
      <c r="V117" s="222">
        <f>ROUND(E117*U117,2)</f>
        <v>0</v>
      </c>
      <c r="W117" s="222"/>
      <c r="X117" s="222" t="s">
        <v>399</v>
      </c>
      <c r="Y117" s="222" t="s">
        <v>283</v>
      </c>
      <c r="Z117" s="212"/>
      <c r="AA117" s="212"/>
      <c r="AB117" s="212"/>
      <c r="AC117" s="212"/>
      <c r="AD117" s="212"/>
      <c r="AE117" s="212"/>
      <c r="AF117" s="212"/>
      <c r="AG117" s="212" t="s">
        <v>1035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3452</v>
      </c>
      <c r="C118" s="265" t="s">
        <v>3454</v>
      </c>
      <c r="D118" s="259" t="s">
        <v>491</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316</v>
      </c>
      <c r="T118" s="263" t="s">
        <v>281</v>
      </c>
      <c r="U118" s="222">
        <v>0</v>
      </c>
      <c r="V118" s="222">
        <f>ROUND(E118*U118,2)</f>
        <v>0</v>
      </c>
      <c r="W118" s="222"/>
      <c r="X118" s="222" t="s">
        <v>3189</v>
      </c>
      <c r="Y118" s="222" t="s">
        <v>283</v>
      </c>
      <c r="Z118" s="212"/>
      <c r="AA118" s="212"/>
      <c r="AB118" s="212"/>
      <c r="AC118" s="212"/>
      <c r="AD118" s="212"/>
      <c r="AE118" s="212"/>
      <c r="AF118" s="212"/>
      <c r="AG118" s="212" t="s">
        <v>3190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3452</v>
      </c>
      <c r="C119" s="265" t="s">
        <v>3455</v>
      </c>
      <c r="D119" s="259" t="s">
        <v>491</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316</v>
      </c>
      <c r="T119" s="263" t="s">
        <v>281</v>
      </c>
      <c r="U119" s="222">
        <v>0</v>
      </c>
      <c r="V119" s="222">
        <f>ROUND(E119*U119,2)</f>
        <v>0</v>
      </c>
      <c r="W119" s="222"/>
      <c r="X119" s="222" t="s">
        <v>3189</v>
      </c>
      <c r="Y119" s="222" t="s">
        <v>283</v>
      </c>
      <c r="Z119" s="212"/>
      <c r="AA119" s="212"/>
      <c r="AB119" s="212"/>
      <c r="AC119" s="212"/>
      <c r="AD119" s="212"/>
      <c r="AE119" s="212"/>
      <c r="AF119" s="212"/>
      <c r="AG119" s="212" t="s">
        <v>3190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3452</v>
      </c>
      <c r="C120" s="265" t="s">
        <v>3456</v>
      </c>
      <c r="D120" s="259" t="s">
        <v>491</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316</v>
      </c>
      <c r="T120" s="263" t="s">
        <v>281</v>
      </c>
      <c r="U120" s="222">
        <v>0</v>
      </c>
      <c r="V120" s="222">
        <f>ROUND(E120*U120,2)</f>
        <v>0</v>
      </c>
      <c r="W120" s="222"/>
      <c r="X120" s="222" t="s">
        <v>3189</v>
      </c>
      <c r="Y120" s="222" t="s">
        <v>283</v>
      </c>
      <c r="Z120" s="212"/>
      <c r="AA120" s="212"/>
      <c r="AB120" s="212"/>
      <c r="AC120" s="212"/>
      <c r="AD120" s="212"/>
      <c r="AE120" s="212"/>
      <c r="AF120" s="212"/>
      <c r="AG120" s="212" t="s">
        <v>3190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3452</v>
      </c>
      <c r="C121" s="265" t="s">
        <v>3457</v>
      </c>
      <c r="D121" s="259" t="s">
        <v>491</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316</v>
      </c>
      <c r="T121" s="263" t="s">
        <v>281</v>
      </c>
      <c r="U121" s="222">
        <v>0</v>
      </c>
      <c r="V121" s="222">
        <f>ROUND(E121*U121,2)</f>
        <v>0</v>
      </c>
      <c r="W121" s="222"/>
      <c r="X121" s="222" t="s">
        <v>3189</v>
      </c>
      <c r="Y121" s="222" t="s">
        <v>283</v>
      </c>
      <c r="Z121" s="212"/>
      <c r="AA121" s="212"/>
      <c r="AB121" s="212"/>
      <c r="AC121" s="212"/>
      <c r="AD121" s="212"/>
      <c r="AE121" s="212"/>
      <c r="AF121" s="212"/>
      <c r="AG121" s="212" t="s">
        <v>3190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3452</v>
      </c>
      <c r="C122" s="265" t="s">
        <v>3458</v>
      </c>
      <c r="D122" s="259" t="s">
        <v>491</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316</v>
      </c>
      <c r="T122" s="263" t="s">
        <v>281</v>
      </c>
      <c r="U122" s="222">
        <v>0</v>
      </c>
      <c r="V122" s="222">
        <f>ROUND(E122*U122,2)</f>
        <v>0</v>
      </c>
      <c r="W122" s="222"/>
      <c r="X122" s="222" t="s">
        <v>3189</v>
      </c>
      <c r="Y122" s="222" t="s">
        <v>283</v>
      </c>
      <c r="Z122" s="212"/>
      <c r="AA122" s="212"/>
      <c r="AB122" s="212"/>
      <c r="AC122" s="212"/>
      <c r="AD122" s="212"/>
      <c r="AE122" s="212"/>
      <c r="AF122" s="212"/>
      <c r="AG122" s="212" t="s">
        <v>3190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3452</v>
      </c>
      <c r="C123" s="265" t="s">
        <v>3459</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316</v>
      </c>
      <c r="T123" s="263" t="s">
        <v>281</v>
      </c>
      <c r="U123" s="222">
        <v>0</v>
      </c>
      <c r="V123" s="222">
        <f>ROUND(E123*U123,2)</f>
        <v>0</v>
      </c>
      <c r="W123" s="222"/>
      <c r="X123" s="222" t="s">
        <v>830</v>
      </c>
      <c r="Y123" s="222" t="s">
        <v>283</v>
      </c>
      <c r="Z123" s="212"/>
      <c r="AA123" s="212"/>
      <c r="AB123" s="212"/>
      <c r="AC123" s="212"/>
      <c r="AD123" s="212"/>
      <c r="AE123" s="212"/>
      <c r="AF123" s="212"/>
      <c r="AG123" s="212" t="s">
        <v>3304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3452</v>
      </c>
      <c r="C124" s="247" t="s">
        <v>3460</v>
      </c>
      <c r="D124" s="238" t="s">
        <v>491</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316</v>
      </c>
      <c r="T124" s="242" t="s">
        <v>281</v>
      </c>
      <c r="U124" s="222">
        <v>0</v>
      </c>
      <c r="V124" s="222">
        <f>ROUND(E124*U124,2)</f>
        <v>0</v>
      </c>
      <c r="W124" s="222"/>
      <c r="X124" s="222" t="s">
        <v>3189</v>
      </c>
      <c r="Y124" s="222" t="s">
        <v>283</v>
      </c>
      <c r="Z124" s="212"/>
      <c r="AA124" s="212"/>
      <c r="AB124" s="212"/>
      <c r="AC124" s="212"/>
      <c r="AD124" s="212"/>
      <c r="AE124" s="212"/>
      <c r="AF124" s="212"/>
      <c r="AG124" s="212" t="s">
        <v>3461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3462</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3452</v>
      </c>
      <c r="C126" s="247" t="s">
        <v>3463</v>
      </c>
      <c r="D126" s="238" t="s">
        <v>491</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316</v>
      </c>
      <c r="T126" s="242" t="s">
        <v>281</v>
      </c>
      <c r="U126" s="222">
        <v>0</v>
      </c>
      <c r="V126" s="222">
        <f>ROUND(E126*U126,2)</f>
        <v>0</v>
      </c>
      <c r="W126" s="222"/>
      <c r="X126" s="222" t="s">
        <v>3189</v>
      </c>
      <c r="Y126" s="222" t="s">
        <v>283</v>
      </c>
      <c r="Z126" s="212"/>
      <c r="AA126" s="212"/>
      <c r="AB126" s="212"/>
      <c r="AC126" s="212"/>
      <c r="AD126" s="212"/>
      <c r="AE126" s="212"/>
      <c r="AF126" s="212"/>
      <c r="AG126" s="212" t="s">
        <v>3461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3462</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3452</v>
      </c>
      <c r="C128" s="247" t="s">
        <v>3464</v>
      </c>
      <c r="D128" s="238" t="s">
        <v>491</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316</v>
      </c>
      <c r="T128" s="242" t="s">
        <v>281</v>
      </c>
      <c r="U128" s="222">
        <v>0</v>
      </c>
      <c r="V128" s="222">
        <f>ROUND(E128*U128,2)</f>
        <v>0</v>
      </c>
      <c r="W128" s="222"/>
      <c r="X128" s="222" t="s">
        <v>3189</v>
      </c>
      <c r="Y128" s="222" t="s">
        <v>283</v>
      </c>
      <c r="Z128" s="212"/>
      <c r="AA128" s="212"/>
      <c r="AB128" s="212"/>
      <c r="AC128" s="212"/>
      <c r="AD128" s="212"/>
      <c r="AE128" s="212"/>
      <c r="AF128" s="212"/>
      <c r="AG128" s="212" t="s">
        <v>3461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3462</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275</v>
      </c>
      <c r="B130" s="230" t="s">
        <v>212</v>
      </c>
      <c r="C130" s="246" t="s">
        <v>213</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276</v>
      </c>
    </row>
    <row r="131" spans="1:60" outlineLevel="1" x14ac:dyDescent="0.2">
      <c r="A131" s="236">
        <v>79</v>
      </c>
      <c r="B131" s="237" t="s">
        <v>3465</v>
      </c>
      <c r="C131" s="247" t="s">
        <v>1539</v>
      </c>
      <c r="D131" s="238" t="s">
        <v>481</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1094</v>
      </c>
      <c r="S131" s="241" t="s">
        <v>280</v>
      </c>
      <c r="T131" s="242" t="s">
        <v>280</v>
      </c>
      <c r="U131" s="222">
        <v>3.327</v>
      </c>
      <c r="V131" s="222">
        <f>ROUND(E131*U131,2)</f>
        <v>0.83</v>
      </c>
      <c r="W131" s="222"/>
      <c r="X131" s="222" t="s">
        <v>399</v>
      </c>
      <c r="Y131" s="222" t="s">
        <v>283</v>
      </c>
      <c r="Z131" s="212"/>
      <c r="AA131" s="212"/>
      <c r="AB131" s="212"/>
      <c r="AC131" s="212"/>
      <c r="AD131" s="212"/>
      <c r="AE131" s="212"/>
      <c r="AF131" s="212"/>
      <c r="AG131" s="212" t="s">
        <v>1035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1075</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3466</v>
      </c>
      <c r="C133" s="265" t="s">
        <v>3467</v>
      </c>
      <c r="D133" s="259" t="s">
        <v>1093</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316</v>
      </c>
      <c r="T133" s="263" t="s">
        <v>281</v>
      </c>
      <c r="U133" s="222">
        <v>0</v>
      </c>
      <c r="V133" s="222">
        <f>ROUND(E133*U133,2)</f>
        <v>0</v>
      </c>
      <c r="W133" s="222"/>
      <c r="X133" s="222" t="s">
        <v>399</v>
      </c>
      <c r="Y133" s="222" t="s">
        <v>283</v>
      </c>
      <c r="Z133" s="212"/>
      <c r="AA133" s="212"/>
      <c r="AB133" s="212"/>
      <c r="AC133" s="212"/>
      <c r="AD133" s="212"/>
      <c r="AE133" s="212"/>
      <c r="AF133" s="212"/>
      <c r="AG133" s="212" t="s">
        <v>1035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275</v>
      </c>
      <c r="B134" s="230" t="s">
        <v>220</v>
      </c>
      <c r="C134" s="246" t="s">
        <v>221</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276</v>
      </c>
    </row>
    <row r="135" spans="1:60" outlineLevel="1" x14ac:dyDescent="0.2">
      <c r="A135" s="257">
        <v>81</v>
      </c>
      <c r="B135" s="258" t="s">
        <v>3468</v>
      </c>
      <c r="C135" s="265" t="s">
        <v>3469</v>
      </c>
      <c r="D135" s="259" t="s">
        <v>439</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316</v>
      </c>
      <c r="T135" s="263" t="s">
        <v>281</v>
      </c>
      <c r="U135" s="222">
        <v>0</v>
      </c>
      <c r="V135" s="222">
        <f>ROUND(E135*U135,2)</f>
        <v>0</v>
      </c>
      <c r="W135" s="222"/>
      <c r="X135" s="222" t="s">
        <v>399</v>
      </c>
      <c r="Y135" s="222" t="s">
        <v>283</v>
      </c>
      <c r="Z135" s="212"/>
      <c r="AA135" s="212"/>
      <c r="AB135" s="212"/>
      <c r="AC135" s="212"/>
      <c r="AD135" s="212"/>
      <c r="AE135" s="212"/>
      <c r="AF135" s="212"/>
      <c r="AG135" s="212" t="s">
        <v>1035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3470</v>
      </c>
      <c r="C136" s="265" t="s">
        <v>3471</v>
      </c>
      <c r="D136" s="259" t="s">
        <v>563</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316</v>
      </c>
      <c r="T136" s="263" t="s">
        <v>281</v>
      </c>
      <c r="U136" s="222">
        <v>0</v>
      </c>
      <c r="V136" s="222">
        <f>ROUND(E136*U136,2)</f>
        <v>0</v>
      </c>
      <c r="W136" s="222"/>
      <c r="X136" s="222" t="s">
        <v>399</v>
      </c>
      <c r="Y136" s="222" t="s">
        <v>283</v>
      </c>
      <c r="Z136" s="212"/>
      <c r="AA136" s="212"/>
      <c r="AB136" s="212"/>
      <c r="AC136" s="212"/>
      <c r="AD136" s="212"/>
      <c r="AE136" s="212"/>
      <c r="AF136" s="212"/>
      <c r="AG136" s="212" t="s">
        <v>1035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3472</v>
      </c>
      <c r="C137" s="265" t="s">
        <v>3473</v>
      </c>
      <c r="D137" s="259" t="s">
        <v>563</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316</v>
      </c>
      <c r="T137" s="263" t="s">
        <v>281</v>
      </c>
      <c r="U137" s="222">
        <v>0</v>
      </c>
      <c r="V137" s="222">
        <f>ROUND(E137*U137,2)</f>
        <v>0</v>
      </c>
      <c r="W137" s="222"/>
      <c r="X137" s="222" t="s">
        <v>399</v>
      </c>
      <c r="Y137" s="222" t="s">
        <v>283</v>
      </c>
      <c r="Z137" s="212"/>
      <c r="AA137" s="212"/>
      <c r="AB137" s="212"/>
      <c r="AC137" s="212"/>
      <c r="AD137" s="212"/>
      <c r="AE137" s="212"/>
      <c r="AF137" s="212"/>
      <c r="AG137" s="212" t="s">
        <v>1035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3474</v>
      </c>
      <c r="C138" s="265" t="s">
        <v>3475</v>
      </c>
      <c r="D138" s="259" t="s">
        <v>563</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316</v>
      </c>
      <c r="T138" s="263" t="s">
        <v>281</v>
      </c>
      <c r="U138" s="222">
        <v>0</v>
      </c>
      <c r="V138" s="222">
        <f>ROUND(E138*U138,2)</f>
        <v>0</v>
      </c>
      <c r="W138" s="222"/>
      <c r="X138" s="222" t="s">
        <v>399</v>
      </c>
      <c r="Y138" s="222" t="s">
        <v>283</v>
      </c>
      <c r="Z138" s="212"/>
      <c r="AA138" s="212"/>
      <c r="AB138" s="212"/>
      <c r="AC138" s="212"/>
      <c r="AD138" s="212"/>
      <c r="AE138" s="212"/>
      <c r="AF138" s="212"/>
      <c r="AG138" s="212" t="s">
        <v>1035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176</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276</v>
      </c>
    </row>
    <row r="140" spans="1:60" outlineLevel="1" x14ac:dyDescent="0.2">
      <c r="A140" s="257">
        <v>85</v>
      </c>
      <c r="B140" s="258" t="s">
        <v>3476</v>
      </c>
      <c r="C140" s="265" t="s">
        <v>3477</v>
      </c>
      <c r="D140" s="259" t="s">
        <v>3478</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316</v>
      </c>
      <c r="T140" s="263" t="s">
        <v>281</v>
      </c>
      <c r="U140" s="222">
        <v>0</v>
      </c>
      <c r="V140" s="222">
        <f>ROUND(E140*U140,2)</f>
        <v>0</v>
      </c>
      <c r="W140" s="222"/>
      <c r="X140" s="222" t="s">
        <v>282</v>
      </c>
      <c r="Y140" s="222" t="s">
        <v>283</v>
      </c>
      <c r="Z140" s="212"/>
      <c r="AA140" s="212"/>
      <c r="AB140" s="212"/>
      <c r="AC140" s="212"/>
      <c r="AD140" s="212"/>
      <c r="AE140" s="212"/>
      <c r="AF140" s="212"/>
      <c r="AG140" s="212" t="s">
        <v>284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3479</v>
      </c>
      <c r="C141" s="265" t="s">
        <v>3480</v>
      </c>
      <c r="D141" s="259" t="s">
        <v>563</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316</v>
      </c>
      <c r="T141" s="263" t="s">
        <v>281</v>
      </c>
      <c r="U141" s="222">
        <v>0</v>
      </c>
      <c r="V141" s="222">
        <f>ROUND(E141*U141,2)</f>
        <v>0</v>
      </c>
      <c r="W141" s="222"/>
      <c r="X141" s="222" t="s">
        <v>282</v>
      </c>
      <c r="Y141" s="222" t="s">
        <v>283</v>
      </c>
      <c r="Z141" s="212"/>
      <c r="AA141" s="212"/>
      <c r="AB141" s="212"/>
      <c r="AC141" s="212"/>
      <c r="AD141" s="212"/>
      <c r="AE141" s="212"/>
      <c r="AF141" s="212"/>
      <c r="AG141" s="212" t="s">
        <v>284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3481</v>
      </c>
      <c r="C142" s="265" t="s">
        <v>3482</v>
      </c>
      <c r="D142" s="259" t="s">
        <v>563</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316</v>
      </c>
      <c r="T142" s="263" t="s">
        <v>281</v>
      </c>
      <c r="U142" s="222">
        <v>0</v>
      </c>
      <c r="V142" s="222">
        <f>ROUND(E142*U142,2)</f>
        <v>0</v>
      </c>
      <c r="W142" s="222"/>
      <c r="X142" s="222" t="s">
        <v>282</v>
      </c>
      <c r="Y142" s="222" t="s">
        <v>283</v>
      </c>
      <c r="Z142" s="212"/>
      <c r="AA142" s="212"/>
      <c r="AB142" s="212"/>
      <c r="AC142" s="212"/>
      <c r="AD142" s="212"/>
      <c r="AE142" s="212"/>
      <c r="AF142" s="212"/>
      <c r="AG142" s="212" t="s">
        <v>284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3483</v>
      </c>
      <c r="C143" s="247" t="s">
        <v>3484</v>
      </c>
      <c r="D143" s="238" t="s">
        <v>3171</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316</v>
      </c>
      <c r="T143" s="242" t="s">
        <v>281</v>
      </c>
      <c r="U143" s="222">
        <v>0</v>
      </c>
      <c r="V143" s="222">
        <f>ROUND(E143*U143,2)</f>
        <v>0</v>
      </c>
      <c r="W143" s="222"/>
      <c r="X143" s="222" t="s">
        <v>282</v>
      </c>
      <c r="Y143" s="222" t="s">
        <v>283</v>
      </c>
      <c r="Z143" s="212"/>
      <c r="AA143" s="212"/>
      <c r="AB143" s="212"/>
      <c r="AC143" s="212"/>
      <c r="AD143" s="212"/>
      <c r="AE143" s="212"/>
      <c r="AF143" s="212"/>
      <c r="AG143" s="212" t="s">
        <v>284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261</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405</v>
      </c>
    </row>
    <row r="146" spans="1:33" x14ac:dyDescent="0.2">
      <c r="C146" s="253"/>
      <c r="D146" s="10"/>
      <c r="AG146" t="s">
        <v>435</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hVTIMjasXBXWJRxh7VXEymGcJZpWlOOXJ90w9aLwOq5cIRzOHl1WtWWAbkFHubSCAiidtS8kZDbe9+1XeTdg==" saltValue="cw0aNh0R/onnGnCB4gpLCA=="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4EB8-E54B-4319-8B40-89C714AB94F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86</v>
      </c>
      <c r="C3" s="201" t="s">
        <v>87</v>
      </c>
      <c r="D3" s="199"/>
      <c r="E3" s="199"/>
      <c r="F3" s="199"/>
      <c r="G3" s="200"/>
      <c r="AC3" s="176" t="s">
        <v>248</v>
      </c>
      <c r="AG3" t="s">
        <v>251</v>
      </c>
    </row>
    <row r="4" spans="1:60" ht="24.95" customHeight="1" x14ac:dyDescent="0.2">
      <c r="A4" s="202" t="s">
        <v>9</v>
      </c>
      <c r="B4" s="203" t="s">
        <v>88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3485</v>
      </c>
      <c r="C9" s="265" t="s">
        <v>3486</v>
      </c>
      <c r="D9" s="259" t="s">
        <v>563</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3487</v>
      </c>
      <c r="C10" s="265" t="s">
        <v>3482</v>
      </c>
      <c r="D10" s="259" t="s">
        <v>563</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3483</v>
      </c>
      <c r="C11" s="265" t="s">
        <v>3484</v>
      </c>
      <c r="D11" s="259" t="s">
        <v>3171</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3488</v>
      </c>
      <c r="C12" s="265" t="s">
        <v>3489</v>
      </c>
      <c r="D12" s="259" t="s">
        <v>3478</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830</v>
      </c>
      <c r="Y12" s="222" t="s">
        <v>283</v>
      </c>
      <c r="Z12" s="212"/>
      <c r="AA12" s="212"/>
      <c r="AB12" s="212"/>
      <c r="AC12" s="212"/>
      <c r="AD12" s="212"/>
      <c r="AE12" s="212"/>
      <c r="AF12" s="212"/>
      <c r="AG12" s="212" t="s">
        <v>3304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276</v>
      </c>
    </row>
    <row r="14" spans="1:60" outlineLevel="1" x14ac:dyDescent="0.2">
      <c r="A14" s="236">
        <v>5</v>
      </c>
      <c r="B14" s="237" t="s">
        <v>2996</v>
      </c>
      <c r="C14" s="247" t="s">
        <v>2263</v>
      </c>
      <c r="D14" s="238" t="s">
        <v>481</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1078</v>
      </c>
      <c r="S14" s="241" t="s">
        <v>280</v>
      </c>
      <c r="T14" s="242" t="s">
        <v>280</v>
      </c>
      <c r="U14" s="222">
        <v>1.74</v>
      </c>
      <c r="V14" s="222">
        <f>ROUND(E14*U14,2)</f>
        <v>0.03</v>
      </c>
      <c r="W14" s="222"/>
      <c r="X14" s="222" t="s">
        <v>399</v>
      </c>
      <c r="Y14" s="222" t="s">
        <v>283</v>
      </c>
      <c r="Z14" s="212"/>
      <c r="AA14" s="212"/>
      <c r="AB14" s="212"/>
      <c r="AC14" s="212"/>
      <c r="AD14" s="212"/>
      <c r="AE14" s="212"/>
      <c r="AF14" s="212"/>
      <c r="AG14" s="212" t="s">
        <v>1035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3300</v>
      </c>
      <c r="C16" s="265" t="s">
        <v>3301</v>
      </c>
      <c r="D16" s="259" t="s">
        <v>563</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3302</v>
      </c>
      <c r="C17" s="247" t="s">
        <v>3303</v>
      </c>
      <c r="D17" s="238" t="s">
        <v>563</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830</v>
      </c>
      <c r="Y17" s="222" t="s">
        <v>283</v>
      </c>
      <c r="Z17" s="212"/>
      <c r="AA17" s="212"/>
      <c r="AB17" s="212"/>
      <c r="AC17" s="212"/>
      <c r="AD17" s="212"/>
      <c r="AE17" s="212"/>
      <c r="AF17" s="212"/>
      <c r="AG17" s="212" t="s">
        <v>3304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3305</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3306</v>
      </c>
      <c r="C19" s="247" t="s">
        <v>3303</v>
      </c>
      <c r="D19" s="238" t="s">
        <v>563</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830</v>
      </c>
      <c r="Y19" s="222" t="s">
        <v>283</v>
      </c>
      <c r="Z19" s="212"/>
      <c r="AA19" s="212"/>
      <c r="AB19" s="212"/>
      <c r="AC19" s="212"/>
      <c r="AD19" s="212"/>
      <c r="AE19" s="212"/>
      <c r="AF19" s="212"/>
      <c r="AG19" s="212" t="s">
        <v>3304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3307</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3490</v>
      </c>
      <c r="C21" s="265" t="s">
        <v>3491</v>
      </c>
      <c r="D21" s="259" t="s">
        <v>563</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888</v>
      </c>
      <c r="S21" s="262" t="s">
        <v>3314</v>
      </c>
      <c r="T21" s="263" t="s">
        <v>281</v>
      </c>
      <c r="U21" s="222">
        <v>0</v>
      </c>
      <c r="V21" s="222">
        <f>ROUND(E21*U21,2)</f>
        <v>0</v>
      </c>
      <c r="W21" s="222"/>
      <c r="X21" s="222" t="s">
        <v>830</v>
      </c>
      <c r="Y21" s="222" t="s">
        <v>283</v>
      </c>
      <c r="Z21" s="212"/>
      <c r="AA21" s="212"/>
      <c r="AB21" s="212"/>
      <c r="AC21" s="212"/>
      <c r="AD21" s="212"/>
      <c r="AE21" s="212"/>
      <c r="AF21" s="212"/>
      <c r="AG21" s="212" t="s">
        <v>3304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3312</v>
      </c>
      <c r="C22" s="265" t="s">
        <v>3313</v>
      </c>
      <c r="D22" s="259" t="s">
        <v>563</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888</v>
      </c>
      <c r="S22" s="262" t="s">
        <v>3314</v>
      </c>
      <c r="T22" s="263" t="s">
        <v>281</v>
      </c>
      <c r="U22" s="222">
        <v>0</v>
      </c>
      <c r="V22" s="222">
        <f>ROUND(E22*U22,2)</f>
        <v>0</v>
      </c>
      <c r="W22" s="222"/>
      <c r="X22" s="222" t="s">
        <v>830</v>
      </c>
      <c r="Y22" s="222" t="s">
        <v>283</v>
      </c>
      <c r="Z22" s="212"/>
      <c r="AA22" s="212"/>
      <c r="AB22" s="212"/>
      <c r="AC22" s="212"/>
      <c r="AD22" s="212"/>
      <c r="AE22" s="212"/>
      <c r="AF22" s="212"/>
      <c r="AG22" s="212" t="s">
        <v>3304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3315</v>
      </c>
      <c r="C23" s="265" t="s">
        <v>3316</v>
      </c>
      <c r="D23" s="259" t="s">
        <v>563</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888</v>
      </c>
      <c r="S23" s="262" t="s">
        <v>3314</v>
      </c>
      <c r="T23" s="263" t="s">
        <v>281</v>
      </c>
      <c r="U23" s="222">
        <v>0</v>
      </c>
      <c r="V23" s="222">
        <f>ROUND(E23*U23,2)</f>
        <v>0</v>
      </c>
      <c r="W23" s="222"/>
      <c r="X23" s="222" t="s">
        <v>830</v>
      </c>
      <c r="Y23" s="222" t="s">
        <v>283</v>
      </c>
      <c r="Z23" s="212"/>
      <c r="AA23" s="212"/>
      <c r="AB23" s="212"/>
      <c r="AC23" s="212"/>
      <c r="AD23" s="212"/>
      <c r="AE23" s="212"/>
      <c r="AF23" s="212"/>
      <c r="AG23" s="212" t="s">
        <v>3304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3492</v>
      </c>
      <c r="C24" s="265" t="s">
        <v>3318</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830</v>
      </c>
      <c r="Y24" s="222" t="s">
        <v>283</v>
      </c>
      <c r="Z24" s="212"/>
      <c r="AA24" s="212"/>
      <c r="AB24" s="212"/>
      <c r="AC24" s="212"/>
      <c r="AD24" s="212"/>
      <c r="AE24" s="212"/>
      <c r="AF24" s="212"/>
      <c r="AG24" s="212" t="s">
        <v>3304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3493</v>
      </c>
      <c r="C25" s="265" t="s">
        <v>3320</v>
      </c>
      <c r="D25" s="259" t="s">
        <v>491</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830</v>
      </c>
      <c r="Y25" s="222" t="s">
        <v>283</v>
      </c>
      <c r="Z25" s="212"/>
      <c r="AA25" s="212"/>
      <c r="AB25" s="212"/>
      <c r="AC25" s="212"/>
      <c r="AD25" s="212"/>
      <c r="AE25" s="212"/>
      <c r="AF25" s="212"/>
      <c r="AG25" s="212" t="s">
        <v>3304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3494</v>
      </c>
      <c r="C26" s="265" t="s">
        <v>3322</v>
      </c>
      <c r="D26" s="259" t="s">
        <v>491</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830</v>
      </c>
      <c r="Y26" s="222" t="s">
        <v>283</v>
      </c>
      <c r="Z26" s="212"/>
      <c r="AA26" s="212"/>
      <c r="AB26" s="212"/>
      <c r="AC26" s="212"/>
      <c r="AD26" s="212"/>
      <c r="AE26" s="212"/>
      <c r="AF26" s="212"/>
      <c r="AG26" s="212" t="s">
        <v>3304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275</v>
      </c>
      <c r="B27" s="230" t="s">
        <v>194</v>
      </c>
      <c r="C27" s="246" t="s">
        <v>195</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276</v>
      </c>
    </row>
    <row r="28" spans="1:60" outlineLevel="1" x14ac:dyDescent="0.2">
      <c r="A28" s="257">
        <v>15</v>
      </c>
      <c r="B28" s="258" t="s">
        <v>3356</v>
      </c>
      <c r="C28" s="265" t="s">
        <v>3357</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3327</v>
      </c>
      <c r="S28" s="262" t="s">
        <v>280</v>
      </c>
      <c r="T28" s="263" t="s">
        <v>280</v>
      </c>
      <c r="U28" s="222">
        <v>0.114</v>
      </c>
      <c r="V28" s="222">
        <f>ROUND(E28*U28,2)</f>
        <v>1.03</v>
      </c>
      <c r="W28" s="222"/>
      <c r="X28" s="222" t="s">
        <v>399</v>
      </c>
      <c r="Y28" s="222" t="s">
        <v>283</v>
      </c>
      <c r="Z28" s="212"/>
      <c r="AA28" s="212"/>
      <c r="AB28" s="212"/>
      <c r="AC28" s="212"/>
      <c r="AD28" s="212"/>
      <c r="AE28" s="212"/>
      <c r="AF28" s="212"/>
      <c r="AG28" s="212" t="s">
        <v>1035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3325</v>
      </c>
      <c r="C29" s="247" t="s">
        <v>3326</v>
      </c>
      <c r="D29" s="238" t="s">
        <v>481</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3327</v>
      </c>
      <c r="S29" s="241" t="s">
        <v>280</v>
      </c>
      <c r="T29" s="242" t="s">
        <v>280</v>
      </c>
      <c r="U29" s="222">
        <v>10.582000000000001</v>
      </c>
      <c r="V29" s="222">
        <f>ROUND(E29*U29,2)</f>
        <v>2.12</v>
      </c>
      <c r="W29" s="222"/>
      <c r="X29" s="222" t="s">
        <v>399</v>
      </c>
      <c r="Y29" s="222" t="s">
        <v>283</v>
      </c>
      <c r="Z29" s="212"/>
      <c r="AA29" s="212"/>
      <c r="AB29" s="212"/>
      <c r="AC29" s="212"/>
      <c r="AD29" s="212"/>
      <c r="AE29" s="212"/>
      <c r="AF29" s="212"/>
      <c r="AG29" s="212" t="s">
        <v>1035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3328</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3360</v>
      </c>
      <c r="C31" s="265" t="s">
        <v>3361</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3362</v>
      </c>
      <c r="C32" s="265" t="s">
        <v>3363</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3495</v>
      </c>
      <c r="C33" s="265" t="s">
        <v>3496</v>
      </c>
      <c r="D33" s="259" t="s">
        <v>491</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316</v>
      </c>
      <c r="T33" s="263" t="s">
        <v>281</v>
      </c>
      <c r="U33" s="222">
        <v>0</v>
      </c>
      <c r="V33" s="222">
        <f>ROUND(E33*U33,2)</f>
        <v>0</v>
      </c>
      <c r="W33" s="222"/>
      <c r="X33" s="222" t="s">
        <v>830</v>
      </c>
      <c r="Y33" s="222" t="s">
        <v>283</v>
      </c>
      <c r="Z33" s="212"/>
      <c r="AA33" s="212"/>
      <c r="AB33" s="212"/>
      <c r="AC33" s="212"/>
      <c r="AD33" s="212"/>
      <c r="AE33" s="212"/>
      <c r="AF33" s="212"/>
      <c r="AG33" s="212" t="s">
        <v>3304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3497</v>
      </c>
      <c r="C34" s="265" t="s">
        <v>3498</v>
      </c>
      <c r="D34" s="259" t="s">
        <v>491</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316</v>
      </c>
      <c r="T34" s="263" t="s">
        <v>281</v>
      </c>
      <c r="U34" s="222">
        <v>0</v>
      </c>
      <c r="V34" s="222">
        <f>ROUND(E34*U34,2)</f>
        <v>0</v>
      </c>
      <c r="W34" s="222"/>
      <c r="X34" s="222" t="s">
        <v>830</v>
      </c>
      <c r="Y34" s="222" t="s">
        <v>283</v>
      </c>
      <c r="Z34" s="212"/>
      <c r="AA34" s="212"/>
      <c r="AB34" s="212"/>
      <c r="AC34" s="212"/>
      <c r="AD34" s="212"/>
      <c r="AE34" s="212"/>
      <c r="AF34" s="212"/>
      <c r="AG34" s="212" t="s">
        <v>3304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3499</v>
      </c>
      <c r="C35" s="265" t="s">
        <v>3500</v>
      </c>
      <c r="D35" s="259" t="s">
        <v>491</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316</v>
      </c>
      <c r="T35" s="263" t="s">
        <v>281</v>
      </c>
      <c r="U35" s="222">
        <v>0</v>
      </c>
      <c r="V35" s="222">
        <f>ROUND(E35*U35,2)</f>
        <v>0</v>
      </c>
      <c r="W35" s="222"/>
      <c r="X35" s="222" t="s">
        <v>830</v>
      </c>
      <c r="Y35" s="222" t="s">
        <v>283</v>
      </c>
      <c r="Z35" s="212"/>
      <c r="AA35" s="212"/>
      <c r="AB35" s="212"/>
      <c r="AC35" s="212"/>
      <c r="AD35" s="212"/>
      <c r="AE35" s="212"/>
      <c r="AF35" s="212"/>
      <c r="AG35" s="212" t="s">
        <v>3304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3368</v>
      </c>
      <c r="C36" s="265" t="s">
        <v>3369</v>
      </c>
      <c r="D36" s="259" t="s">
        <v>491</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0</v>
      </c>
      <c r="V36" s="222">
        <f>ROUND(E36*U36,2)</f>
        <v>0</v>
      </c>
      <c r="W36" s="222"/>
      <c r="X36" s="222" t="s">
        <v>830</v>
      </c>
      <c r="Y36" s="222" t="s">
        <v>283</v>
      </c>
      <c r="Z36" s="212"/>
      <c r="AA36" s="212"/>
      <c r="AB36" s="212"/>
      <c r="AC36" s="212"/>
      <c r="AD36" s="212"/>
      <c r="AE36" s="212"/>
      <c r="AF36" s="212"/>
      <c r="AG36" s="212" t="s">
        <v>3304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3380</v>
      </c>
      <c r="C37" s="265" t="s">
        <v>3381</v>
      </c>
      <c r="D37" s="259" t="s">
        <v>491</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830</v>
      </c>
      <c r="Y37" s="222" t="s">
        <v>283</v>
      </c>
      <c r="Z37" s="212"/>
      <c r="AA37" s="212"/>
      <c r="AB37" s="212"/>
      <c r="AC37" s="212"/>
      <c r="AD37" s="212"/>
      <c r="AE37" s="212"/>
      <c r="AF37" s="212"/>
      <c r="AG37" s="212" t="s">
        <v>3304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3382</v>
      </c>
      <c r="C38" s="265" t="s">
        <v>3383</v>
      </c>
      <c r="D38" s="259" t="s">
        <v>491</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830</v>
      </c>
      <c r="Y38" s="222" t="s">
        <v>283</v>
      </c>
      <c r="Z38" s="212"/>
      <c r="AA38" s="212"/>
      <c r="AB38" s="212"/>
      <c r="AC38" s="212"/>
      <c r="AD38" s="212"/>
      <c r="AE38" s="212"/>
      <c r="AF38" s="212"/>
      <c r="AG38" s="212" t="s">
        <v>3304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196</v>
      </c>
      <c r="C39" s="246" t="s">
        <v>197</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276</v>
      </c>
    </row>
    <row r="40" spans="1:60" ht="22.5" outlineLevel="1" x14ac:dyDescent="0.2">
      <c r="A40" s="236">
        <v>25</v>
      </c>
      <c r="B40" s="237" t="s">
        <v>3384</v>
      </c>
      <c r="C40" s="247" t="s">
        <v>3385</v>
      </c>
      <c r="D40" s="238" t="s">
        <v>563</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3327</v>
      </c>
      <c r="S40" s="241" t="s">
        <v>280</v>
      </c>
      <c r="T40" s="242" t="s">
        <v>280</v>
      </c>
      <c r="U40" s="222">
        <v>0.47299999999999998</v>
      </c>
      <c r="V40" s="222">
        <f>ROUND(E40*U40,2)</f>
        <v>8.99</v>
      </c>
      <c r="W40" s="222"/>
      <c r="X40" s="222" t="s">
        <v>399</v>
      </c>
      <c r="Y40" s="222" t="s">
        <v>283</v>
      </c>
      <c r="Z40" s="212"/>
      <c r="AA40" s="212"/>
      <c r="AB40" s="212"/>
      <c r="AC40" s="212"/>
      <c r="AD40" s="212"/>
      <c r="AE40" s="212"/>
      <c r="AF40" s="212"/>
      <c r="AG40" s="212" t="s">
        <v>1035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1988</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3501</v>
      </c>
      <c r="C42" s="247" t="s">
        <v>3502</v>
      </c>
      <c r="D42" s="238" t="s">
        <v>563</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3327</v>
      </c>
      <c r="S42" s="241" t="s">
        <v>280</v>
      </c>
      <c r="T42" s="242" t="s">
        <v>280</v>
      </c>
      <c r="U42" s="222">
        <v>0.505</v>
      </c>
      <c r="V42" s="222">
        <f>ROUND(E42*U42,2)</f>
        <v>17.68</v>
      </c>
      <c r="W42" s="222"/>
      <c r="X42" s="222" t="s">
        <v>399</v>
      </c>
      <c r="Y42" s="222" t="s">
        <v>283</v>
      </c>
      <c r="Z42" s="212"/>
      <c r="AA42" s="212"/>
      <c r="AB42" s="212"/>
      <c r="AC42" s="212"/>
      <c r="AD42" s="212"/>
      <c r="AE42" s="212"/>
      <c r="AF42" s="212"/>
      <c r="AG42" s="212" t="s">
        <v>1035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1988</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3386</v>
      </c>
      <c r="C44" s="247" t="s">
        <v>3387</v>
      </c>
      <c r="D44" s="238" t="s">
        <v>563</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3327</v>
      </c>
      <c r="S44" s="241" t="s">
        <v>280</v>
      </c>
      <c r="T44" s="242" t="s">
        <v>280</v>
      </c>
      <c r="U44" s="222">
        <v>0.56499999999999995</v>
      </c>
      <c r="V44" s="222">
        <f>ROUND(E44*U44,2)</f>
        <v>32.21</v>
      </c>
      <c r="W44" s="222"/>
      <c r="X44" s="222" t="s">
        <v>399</v>
      </c>
      <c r="Y44" s="222" t="s">
        <v>283</v>
      </c>
      <c r="Z44" s="212"/>
      <c r="AA44" s="212"/>
      <c r="AB44" s="212"/>
      <c r="AC44" s="212"/>
      <c r="AD44" s="212"/>
      <c r="AE44" s="212"/>
      <c r="AF44" s="212"/>
      <c r="AG44" s="212" t="s">
        <v>1035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1988</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3388</v>
      </c>
      <c r="C46" s="247" t="s">
        <v>3389</v>
      </c>
      <c r="D46" s="238" t="s">
        <v>563</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3327</v>
      </c>
      <c r="S46" s="241" t="s">
        <v>280</v>
      </c>
      <c r="T46" s="242" t="s">
        <v>280</v>
      </c>
      <c r="U46" s="222">
        <v>0.748</v>
      </c>
      <c r="V46" s="222">
        <f>ROUND(E46*U46,2)</f>
        <v>5.98</v>
      </c>
      <c r="W46" s="222"/>
      <c r="X46" s="222" t="s">
        <v>399</v>
      </c>
      <c r="Y46" s="222" t="s">
        <v>283</v>
      </c>
      <c r="Z46" s="212"/>
      <c r="AA46" s="212"/>
      <c r="AB46" s="212"/>
      <c r="AC46" s="212"/>
      <c r="AD46" s="212"/>
      <c r="AE46" s="212"/>
      <c r="AF46" s="212"/>
      <c r="AG46" s="212" t="s">
        <v>1035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1988</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3390</v>
      </c>
      <c r="C48" s="247" t="s">
        <v>3391</v>
      </c>
      <c r="D48" s="238" t="s">
        <v>563</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3327</v>
      </c>
      <c r="S48" s="241" t="s">
        <v>280</v>
      </c>
      <c r="T48" s="242" t="s">
        <v>280</v>
      </c>
      <c r="U48" s="222">
        <v>0.91900000000000004</v>
      </c>
      <c r="V48" s="222">
        <f>ROUND(E48*U48,2)</f>
        <v>3.68</v>
      </c>
      <c r="W48" s="222"/>
      <c r="X48" s="222" t="s">
        <v>399</v>
      </c>
      <c r="Y48" s="222" t="s">
        <v>283</v>
      </c>
      <c r="Z48" s="212"/>
      <c r="AA48" s="212"/>
      <c r="AB48" s="212"/>
      <c r="AC48" s="212"/>
      <c r="AD48" s="212"/>
      <c r="AE48" s="212"/>
      <c r="AF48" s="212"/>
      <c r="AG48" s="212" t="s">
        <v>1035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1988</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3398</v>
      </c>
      <c r="C50" s="247" t="s">
        <v>3399</v>
      </c>
      <c r="D50" s="238" t="s">
        <v>563</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3327</v>
      </c>
      <c r="S50" s="241" t="s">
        <v>280</v>
      </c>
      <c r="T50" s="242" t="s">
        <v>280</v>
      </c>
      <c r="U50" s="222">
        <v>2.1000000000000001E-2</v>
      </c>
      <c r="V50" s="222">
        <f>ROUND(E50*U50,2)</f>
        <v>2.33</v>
      </c>
      <c r="W50" s="222"/>
      <c r="X50" s="222" t="s">
        <v>399</v>
      </c>
      <c r="Y50" s="222" t="s">
        <v>283</v>
      </c>
      <c r="Z50" s="212"/>
      <c r="AA50" s="212"/>
      <c r="AB50" s="212"/>
      <c r="AC50" s="212"/>
      <c r="AD50" s="212"/>
      <c r="AE50" s="212"/>
      <c r="AF50" s="212"/>
      <c r="AG50" s="212" t="s">
        <v>1035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2000</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3400</v>
      </c>
      <c r="C52" s="247" t="s">
        <v>3401</v>
      </c>
      <c r="D52" s="238" t="s">
        <v>563</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3327</v>
      </c>
      <c r="S52" s="241" t="s">
        <v>280</v>
      </c>
      <c r="T52" s="242" t="s">
        <v>280</v>
      </c>
      <c r="U52" s="222">
        <v>3.2000000000000001E-2</v>
      </c>
      <c r="V52" s="222">
        <f>ROUND(E52*U52,2)</f>
        <v>0.26</v>
      </c>
      <c r="W52" s="222"/>
      <c r="X52" s="222" t="s">
        <v>399</v>
      </c>
      <c r="Y52" s="222" t="s">
        <v>283</v>
      </c>
      <c r="Z52" s="212"/>
      <c r="AA52" s="212"/>
      <c r="AB52" s="212"/>
      <c r="AC52" s="212"/>
      <c r="AD52" s="212"/>
      <c r="AE52" s="212"/>
      <c r="AF52" s="212"/>
      <c r="AG52" s="212" t="s">
        <v>1035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2000</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3402</v>
      </c>
      <c r="C54" s="247" t="s">
        <v>3403</v>
      </c>
      <c r="D54" s="238" t="s">
        <v>563</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3327</v>
      </c>
      <c r="S54" s="241" t="s">
        <v>280</v>
      </c>
      <c r="T54" s="242" t="s">
        <v>280</v>
      </c>
      <c r="U54" s="222">
        <v>4.2000000000000003E-2</v>
      </c>
      <c r="V54" s="222">
        <f>ROUND(E54*U54,2)</f>
        <v>0.17</v>
      </c>
      <c r="W54" s="222"/>
      <c r="X54" s="222" t="s">
        <v>399</v>
      </c>
      <c r="Y54" s="222" t="s">
        <v>283</v>
      </c>
      <c r="Z54" s="212"/>
      <c r="AA54" s="212"/>
      <c r="AB54" s="212"/>
      <c r="AC54" s="212"/>
      <c r="AD54" s="212"/>
      <c r="AE54" s="212"/>
      <c r="AF54" s="212"/>
      <c r="AG54" s="212" t="s">
        <v>1035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2000</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3406</v>
      </c>
      <c r="C56" s="265" t="s">
        <v>3407</v>
      </c>
      <c r="D56" s="259" t="s">
        <v>481</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3327</v>
      </c>
      <c r="S56" s="262" t="s">
        <v>280</v>
      </c>
      <c r="T56" s="263" t="s">
        <v>280</v>
      </c>
      <c r="U56" s="222">
        <v>3.5630000000000002</v>
      </c>
      <c r="V56" s="222">
        <f>ROUND(E56*U56,2)</f>
        <v>0.53</v>
      </c>
      <c r="W56" s="222"/>
      <c r="X56" s="222" t="s">
        <v>399</v>
      </c>
      <c r="Y56" s="222" t="s">
        <v>283</v>
      </c>
      <c r="Z56" s="212"/>
      <c r="AA56" s="212"/>
      <c r="AB56" s="212"/>
      <c r="AC56" s="212"/>
      <c r="AD56" s="212"/>
      <c r="AE56" s="212"/>
      <c r="AF56" s="212"/>
      <c r="AG56" s="212" t="s">
        <v>1035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198</v>
      </c>
      <c r="C57" s="246" t="s">
        <v>199</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276</v>
      </c>
    </row>
    <row r="58" spans="1:60" outlineLevel="1" x14ac:dyDescent="0.2">
      <c r="A58" s="257">
        <v>34</v>
      </c>
      <c r="B58" s="258" t="s">
        <v>3420</v>
      </c>
      <c r="C58" s="265" t="s">
        <v>3421</v>
      </c>
      <c r="D58" s="259" t="s">
        <v>491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3327</v>
      </c>
      <c r="S58" s="262" t="s">
        <v>280</v>
      </c>
      <c r="T58" s="263" t="s">
        <v>280</v>
      </c>
      <c r="U58" s="222">
        <v>0.22700000000000001</v>
      </c>
      <c r="V58" s="222">
        <f>ROUND(E58*U58,2)</f>
        <v>0.23</v>
      </c>
      <c r="W58" s="222"/>
      <c r="X58" s="222" t="s">
        <v>399</v>
      </c>
      <c r="Y58" s="222" t="s">
        <v>283</v>
      </c>
      <c r="Z58" s="212"/>
      <c r="AA58" s="212"/>
      <c r="AB58" s="212"/>
      <c r="AC58" s="212"/>
      <c r="AD58" s="212"/>
      <c r="AE58" s="212"/>
      <c r="AF58" s="212"/>
      <c r="AG58" s="212" t="s">
        <v>1035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3422</v>
      </c>
      <c r="C59" s="265" t="s">
        <v>3423</v>
      </c>
      <c r="D59" s="259" t="s">
        <v>491</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3327</v>
      </c>
      <c r="S59" s="262" t="s">
        <v>280</v>
      </c>
      <c r="T59" s="263" t="s">
        <v>280</v>
      </c>
      <c r="U59" s="222">
        <v>0.35</v>
      </c>
      <c r="V59" s="222">
        <f>ROUND(E59*U59,2)</f>
        <v>0.7</v>
      </c>
      <c r="W59" s="222"/>
      <c r="X59" s="222" t="s">
        <v>399</v>
      </c>
      <c r="Y59" s="222" t="s">
        <v>283</v>
      </c>
      <c r="Z59" s="212"/>
      <c r="AA59" s="212"/>
      <c r="AB59" s="212"/>
      <c r="AC59" s="212"/>
      <c r="AD59" s="212"/>
      <c r="AE59" s="212"/>
      <c r="AF59" s="212"/>
      <c r="AG59" s="212" t="s">
        <v>1035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3426</v>
      </c>
      <c r="C60" s="265" t="s">
        <v>3427</v>
      </c>
      <c r="D60" s="259" t="s">
        <v>491</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3327</v>
      </c>
      <c r="S60" s="262" t="s">
        <v>280</v>
      </c>
      <c r="T60" s="263" t="s">
        <v>280</v>
      </c>
      <c r="U60" s="222">
        <v>0.34</v>
      </c>
      <c r="V60" s="222">
        <f>ROUND(E60*U60,2)</f>
        <v>1.36</v>
      </c>
      <c r="W60" s="222"/>
      <c r="X60" s="222" t="s">
        <v>399</v>
      </c>
      <c r="Y60" s="222" t="s">
        <v>283</v>
      </c>
      <c r="Z60" s="212"/>
      <c r="AA60" s="212"/>
      <c r="AB60" s="212"/>
      <c r="AC60" s="212"/>
      <c r="AD60" s="212"/>
      <c r="AE60" s="212"/>
      <c r="AF60" s="212"/>
      <c r="AG60" s="212" t="s">
        <v>1035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3428</v>
      </c>
      <c r="C61" s="265" t="s">
        <v>3429</v>
      </c>
      <c r="D61" s="259" t="s">
        <v>481</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3327</v>
      </c>
      <c r="S61" s="262" t="s">
        <v>280</v>
      </c>
      <c r="T61" s="263" t="s">
        <v>280</v>
      </c>
      <c r="U61" s="222">
        <v>2.5750000000000002</v>
      </c>
      <c r="V61" s="222">
        <f>ROUND(E61*U61,2)</f>
        <v>0.39</v>
      </c>
      <c r="W61" s="222"/>
      <c r="X61" s="222" t="s">
        <v>399</v>
      </c>
      <c r="Y61" s="222" t="s">
        <v>283</v>
      </c>
      <c r="Z61" s="212"/>
      <c r="AA61" s="212"/>
      <c r="AB61" s="212"/>
      <c r="AC61" s="212"/>
      <c r="AD61" s="212"/>
      <c r="AE61" s="212"/>
      <c r="AF61" s="212"/>
      <c r="AG61" s="212" t="s">
        <v>1035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3436</v>
      </c>
      <c r="C62" s="265" t="s">
        <v>3437</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1035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3503</v>
      </c>
      <c r="C63" s="265" t="s">
        <v>3504</v>
      </c>
      <c r="D63" s="259" t="s">
        <v>491</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3438</v>
      </c>
      <c r="C64" s="265" t="s">
        <v>3439</v>
      </c>
      <c r="D64" s="259" t="s">
        <v>491</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3505</v>
      </c>
      <c r="C65" s="265" t="s">
        <v>3506</v>
      </c>
      <c r="D65" s="259" t="s">
        <v>491</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3507</v>
      </c>
      <c r="C66" s="265" t="s">
        <v>3508</v>
      </c>
      <c r="D66" s="259" t="s">
        <v>491</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3440</v>
      </c>
      <c r="C67" s="265" t="s">
        <v>3441</v>
      </c>
      <c r="D67" s="259" t="s">
        <v>491</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399</v>
      </c>
      <c r="Y67" s="222" t="s">
        <v>283</v>
      </c>
      <c r="Z67" s="212"/>
      <c r="AA67" s="212"/>
      <c r="AB67" s="212"/>
      <c r="AC67" s="212"/>
      <c r="AD67" s="212"/>
      <c r="AE67" s="212"/>
      <c r="AF67" s="212"/>
      <c r="AG67" s="212" t="s">
        <v>1035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3509</v>
      </c>
      <c r="C68" s="265" t="s">
        <v>3510</v>
      </c>
      <c r="D68" s="259" t="s">
        <v>491</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399</v>
      </c>
      <c r="Y68" s="222" t="s">
        <v>283</v>
      </c>
      <c r="Z68" s="212"/>
      <c r="AA68" s="212"/>
      <c r="AB68" s="212"/>
      <c r="AC68" s="212"/>
      <c r="AD68" s="212"/>
      <c r="AE68" s="212"/>
      <c r="AF68" s="212"/>
      <c r="AG68" s="212" t="s">
        <v>1035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3442</v>
      </c>
      <c r="C69" s="265" t="s">
        <v>3443</v>
      </c>
      <c r="D69" s="259" t="s">
        <v>491</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399</v>
      </c>
      <c r="Y69" s="222" t="s">
        <v>283</v>
      </c>
      <c r="Z69" s="212"/>
      <c r="AA69" s="212"/>
      <c r="AB69" s="212"/>
      <c r="AC69" s="212"/>
      <c r="AD69" s="212"/>
      <c r="AE69" s="212"/>
      <c r="AF69" s="212"/>
      <c r="AG69" s="212" t="s">
        <v>1035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3444</v>
      </c>
      <c r="C70" s="265" t="s">
        <v>3445</v>
      </c>
      <c r="D70" s="259" t="s">
        <v>491</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399</v>
      </c>
      <c r="Y70" s="222" t="s">
        <v>283</v>
      </c>
      <c r="Z70" s="212"/>
      <c r="AA70" s="212"/>
      <c r="AB70" s="212"/>
      <c r="AC70" s="212"/>
      <c r="AD70" s="212"/>
      <c r="AE70" s="212"/>
      <c r="AF70" s="212"/>
      <c r="AG70" s="212" t="s">
        <v>1035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3446</v>
      </c>
      <c r="C71" s="265" t="s">
        <v>3447</v>
      </c>
      <c r="D71" s="259" t="s">
        <v>491</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399</v>
      </c>
      <c r="Y71" s="222" t="s">
        <v>283</v>
      </c>
      <c r="Z71" s="212"/>
      <c r="AA71" s="212"/>
      <c r="AB71" s="212"/>
      <c r="AC71" s="212"/>
      <c r="AD71" s="212"/>
      <c r="AE71" s="212"/>
      <c r="AF71" s="212"/>
      <c r="AG71" s="212" t="s">
        <v>1035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3448</v>
      </c>
      <c r="C72" s="265" t="s">
        <v>3511</v>
      </c>
      <c r="D72" s="259" t="s">
        <v>491</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399</v>
      </c>
      <c r="Y72" s="222" t="s">
        <v>283</v>
      </c>
      <c r="Z72" s="212"/>
      <c r="AA72" s="212"/>
      <c r="AB72" s="212"/>
      <c r="AC72" s="212"/>
      <c r="AD72" s="212"/>
      <c r="AE72" s="212"/>
      <c r="AF72" s="212"/>
      <c r="AG72" s="212" t="s">
        <v>1035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3450</v>
      </c>
      <c r="C73" s="265" t="s">
        <v>3451</v>
      </c>
      <c r="D73" s="259" t="s">
        <v>491</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399</v>
      </c>
      <c r="Y73" s="222" t="s">
        <v>283</v>
      </c>
      <c r="Z73" s="212"/>
      <c r="AA73" s="212"/>
      <c r="AB73" s="212"/>
      <c r="AC73" s="212"/>
      <c r="AD73" s="212"/>
      <c r="AE73" s="212"/>
      <c r="AF73" s="212"/>
      <c r="AG73" s="212" t="s">
        <v>1035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3512</v>
      </c>
      <c r="C74" s="265" t="s">
        <v>3456</v>
      </c>
      <c r="D74" s="259" t="s">
        <v>491</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830</v>
      </c>
      <c r="Y74" s="222" t="s">
        <v>283</v>
      </c>
      <c r="Z74" s="212"/>
      <c r="AA74" s="212"/>
      <c r="AB74" s="212"/>
      <c r="AC74" s="212"/>
      <c r="AD74" s="212"/>
      <c r="AE74" s="212"/>
      <c r="AF74" s="212"/>
      <c r="AG74" s="212" t="s">
        <v>3304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3513</v>
      </c>
      <c r="C75" s="265" t="s">
        <v>3457</v>
      </c>
      <c r="D75" s="259" t="s">
        <v>491</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830</v>
      </c>
      <c r="Y75" s="222" t="s">
        <v>283</v>
      </c>
      <c r="Z75" s="212"/>
      <c r="AA75" s="212"/>
      <c r="AB75" s="212"/>
      <c r="AC75" s="212"/>
      <c r="AD75" s="212"/>
      <c r="AE75" s="212"/>
      <c r="AF75" s="212"/>
      <c r="AG75" s="212" t="s">
        <v>3304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3514</v>
      </c>
      <c r="C76" s="265" t="s">
        <v>3454</v>
      </c>
      <c r="D76" s="259" t="s">
        <v>491</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830</v>
      </c>
      <c r="Y76" s="222" t="s">
        <v>283</v>
      </c>
      <c r="Z76" s="212"/>
      <c r="AA76" s="212"/>
      <c r="AB76" s="212"/>
      <c r="AC76" s="212"/>
      <c r="AD76" s="212"/>
      <c r="AE76" s="212"/>
      <c r="AF76" s="212"/>
      <c r="AG76" s="212" t="s">
        <v>3304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275</v>
      </c>
      <c r="B77" s="230" t="s">
        <v>212</v>
      </c>
      <c r="C77" s="246" t="s">
        <v>213</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276</v>
      </c>
    </row>
    <row r="78" spans="1:60" outlineLevel="1" x14ac:dyDescent="0.2">
      <c r="A78" s="236">
        <v>53</v>
      </c>
      <c r="B78" s="237" t="s">
        <v>3465</v>
      </c>
      <c r="C78" s="247" t="s">
        <v>1539</v>
      </c>
      <c r="D78" s="238" t="s">
        <v>481</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1094</v>
      </c>
      <c r="S78" s="241" t="s">
        <v>280</v>
      </c>
      <c r="T78" s="242" t="s">
        <v>280</v>
      </c>
      <c r="U78" s="222">
        <v>3.327</v>
      </c>
      <c r="V78" s="222">
        <f>ROUND(E78*U78,2)</f>
        <v>0.33</v>
      </c>
      <c r="W78" s="222"/>
      <c r="X78" s="222" t="s">
        <v>399</v>
      </c>
      <c r="Y78" s="222" t="s">
        <v>283</v>
      </c>
      <c r="Z78" s="212"/>
      <c r="AA78" s="212"/>
      <c r="AB78" s="212"/>
      <c r="AC78" s="212"/>
      <c r="AD78" s="212"/>
      <c r="AE78" s="212"/>
      <c r="AF78" s="212"/>
      <c r="AG78" s="212" t="s">
        <v>1035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1075</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3466</v>
      </c>
      <c r="C80" s="265" t="s">
        <v>3467</v>
      </c>
      <c r="D80" s="259" t="s">
        <v>1093</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316</v>
      </c>
      <c r="T80" s="263" t="s">
        <v>281</v>
      </c>
      <c r="U80" s="222">
        <v>0</v>
      </c>
      <c r="V80" s="222">
        <f>ROUND(E80*U80,2)</f>
        <v>0</v>
      </c>
      <c r="W80" s="222"/>
      <c r="X80" s="222" t="s">
        <v>399</v>
      </c>
      <c r="Y80" s="222" t="s">
        <v>283</v>
      </c>
      <c r="Z80" s="212"/>
      <c r="AA80" s="212"/>
      <c r="AB80" s="212"/>
      <c r="AC80" s="212"/>
      <c r="AD80" s="212"/>
      <c r="AE80" s="212"/>
      <c r="AF80" s="212"/>
      <c r="AG80" s="212" t="s">
        <v>1035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275</v>
      </c>
      <c r="B81" s="230" t="s">
        <v>220</v>
      </c>
      <c r="C81" s="246" t="s">
        <v>221</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276</v>
      </c>
    </row>
    <row r="82" spans="1:60" outlineLevel="1" x14ac:dyDescent="0.2">
      <c r="A82" s="257">
        <v>55</v>
      </c>
      <c r="B82" s="258" t="s">
        <v>3468</v>
      </c>
      <c r="C82" s="265" t="s">
        <v>3469</v>
      </c>
      <c r="D82" s="259" t="s">
        <v>439</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316</v>
      </c>
      <c r="T82" s="263" t="s">
        <v>281</v>
      </c>
      <c r="U82" s="222">
        <v>0</v>
      </c>
      <c r="V82" s="222">
        <f>ROUND(E82*U82,2)</f>
        <v>0</v>
      </c>
      <c r="W82" s="222"/>
      <c r="X82" s="222" t="s">
        <v>399</v>
      </c>
      <c r="Y82" s="222" t="s">
        <v>283</v>
      </c>
      <c r="Z82" s="212"/>
      <c r="AA82" s="212"/>
      <c r="AB82" s="212"/>
      <c r="AC82" s="212"/>
      <c r="AD82" s="212"/>
      <c r="AE82" s="212"/>
      <c r="AF82" s="212"/>
      <c r="AG82" s="212" t="s">
        <v>1035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3470</v>
      </c>
      <c r="C83" s="265" t="s">
        <v>3471</v>
      </c>
      <c r="D83" s="259" t="s">
        <v>563</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316</v>
      </c>
      <c r="T83" s="263" t="s">
        <v>281</v>
      </c>
      <c r="U83" s="222">
        <v>0</v>
      </c>
      <c r="V83" s="222">
        <f>ROUND(E83*U83,2)</f>
        <v>0</v>
      </c>
      <c r="W83" s="222"/>
      <c r="X83" s="222" t="s">
        <v>399</v>
      </c>
      <c r="Y83" s="222" t="s">
        <v>283</v>
      </c>
      <c r="Z83" s="212"/>
      <c r="AA83" s="212"/>
      <c r="AB83" s="212"/>
      <c r="AC83" s="212"/>
      <c r="AD83" s="212"/>
      <c r="AE83" s="212"/>
      <c r="AF83" s="212"/>
      <c r="AG83" s="212" t="s">
        <v>1035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3472</v>
      </c>
      <c r="C84" s="247" t="s">
        <v>3473</v>
      </c>
      <c r="D84" s="238" t="s">
        <v>563</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399</v>
      </c>
      <c r="Y84" s="222" t="s">
        <v>283</v>
      </c>
      <c r="Z84" s="212"/>
      <c r="AA84" s="212"/>
      <c r="AB84" s="212"/>
      <c r="AC84" s="212"/>
      <c r="AD84" s="212"/>
      <c r="AE84" s="212"/>
      <c r="AF84" s="212"/>
      <c r="AG84" s="212" t="s">
        <v>1035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261</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405</v>
      </c>
    </row>
    <row r="87" spans="1:60" x14ac:dyDescent="0.2">
      <c r="C87" s="253"/>
      <c r="D87" s="10"/>
      <c r="AG87" t="s">
        <v>435</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J+9UMdce6qmAoNHSExlwTt1sh761Yr9yO45q5bRijJucL0n9sTycFm2RyGUh4SdI39Lt3utTgScCe/tmvCkSA==" saltValue="hRsndF0sKlx88xLO74Pbmw=="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612F-2AD7-4672-AE9D-F07765158DA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89</v>
      </c>
      <c r="C3" s="201" t="s">
        <v>90</v>
      </c>
      <c r="D3" s="199"/>
      <c r="E3" s="199"/>
      <c r="F3" s="199"/>
      <c r="G3" s="200"/>
      <c r="AC3" s="176" t="s">
        <v>248</v>
      </c>
      <c r="AG3" t="s">
        <v>251</v>
      </c>
    </row>
    <row r="4" spans="1:60" ht="24.95" customHeight="1" x14ac:dyDescent="0.2">
      <c r="A4" s="202" t="s">
        <v>9</v>
      </c>
      <c r="B4" s="203" t="s">
        <v>91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3515</v>
      </c>
      <c r="C9" s="265" t="s">
        <v>3480</v>
      </c>
      <c r="D9" s="259" t="s">
        <v>563</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3483</v>
      </c>
      <c r="C10" s="265" t="s">
        <v>3484</v>
      </c>
      <c r="D10" s="259" t="s">
        <v>3171</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3488</v>
      </c>
      <c r="C11" s="265" t="s">
        <v>3516</v>
      </c>
      <c r="D11" s="259" t="s">
        <v>3171</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3517</v>
      </c>
      <c r="C12" s="265" t="s">
        <v>3482</v>
      </c>
      <c r="D12" s="259" t="s">
        <v>563</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3189</v>
      </c>
      <c r="Y12" s="222" t="s">
        <v>283</v>
      </c>
      <c r="Z12" s="212"/>
      <c r="AA12" s="212"/>
      <c r="AB12" s="212"/>
      <c r="AC12" s="212"/>
      <c r="AD12" s="212"/>
      <c r="AE12" s="212"/>
      <c r="AF12" s="212"/>
      <c r="AG12" s="212" t="s">
        <v>3461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276</v>
      </c>
    </row>
    <row r="14" spans="1:60" outlineLevel="1" x14ac:dyDescent="0.2">
      <c r="A14" s="236">
        <v>5</v>
      </c>
      <c r="B14" s="237" t="s">
        <v>3518</v>
      </c>
      <c r="C14" s="247" t="s">
        <v>1950</v>
      </c>
      <c r="D14" s="238" t="s">
        <v>481</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1078</v>
      </c>
      <c r="S14" s="241" t="s">
        <v>280</v>
      </c>
      <c r="T14" s="242" t="s">
        <v>280</v>
      </c>
      <c r="U14" s="222">
        <v>1.966</v>
      </c>
      <c r="V14" s="222">
        <f>ROUND(E14*U14,2)</f>
        <v>1.57</v>
      </c>
      <c r="W14" s="222"/>
      <c r="X14" s="222" t="s">
        <v>399</v>
      </c>
      <c r="Y14" s="222" t="s">
        <v>283</v>
      </c>
      <c r="Z14" s="212"/>
      <c r="AA14" s="212"/>
      <c r="AB14" s="212"/>
      <c r="AC14" s="212"/>
      <c r="AD14" s="212"/>
      <c r="AE14" s="212"/>
      <c r="AF14" s="212"/>
      <c r="AG14" s="212" t="s">
        <v>1035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3300</v>
      </c>
      <c r="C16" s="265" t="s">
        <v>3301</v>
      </c>
      <c r="D16" s="259" t="s">
        <v>563</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3519</v>
      </c>
      <c r="C17" s="247" t="s">
        <v>3303</v>
      </c>
      <c r="D17" s="238" t="s">
        <v>563</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830</v>
      </c>
      <c r="Y17" s="222" t="s">
        <v>283</v>
      </c>
      <c r="Z17" s="212"/>
      <c r="AA17" s="212"/>
      <c r="AB17" s="212"/>
      <c r="AC17" s="212"/>
      <c r="AD17" s="212"/>
      <c r="AE17" s="212"/>
      <c r="AF17" s="212"/>
      <c r="AG17" s="212" t="s">
        <v>3304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3520</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3521</v>
      </c>
      <c r="C19" s="247" t="s">
        <v>3303</v>
      </c>
      <c r="D19" s="238" t="s">
        <v>563</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830</v>
      </c>
      <c r="Y19" s="222" t="s">
        <v>283</v>
      </c>
      <c r="Z19" s="212"/>
      <c r="AA19" s="212"/>
      <c r="AB19" s="212"/>
      <c r="AC19" s="212"/>
      <c r="AD19" s="212"/>
      <c r="AE19" s="212"/>
      <c r="AF19" s="212"/>
      <c r="AG19" s="212" t="s">
        <v>3304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3522</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3308</v>
      </c>
      <c r="C21" s="247" t="s">
        <v>3303</v>
      </c>
      <c r="D21" s="238" t="s">
        <v>563</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830</v>
      </c>
      <c r="Y21" s="222" t="s">
        <v>283</v>
      </c>
      <c r="Z21" s="212"/>
      <c r="AA21" s="212"/>
      <c r="AB21" s="212"/>
      <c r="AC21" s="212"/>
      <c r="AD21" s="212"/>
      <c r="AE21" s="212"/>
      <c r="AF21" s="212"/>
      <c r="AG21" s="212" t="s">
        <v>3304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3309</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3523</v>
      </c>
      <c r="C23" s="265" t="s">
        <v>3524</v>
      </c>
      <c r="D23" s="259" t="s">
        <v>563</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888</v>
      </c>
      <c r="S23" s="262" t="s">
        <v>3314</v>
      </c>
      <c r="T23" s="263" t="s">
        <v>281</v>
      </c>
      <c r="U23" s="222">
        <v>0</v>
      </c>
      <c r="V23" s="222">
        <f>ROUND(E23*U23,2)</f>
        <v>0</v>
      </c>
      <c r="W23" s="222"/>
      <c r="X23" s="222" t="s">
        <v>830</v>
      </c>
      <c r="Y23" s="222" t="s">
        <v>283</v>
      </c>
      <c r="Z23" s="212"/>
      <c r="AA23" s="212"/>
      <c r="AB23" s="212"/>
      <c r="AC23" s="212"/>
      <c r="AD23" s="212"/>
      <c r="AE23" s="212"/>
      <c r="AF23" s="212"/>
      <c r="AG23" s="212" t="s">
        <v>3304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3490</v>
      </c>
      <c r="C24" s="265" t="s">
        <v>3491</v>
      </c>
      <c r="D24" s="259" t="s">
        <v>563</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888</v>
      </c>
      <c r="S24" s="262" t="s">
        <v>3314</v>
      </c>
      <c r="T24" s="263" t="s">
        <v>281</v>
      </c>
      <c r="U24" s="222">
        <v>0</v>
      </c>
      <c r="V24" s="222">
        <f>ROUND(E24*U24,2)</f>
        <v>0</v>
      </c>
      <c r="W24" s="222"/>
      <c r="X24" s="222" t="s">
        <v>830</v>
      </c>
      <c r="Y24" s="222" t="s">
        <v>283</v>
      </c>
      <c r="Z24" s="212"/>
      <c r="AA24" s="212"/>
      <c r="AB24" s="212"/>
      <c r="AC24" s="212"/>
      <c r="AD24" s="212"/>
      <c r="AE24" s="212"/>
      <c r="AF24" s="212"/>
      <c r="AG24" s="212" t="s">
        <v>3304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3312</v>
      </c>
      <c r="C25" s="265" t="s">
        <v>3313</v>
      </c>
      <c r="D25" s="259" t="s">
        <v>563</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888</v>
      </c>
      <c r="S25" s="262" t="s">
        <v>3314</v>
      </c>
      <c r="T25" s="263" t="s">
        <v>281</v>
      </c>
      <c r="U25" s="222">
        <v>0</v>
      </c>
      <c r="V25" s="222">
        <f>ROUND(E25*U25,2)</f>
        <v>0</v>
      </c>
      <c r="W25" s="222"/>
      <c r="X25" s="222" t="s">
        <v>830</v>
      </c>
      <c r="Y25" s="222" t="s">
        <v>283</v>
      </c>
      <c r="Z25" s="212"/>
      <c r="AA25" s="212"/>
      <c r="AB25" s="212"/>
      <c r="AC25" s="212"/>
      <c r="AD25" s="212"/>
      <c r="AE25" s="212"/>
      <c r="AF25" s="212"/>
      <c r="AG25" s="212" t="s">
        <v>3304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3525</v>
      </c>
      <c r="C26" s="265" t="s">
        <v>3526</v>
      </c>
      <c r="D26" s="259" t="s">
        <v>563</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888</v>
      </c>
      <c r="S26" s="262" t="s">
        <v>3314</v>
      </c>
      <c r="T26" s="263" t="s">
        <v>281</v>
      </c>
      <c r="U26" s="222">
        <v>0</v>
      </c>
      <c r="V26" s="222">
        <f>ROUND(E26*U26,2)</f>
        <v>0</v>
      </c>
      <c r="W26" s="222"/>
      <c r="X26" s="222" t="s">
        <v>830</v>
      </c>
      <c r="Y26" s="222" t="s">
        <v>283</v>
      </c>
      <c r="Z26" s="212"/>
      <c r="AA26" s="212"/>
      <c r="AB26" s="212"/>
      <c r="AC26" s="212"/>
      <c r="AD26" s="212"/>
      <c r="AE26" s="212"/>
      <c r="AF26" s="212"/>
      <c r="AG26" s="212" t="s">
        <v>3304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3527</v>
      </c>
      <c r="C27" s="265" t="s">
        <v>3528</v>
      </c>
      <c r="D27" s="259" t="s">
        <v>563</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888</v>
      </c>
      <c r="S27" s="262" t="s">
        <v>3314</v>
      </c>
      <c r="T27" s="263" t="s">
        <v>281</v>
      </c>
      <c r="U27" s="222">
        <v>0</v>
      </c>
      <c r="V27" s="222">
        <f>ROUND(E27*U27,2)</f>
        <v>0</v>
      </c>
      <c r="W27" s="222"/>
      <c r="X27" s="222" t="s">
        <v>830</v>
      </c>
      <c r="Y27" s="222" t="s">
        <v>283</v>
      </c>
      <c r="Z27" s="212"/>
      <c r="AA27" s="212"/>
      <c r="AB27" s="212"/>
      <c r="AC27" s="212"/>
      <c r="AD27" s="212"/>
      <c r="AE27" s="212"/>
      <c r="AF27" s="212"/>
      <c r="AG27" s="212" t="s">
        <v>3304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3317</v>
      </c>
      <c r="C28" s="265" t="s">
        <v>3318</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830</v>
      </c>
      <c r="Y28" s="222" t="s">
        <v>283</v>
      </c>
      <c r="Z28" s="212"/>
      <c r="AA28" s="212"/>
      <c r="AB28" s="212"/>
      <c r="AC28" s="212"/>
      <c r="AD28" s="212"/>
      <c r="AE28" s="212"/>
      <c r="AF28" s="212"/>
      <c r="AG28" s="212" t="s">
        <v>3304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3319</v>
      </c>
      <c r="C29" s="265" t="s">
        <v>3320</v>
      </c>
      <c r="D29" s="259" t="s">
        <v>491</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830</v>
      </c>
      <c r="Y29" s="222" t="s">
        <v>283</v>
      </c>
      <c r="Z29" s="212"/>
      <c r="AA29" s="212"/>
      <c r="AB29" s="212"/>
      <c r="AC29" s="212"/>
      <c r="AD29" s="212"/>
      <c r="AE29" s="212"/>
      <c r="AF29" s="212"/>
      <c r="AG29" s="212" t="s">
        <v>3304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196</v>
      </c>
      <c r="C30" s="246" t="s">
        <v>197</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276</v>
      </c>
    </row>
    <row r="31" spans="1:60" ht="22.5" outlineLevel="1" x14ac:dyDescent="0.2">
      <c r="A31" s="236">
        <v>17</v>
      </c>
      <c r="B31" s="237" t="s">
        <v>3398</v>
      </c>
      <c r="C31" s="247" t="s">
        <v>3399</v>
      </c>
      <c r="D31" s="238" t="s">
        <v>563</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3327</v>
      </c>
      <c r="S31" s="241" t="s">
        <v>280</v>
      </c>
      <c r="T31" s="242" t="s">
        <v>280</v>
      </c>
      <c r="U31" s="222">
        <v>2.1000000000000001E-2</v>
      </c>
      <c r="V31" s="222">
        <f>ROUND(E31*U31,2)</f>
        <v>46.18</v>
      </c>
      <c r="W31" s="222"/>
      <c r="X31" s="222" t="s">
        <v>399</v>
      </c>
      <c r="Y31" s="222" t="s">
        <v>283</v>
      </c>
      <c r="Z31" s="212"/>
      <c r="AA31" s="212"/>
      <c r="AB31" s="212"/>
      <c r="AC31" s="212"/>
      <c r="AD31" s="212"/>
      <c r="AE31" s="212"/>
      <c r="AF31" s="212"/>
      <c r="AG31" s="212" t="s">
        <v>1035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2000</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3529</v>
      </c>
      <c r="C33" s="247" t="s">
        <v>3530</v>
      </c>
      <c r="D33" s="238" t="s">
        <v>563</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3327</v>
      </c>
      <c r="S33" s="241" t="s">
        <v>280</v>
      </c>
      <c r="T33" s="242" t="s">
        <v>280</v>
      </c>
      <c r="U33" s="222">
        <v>3.2000000000000001E-2</v>
      </c>
      <c r="V33" s="222">
        <f>ROUND(E33*U33,2)</f>
        <v>1.28</v>
      </c>
      <c r="W33" s="222"/>
      <c r="X33" s="222" t="s">
        <v>399</v>
      </c>
      <c r="Y33" s="222" t="s">
        <v>283</v>
      </c>
      <c r="Z33" s="212"/>
      <c r="AA33" s="212"/>
      <c r="AB33" s="212"/>
      <c r="AC33" s="212"/>
      <c r="AD33" s="212"/>
      <c r="AE33" s="212"/>
      <c r="AF33" s="212"/>
      <c r="AG33" s="212" t="s">
        <v>1035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2000</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3400</v>
      </c>
      <c r="C35" s="247" t="s">
        <v>3401</v>
      </c>
      <c r="D35" s="238" t="s">
        <v>563</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3327</v>
      </c>
      <c r="S35" s="241" t="s">
        <v>280</v>
      </c>
      <c r="T35" s="242" t="s">
        <v>280</v>
      </c>
      <c r="U35" s="222">
        <v>3.2000000000000001E-2</v>
      </c>
      <c r="V35" s="222">
        <f>ROUND(E35*U35,2)</f>
        <v>4.22</v>
      </c>
      <c r="W35" s="222"/>
      <c r="X35" s="222" t="s">
        <v>399</v>
      </c>
      <c r="Y35" s="222" t="s">
        <v>283</v>
      </c>
      <c r="Z35" s="212"/>
      <c r="AA35" s="212"/>
      <c r="AB35" s="212"/>
      <c r="AC35" s="212"/>
      <c r="AD35" s="212"/>
      <c r="AE35" s="212"/>
      <c r="AF35" s="212"/>
      <c r="AG35" s="212" t="s">
        <v>1035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2000</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3402</v>
      </c>
      <c r="C37" s="247" t="s">
        <v>3403</v>
      </c>
      <c r="D37" s="238" t="s">
        <v>563</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3327</v>
      </c>
      <c r="S37" s="241" t="s">
        <v>280</v>
      </c>
      <c r="T37" s="242" t="s">
        <v>280</v>
      </c>
      <c r="U37" s="222">
        <v>4.2000000000000003E-2</v>
      </c>
      <c r="V37" s="222">
        <f>ROUND(E37*U37,2)</f>
        <v>2.6</v>
      </c>
      <c r="W37" s="222"/>
      <c r="X37" s="222" t="s">
        <v>399</v>
      </c>
      <c r="Y37" s="222" t="s">
        <v>283</v>
      </c>
      <c r="Z37" s="212"/>
      <c r="AA37" s="212"/>
      <c r="AB37" s="212"/>
      <c r="AC37" s="212"/>
      <c r="AD37" s="212"/>
      <c r="AE37" s="212"/>
      <c r="AF37" s="212"/>
      <c r="AG37" s="212" t="s">
        <v>1035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2000</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3404</v>
      </c>
      <c r="C39" s="247" t="s">
        <v>3405</v>
      </c>
      <c r="D39" s="238" t="s">
        <v>563</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3327</v>
      </c>
      <c r="S39" s="241" t="s">
        <v>280</v>
      </c>
      <c r="T39" s="242" t="s">
        <v>280</v>
      </c>
      <c r="U39" s="222">
        <v>5.2999999999999999E-2</v>
      </c>
      <c r="V39" s="222">
        <f>ROUND(E39*U39,2)</f>
        <v>7.53</v>
      </c>
      <c r="W39" s="222"/>
      <c r="X39" s="222" t="s">
        <v>399</v>
      </c>
      <c r="Y39" s="222" t="s">
        <v>283</v>
      </c>
      <c r="Z39" s="212"/>
      <c r="AA39" s="212"/>
      <c r="AB39" s="212"/>
      <c r="AC39" s="212"/>
      <c r="AD39" s="212"/>
      <c r="AE39" s="212"/>
      <c r="AF39" s="212"/>
      <c r="AG39" s="212" t="s">
        <v>1035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2000</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3531</v>
      </c>
      <c r="C41" s="265" t="s">
        <v>3532</v>
      </c>
      <c r="D41" s="259" t="s">
        <v>563</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3327</v>
      </c>
      <c r="S41" s="262" t="s">
        <v>280</v>
      </c>
      <c r="T41" s="263" t="s">
        <v>280</v>
      </c>
      <c r="U41" s="222">
        <v>0.35</v>
      </c>
      <c r="V41" s="222">
        <f>ROUND(E41*U41,2)</f>
        <v>591.15</v>
      </c>
      <c r="W41" s="222"/>
      <c r="X41" s="222" t="s">
        <v>399</v>
      </c>
      <c r="Y41" s="222" t="s">
        <v>283</v>
      </c>
      <c r="Z41" s="212"/>
      <c r="AA41" s="212"/>
      <c r="AB41" s="212"/>
      <c r="AC41" s="212"/>
      <c r="AD41" s="212"/>
      <c r="AE41" s="212"/>
      <c r="AF41" s="212"/>
      <c r="AG41" s="212" t="s">
        <v>1035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3533</v>
      </c>
      <c r="C42" s="265" t="s">
        <v>3534</v>
      </c>
      <c r="D42" s="259" t="s">
        <v>563</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3327</v>
      </c>
      <c r="S42" s="262" t="s">
        <v>280</v>
      </c>
      <c r="T42" s="263" t="s">
        <v>280</v>
      </c>
      <c r="U42" s="222">
        <v>0.33</v>
      </c>
      <c r="V42" s="222">
        <f>ROUND(E42*U42,2)</f>
        <v>97.68</v>
      </c>
      <c r="W42" s="222"/>
      <c r="X42" s="222" t="s">
        <v>399</v>
      </c>
      <c r="Y42" s="222" t="s">
        <v>283</v>
      </c>
      <c r="Z42" s="212"/>
      <c r="AA42" s="212"/>
      <c r="AB42" s="212"/>
      <c r="AC42" s="212"/>
      <c r="AD42" s="212"/>
      <c r="AE42" s="212"/>
      <c r="AF42" s="212"/>
      <c r="AG42" s="212" t="s">
        <v>1035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3535</v>
      </c>
      <c r="C43" s="265" t="s">
        <v>3536</v>
      </c>
      <c r="D43" s="259" t="s">
        <v>563</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3327</v>
      </c>
      <c r="S43" s="262" t="s">
        <v>280</v>
      </c>
      <c r="T43" s="263" t="s">
        <v>280</v>
      </c>
      <c r="U43" s="222">
        <v>0.38100000000000001</v>
      </c>
      <c r="V43" s="222">
        <f>ROUND(E43*U43,2)</f>
        <v>84.96</v>
      </c>
      <c r="W43" s="222"/>
      <c r="X43" s="222" t="s">
        <v>399</v>
      </c>
      <c r="Y43" s="222" t="s">
        <v>283</v>
      </c>
      <c r="Z43" s="212"/>
      <c r="AA43" s="212"/>
      <c r="AB43" s="212"/>
      <c r="AC43" s="212"/>
      <c r="AD43" s="212"/>
      <c r="AE43" s="212"/>
      <c r="AF43" s="212"/>
      <c r="AG43" s="212" t="s">
        <v>1035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3537</v>
      </c>
      <c r="C44" s="265" t="s">
        <v>3538</v>
      </c>
      <c r="D44" s="259" t="s">
        <v>563</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3327</v>
      </c>
      <c r="S44" s="262" t="s">
        <v>280</v>
      </c>
      <c r="T44" s="263" t="s">
        <v>280</v>
      </c>
      <c r="U44" s="222">
        <v>0.433</v>
      </c>
      <c r="V44" s="222">
        <f>ROUND(E44*U44,2)</f>
        <v>17.32</v>
      </c>
      <c r="W44" s="222"/>
      <c r="X44" s="222" t="s">
        <v>399</v>
      </c>
      <c r="Y44" s="222" t="s">
        <v>283</v>
      </c>
      <c r="Z44" s="212"/>
      <c r="AA44" s="212"/>
      <c r="AB44" s="212"/>
      <c r="AC44" s="212"/>
      <c r="AD44" s="212"/>
      <c r="AE44" s="212"/>
      <c r="AF44" s="212"/>
      <c r="AG44" s="212" t="s">
        <v>1035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3539</v>
      </c>
      <c r="C45" s="265" t="s">
        <v>3540</v>
      </c>
      <c r="D45" s="259" t="s">
        <v>563</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3327</v>
      </c>
      <c r="S45" s="262" t="s">
        <v>280</v>
      </c>
      <c r="T45" s="263" t="s">
        <v>280</v>
      </c>
      <c r="U45" s="222">
        <v>0.56699999999999995</v>
      </c>
      <c r="V45" s="222">
        <f>ROUND(E45*U45,2)</f>
        <v>74.84</v>
      </c>
      <c r="W45" s="222"/>
      <c r="X45" s="222" t="s">
        <v>399</v>
      </c>
      <c r="Y45" s="222" t="s">
        <v>283</v>
      </c>
      <c r="Z45" s="212"/>
      <c r="AA45" s="212"/>
      <c r="AB45" s="212"/>
      <c r="AC45" s="212"/>
      <c r="AD45" s="212"/>
      <c r="AE45" s="212"/>
      <c r="AF45" s="212"/>
      <c r="AG45" s="212" t="s">
        <v>1035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3541</v>
      </c>
      <c r="C46" s="265" t="s">
        <v>3542</v>
      </c>
      <c r="D46" s="259" t="s">
        <v>563</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3327</v>
      </c>
      <c r="S46" s="262" t="s">
        <v>280</v>
      </c>
      <c r="T46" s="263" t="s">
        <v>280</v>
      </c>
      <c r="U46" s="222">
        <v>0.752</v>
      </c>
      <c r="V46" s="222">
        <f>ROUND(E46*U46,2)</f>
        <v>46.62</v>
      </c>
      <c r="W46" s="222"/>
      <c r="X46" s="222" t="s">
        <v>399</v>
      </c>
      <c r="Y46" s="222" t="s">
        <v>283</v>
      </c>
      <c r="Z46" s="212"/>
      <c r="AA46" s="212"/>
      <c r="AB46" s="212"/>
      <c r="AC46" s="212"/>
      <c r="AD46" s="212"/>
      <c r="AE46" s="212"/>
      <c r="AF46" s="212"/>
      <c r="AG46" s="212" t="s">
        <v>1035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3543</v>
      </c>
      <c r="C47" s="265" t="s">
        <v>3544</v>
      </c>
      <c r="D47" s="259" t="s">
        <v>563</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3327</v>
      </c>
      <c r="S47" s="262" t="s">
        <v>280</v>
      </c>
      <c r="T47" s="263" t="s">
        <v>280</v>
      </c>
      <c r="U47" s="222">
        <v>0.82399999999999995</v>
      </c>
      <c r="V47" s="222">
        <f>ROUND(E47*U47,2)</f>
        <v>117.01</v>
      </c>
      <c r="W47" s="222"/>
      <c r="X47" s="222" t="s">
        <v>399</v>
      </c>
      <c r="Y47" s="222" t="s">
        <v>283</v>
      </c>
      <c r="Z47" s="212"/>
      <c r="AA47" s="212"/>
      <c r="AB47" s="212"/>
      <c r="AC47" s="212"/>
      <c r="AD47" s="212"/>
      <c r="AE47" s="212"/>
      <c r="AF47" s="212"/>
      <c r="AG47" s="212" t="s">
        <v>1035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3545</v>
      </c>
      <c r="C48" s="265" t="s">
        <v>3546</v>
      </c>
      <c r="D48" s="259" t="s">
        <v>481</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3327</v>
      </c>
      <c r="S48" s="262" t="s">
        <v>280</v>
      </c>
      <c r="T48" s="263" t="s">
        <v>280</v>
      </c>
      <c r="U48" s="222">
        <v>3.246</v>
      </c>
      <c r="V48" s="222">
        <f>ROUND(E48*U48,2)</f>
        <v>47.07</v>
      </c>
      <c r="W48" s="222"/>
      <c r="X48" s="222" t="s">
        <v>399</v>
      </c>
      <c r="Y48" s="222" t="s">
        <v>283</v>
      </c>
      <c r="Z48" s="212"/>
      <c r="AA48" s="212"/>
      <c r="AB48" s="212"/>
      <c r="AC48" s="212"/>
      <c r="AD48" s="212"/>
      <c r="AE48" s="212"/>
      <c r="AF48" s="212"/>
      <c r="AG48" s="212" t="s">
        <v>1035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3517</v>
      </c>
      <c r="C49" s="265" t="s">
        <v>3547</v>
      </c>
      <c r="D49" s="259" t="s">
        <v>563</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316</v>
      </c>
      <c r="T49" s="263" t="s">
        <v>281</v>
      </c>
      <c r="U49" s="222">
        <v>0</v>
      </c>
      <c r="V49" s="222">
        <f>ROUND(E49*U49,2)</f>
        <v>0</v>
      </c>
      <c r="W49" s="222"/>
      <c r="X49" s="222" t="s">
        <v>399</v>
      </c>
      <c r="Y49" s="222" t="s">
        <v>283</v>
      </c>
      <c r="Z49" s="212"/>
      <c r="AA49" s="212"/>
      <c r="AB49" s="212"/>
      <c r="AC49" s="212"/>
      <c r="AD49" s="212"/>
      <c r="AE49" s="212"/>
      <c r="AF49" s="212"/>
      <c r="AG49" s="212" t="s">
        <v>1035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3548</v>
      </c>
      <c r="C50" s="265" t="s">
        <v>3549</v>
      </c>
      <c r="D50" s="259" t="s">
        <v>563</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316</v>
      </c>
      <c r="T50" s="263" t="s">
        <v>281</v>
      </c>
      <c r="U50" s="222">
        <v>0</v>
      </c>
      <c r="V50" s="222">
        <f>ROUND(E50*U50,2)</f>
        <v>0</v>
      </c>
      <c r="W50" s="222"/>
      <c r="X50" s="222" t="s">
        <v>399</v>
      </c>
      <c r="Y50" s="222" t="s">
        <v>283</v>
      </c>
      <c r="Z50" s="212"/>
      <c r="AA50" s="212"/>
      <c r="AB50" s="212"/>
      <c r="AC50" s="212"/>
      <c r="AD50" s="212"/>
      <c r="AE50" s="212"/>
      <c r="AF50" s="212"/>
      <c r="AG50" s="212" t="s">
        <v>1035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3487</v>
      </c>
      <c r="C51" s="265" t="s">
        <v>3550</v>
      </c>
      <c r="D51" s="259" t="s">
        <v>563</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316</v>
      </c>
      <c r="T51" s="263" t="s">
        <v>281</v>
      </c>
      <c r="U51" s="222">
        <v>0</v>
      </c>
      <c r="V51" s="222">
        <f>ROUND(E51*U51,2)</f>
        <v>0</v>
      </c>
      <c r="W51" s="222"/>
      <c r="X51" s="222" t="s">
        <v>399</v>
      </c>
      <c r="Y51" s="222" t="s">
        <v>283</v>
      </c>
      <c r="Z51" s="212"/>
      <c r="AA51" s="212"/>
      <c r="AB51" s="212"/>
      <c r="AC51" s="212"/>
      <c r="AD51" s="212"/>
      <c r="AE51" s="212"/>
      <c r="AF51" s="212"/>
      <c r="AG51" s="212" t="s">
        <v>1035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3551</v>
      </c>
      <c r="C52" s="265" t="s">
        <v>3552</v>
      </c>
      <c r="D52" s="259" t="s">
        <v>563</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399</v>
      </c>
      <c r="Y52" s="222" t="s">
        <v>283</v>
      </c>
      <c r="Z52" s="212"/>
      <c r="AA52" s="212"/>
      <c r="AB52" s="212"/>
      <c r="AC52" s="212"/>
      <c r="AD52" s="212"/>
      <c r="AE52" s="212"/>
      <c r="AF52" s="212"/>
      <c r="AG52" s="212" t="s">
        <v>1035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3553</v>
      </c>
      <c r="C53" s="265" t="s">
        <v>3554</v>
      </c>
      <c r="D53" s="259" t="s">
        <v>563</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399</v>
      </c>
      <c r="Y53" s="222" t="s">
        <v>283</v>
      </c>
      <c r="Z53" s="212"/>
      <c r="AA53" s="212"/>
      <c r="AB53" s="212"/>
      <c r="AC53" s="212"/>
      <c r="AD53" s="212"/>
      <c r="AE53" s="212"/>
      <c r="AF53" s="212"/>
      <c r="AG53" s="212" t="s">
        <v>1035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3555</v>
      </c>
      <c r="C54" s="265" t="s">
        <v>3556</v>
      </c>
      <c r="D54" s="259" t="s">
        <v>563</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399</v>
      </c>
      <c r="Y54" s="222" t="s">
        <v>283</v>
      </c>
      <c r="Z54" s="212"/>
      <c r="AA54" s="212"/>
      <c r="AB54" s="212"/>
      <c r="AC54" s="212"/>
      <c r="AD54" s="212"/>
      <c r="AE54" s="212"/>
      <c r="AF54" s="212"/>
      <c r="AG54" s="212" t="s">
        <v>1035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3557</v>
      </c>
      <c r="C55" s="265" t="s">
        <v>3558</v>
      </c>
      <c r="D55" s="259" t="s">
        <v>563</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316</v>
      </c>
      <c r="T55" s="263" t="s">
        <v>281</v>
      </c>
      <c r="U55" s="222">
        <v>0</v>
      </c>
      <c r="V55" s="222">
        <f>ROUND(E55*U55,2)</f>
        <v>0</v>
      </c>
      <c r="W55" s="222"/>
      <c r="X55" s="222" t="s">
        <v>399</v>
      </c>
      <c r="Y55" s="222" t="s">
        <v>283</v>
      </c>
      <c r="Z55" s="212"/>
      <c r="AA55" s="212"/>
      <c r="AB55" s="212"/>
      <c r="AC55" s="212"/>
      <c r="AD55" s="212"/>
      <c r="AE55" s="212"/>
      <c r="AF55" s="212"/>
      <c r="AG55" s="212" t="s">
        <v>1035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3559</v>
      </c>
      <c r="C56" s="265" t="s">
        <v>3560</v>
      </c>
      <c r="D56" s="259" t="s">
        <v>563</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316</v>
      </c>
      <c r="T56" s="263" t="s">
        <v>281</v>
      </c>
      <c r="U56" s="222">
        <v>0</v>
      </c>
      <c r="V56" s="222">
        <f>ROUND(E56*U56,2)</f>
        <v>0</v>
      </c>
      <c r="W56" s="222"/>
      <c r="X56" s="222" t="s">
        <v>399</v>
      </c>
      <c r="Y56" s="222" t="s">
        <v>283</v>
      </c>
      <c r="Z56" s="212"/>
      <c r="AA56" s="212"/>
      <c r="AB56" s="212"/>
      <c r="AC56" s="212"/>
      <c r="AD56" s="212"/>
      <c r="AE56" s="212"/>
      <c r="AF56" s="212"/>
      <c r="AG56" s="212" t="s">
        <v>1035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3561</v>
      </c>
      <c r="C57" s="265" t="s">
        <v>3562</v>
      </c>
      <c r="D57" s="259" t="s">
        <v>491</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3563</v>
      </c>
      <c r="C58" s="247" t="s">
        <v>3564</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316</v>
      </c>
      <c r="T58" s="242" t="s">
        <v>281</v>
      </c>
      <c r="U58" s="222">
        <v>0</v>
      </c>
      <c r="V58" s="222">
        <f>ROUND(E58*U58,2)</f>
        <v>0</v>
      </c>
      <c r="W58" s="222"/>
      <c r="X58" s="222" t="s">
        <v>830</v>
      </c>
      <c r="Y58" s="222" t="s">
        <v>283</v>
      </c>
      <c r="Z58" s="212"/>
      <c r="AA58" s="212"/>
      <c r="AB58" s="212"/>
      <c r="AC58" s="212"/>
      <c r="AD58" s="212"/>
      <c r="AE58" s="212"/>
      <c r="AF58" s="212"/>
      <c r="AG58" s="212" t="s">
        <v>3304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3565</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275</v>
      </c>
      <c r="B60" s="230" t="s">
        <v>198</v>
      </c>
      <c r="C60" s="246" t="s">
        <v>199</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276</v>
      </c>
    </row>
    <row r="61" spans="1:60" outlineLevel="1" x14ac:dyDescent="0.2">
      <c r="A61" s="257">
        <v>40</v>
      </c>
      <c r="B61" s="258" t="s">
        <v>3418</v>
      </c>
      <c r="C61" s="265" t="s">
        <v>3419</v>
      </c>
      <c r="D61" s="259" t="s">
        <v>491</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3327</v>
      </c>
      <c r="S61" s="262" t="s">
        <v>280</v>
      </c>
      <c r="T61" s="263" t="s">
        <v>280</v>
      </c>
      <c r="U61" s="222">
        <v>0.16500000000000001</v>
      </c>
      <c r="V61" s="222">
        <f>ROUND(E61*U61,2)</f>
        <v>62.04</v>
      </c>
      <c r="W61" s="222"/>
      <c r="X61" s="222" t="s">
        <v>399</v>
      </c>
      <c r="Y61" s="222" t="s">
        <v>283</v>
      </c>
      <c r="Z61" s="212"/>
      <c r="AA61" s="212"/>
      <c r="AB61" s="212"/>
      <c r="AC61" s="212"/>
      <c r="AD61" s="212"/>
      <c r="AE61" s="212"/>
      <c r="AF61" s="212"/>
      <c r="AG61" s="212" t="s">
        <v>1035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3566</v>
      </c>
      <c r="C62" s="265" t="s">
        <v>3567</v>
      </c>
      <c r="D62" s="259" t="s">
        <v>481</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3327</v>
      </c>
      <c r="S62" s="262" t="s">
        <v>280</v>
      </c>
      <c r="T62" s="263" t="s">
        <v>280</v>
      </c>
      <c r="U62" s="222">
        <v>2.351</v>
      </c>
      <c r="V62" s="222">
        <f>ROUND(E62*U62,2)</f>
        <v>0.94</v>
      </c>
      <c r="W62" s="222"/>
      <c r="X62" s="222" t="s">
        <v>399</v>
      </c>
      <c r="Y62" s="222" t="s">
        <v>283</v>
      </c>
      <c r="Z62" s="212"/>
      <c r="AA62" s="212"/>
      <c r="AB62" s="212"/>
      <c r="AC62" s="212"/>
      <c r="AD62" s="212"/>
      <c r="AE62" s="212"/>
      <c r="AF62" s="212"/>
      <c r="AG62" s="212" t="s">
        <v>1035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3507</v>
      </c>
      <c r="C63" s="265" t="s">
        <v>3508</v>
      </c>
      <c r="D63" s="259" t="s">
        <v>491</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3568</v>
      </c>
      <c r="C64" s="265" t="s">
        <v>3569</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3570</v>
      </c>
      <c r="C65" s="265" t="s">
        <v>3571</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3572</v>
      </c>
      <c r="C66" s="265" t="s">
        <v>3573</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3574</v>
      </c>
      <c r="C67" s="265" t="s">
        <v>3575</v>
      </c>
      <c r="D67" s="259" t="s">
        <v>491</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830</v>
      </c>
      <c r="Y67" s="222" t="s">
        <v>283</v>
      </c>
      <c r="Z67" s="212"/>
      <c r="AA67" s="212"/>
      <c r="AB67" s="212"/>
      <c r="AC67" s="212"/>
      <c r="AD67" s="212"/>
      <c r="AE67" s="212"/>
      <c r="AF67" s="212"/>
      <c r="AG67" s="212" t="s">
        <v>3304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3576</v>
      </c>
      <c r="C68" s="265" t="s">
        <v>3577</v>
      </c>
      <c r="D68" s="259" t="s">
        <v>491</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830</v>
      </c>
      <c r="Y68" s="222" t="s">
        <v>283</v>
      </c>
      <c r="Z68" s="212"/>
      <c r="AA68" s="212"/>
      <c r="AB68" s="212"/>
      <c r="AC68" s="212"/>
      <c r="AD68" s="212"/>
      <c r="AE68" s="212"/>
      <c r="AF68" s="212"/>
      <c r="AG68" s="212" t="s">
        <v>3304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3578</v>
      </c>
      <c r="C69" s="265" t="s">
        <v>3579</v>
      </c>
      <c r="D69" s="259" t="s">
        <v>491</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830</v>
      </c>
      <c r="Y69" s="222" t="s">
        <v>283</v>
      </c>
      <c r="Z69" s="212"/>
      <c r="AA69" s="212"/>
      <c r="AB69" s="212"/>
      <c r="AC69" s="212"/>
      <c r="AD69" s="212"/>
      <c r="AE69" s="212"/>
      <c r="AF69" s="212"/>
      <c r="AG69" s="212" t="s">
        <v>3304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3580</v>
      </c>
      <c r="C70" s="265" t="s">
        <v>3581</v>
      </c>
      <c r="D70" s="259" t="s">
        <v>491</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830</v>
      </c>
      <c r="Y70" s="222" t="s">
        <v>283</v>
      </c>
      <c r="Z70" s="212"/>
      <c r="AA70" s="212"/>
      <c r="AB70" s="212"/>
      <c r="AC70" s="212"/>
      <c r="AD70" s="212"/>
      <c r="AE70" s="212"/>
      <c r="AF70" s="212"/>
      <c r="AG70" s="212" t="s">
        <v>3304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3582</v>
      </c>
      <c r="C71" s="265" t="s">
        <v>3583</v>
      </c>
      <c r="D71" s="259" t="s">
        <v>491</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830</v>
      </c>
      <c r="Y71" s="222" t="s">
        <v>283</v>
      </c>
      <c r="Z71" s="212"/>
      <c r="AA71" s="212"/>
      <c r="AB71" s="212"/>
      <c r="AC71" s="212"/>
      <c r="AD71" s="212"/>
      <c r="AE71" s="212"/>
      <c r="AF71" s="212"/>
      <c r="AG71" s="212" t="s">
        <v>3304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3584</v>
      </c>
      <c r="C72" s="265" t="s">
        <v>3585</v>
      </c>
      <c r="D72" s="259" t="s">
        <v>491</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830</v>
      </c>
      <c r="Y72" s="222" t="s">
        <v>283</v>
      </c>
      <c r="Z72" s="212"/>
      <c r="AA72" s="212"/>
      <c r="AB72" s="212"/>
      <c r="AC72" s="212"/>
      <c r="AD72" s="212"/>
      <c r="AE72" s="212"/>
      <c r="AF72" s="212"/>
      <c r="AG72" s="212" t="s">
        <v>3304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275</v>
      </c>
      <c r="B73" s="230" t="s">
        <v>200</v>
      </c>
      <c r="C73" s="246" t="s">
        <v>201</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276</v>
      </c>
    </row>
    <row r="74" spans="1:60" ht="22.5" outlineLevel="1" x14ac:dyDescent="0.2">
      <c r="A74" s="257">
        <v>52</v>
      </c>
      <c r="B74" s="258" t="s">
        <v>3586</v>
      </c>
      <c r="C74" s="265" t="s">
        <v>3587</v>
      </c>
      <c r="D74" s="259" t="s">
        <v>439</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3327</v>
      </c>
      <c r="S74" s="262" t="s">
        <v>3588</v>
      </c>
      <c r="T74" s="263" t="s">
        <v>1403</v>
      </c>
      <c r="U74" s="222">
        <v>0.41099999999999998</v>
      </c>
      <c r="V74" s="222">
        <f>ROUND(E74*U74,2)</f>
        <v>15.3</v>
      </c>
      <c r="W74" s="222"/>
      <c r="X74" s="222" t="s">
        <v>399</v>
      </c>
      <c r="Y74" s="222" t="s">
        <v>283</v>
      </c>
      <c r="Z74" s="212"/>
      <c r="AA74" s="212"/>
      <c r="AB74" s="212"/>
      <c r="AC74" s="212"/>
      <c r="AD74" s="212"/>
      <c r="AE74" s="212"/>
      <c r="AF74" s="212"/>
      <c r="AG74" s="212" t="s">
        <v>400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3589</v>
      </c>
      <c r="C75" s="265" t="s">
        <v>3590</v>
      </c>
      <c r="D75" s="259" t="s">
        <v>439</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3327</v>
      </c>
      <c r="S75" s="262" t="s">
        <v>280</v>
      </c>
      <c r="T75" s="263" t="s">
        <v>280</v>
      </c>
      <c r="U75" s="222">
        <v>0.13400000000000001</v>
      </c>
      <c r="V75" s="222">
        <f>ROUND(E75*U75,2)</f>
        <v>115.16</v>
      </c>
      <c r="W75" s="222"/>
      <c r="X75" s="222" t="s">
        <v>399</v>
      </c>
      <c r="Y75" s="222" t="s">
        <v>283</v>
      </c>
      <c r="Z75" s="212"/>
      <c r="AA75" s="212"/>
      <c r="AB75" s="212"/>
      <c r="AC75" s="212"/>
      <c r="AD75" s="212"/>
      <c r="AE75" s="212"/>
      <c r="AF75" s="212"/>
      <c r="AG75" s="212" t="s">
        <v>1035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3591</v>
      </c>
      <c r="C76" s="265" t="s">
        <v>3592</v>
      </c>
      <c r="D76" s="259" t="s">
        <v>439</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3327</v>
      </c>
      <c r="S76" s="262" t="s">
        <v>280</v>
      </c>
      <c r="T76" s="263" t="s">
        <v>280</v>
      </c>
      <c r="U76" s="222">
        <v>0.42899999999999999</v>
      </c>
      <c r="V76" s="222">
        <f>ROUND(E76*U76,2)</f>
        <v>359.12</v>
      </c>
      <c r="W76" s="222"/>
      <c r="X76" s="222" t="s">
        <v>399</v>
      </c>
      <c r="Y76" s="222" t="s">
        <v>283</v>
      </c>
      <c r="Z76" s="212"/>
      <c r="AA76" s="212"/>
      <c r="AB76" s="212"/>
      <c r="AC76" s="212"/>
      <c r="AD76" s="212"/>
      <c r="AE76" s="212"/>
      <c r="AF76" s="212"/>
      <c r="AG76" s="212" t="s">
        <v>1035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3593</v>
      </c>
      <c r="C77" s="265" t="s">
        <v>3594</v>
      </c>
      <c r="D77" s="259" t="s">
        <v>439</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3327</v>
      </c>
      <c r="S77" s="262" t="s">
        <v>280</v>
      </c>
      <c r="T77" s="263" t="s">
        <v>280</v>
      </c>
      <c r="U77" s="222">
        <v>8.2000000000000003E-2</v>
      </c>
      <c r="V77" s="222">
        <f>ROUND(E77*U77,2)</f>
        <v>70.47</v>
      </c>
      <c r="W77" s="222"/>
      <c r="X77" s="222" t="s">
        <v>399</v>
      </c>
      <c r="Y77" s="222" t="s">
        <v>283</v>
      </c>
      <c r="Z77" s="212"/>
      <c r="AA77" s="212"/>
      <c r="AB77" s="212"/>
      <c r="AC77" s="212"/>
      <c r="AD77" s="212"/>
      <c r="AE77" s="212"/>
      <c r="AF77" s="212"/>
      <c r="AG77" s="212" t="s">
        <v>1035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3595</v>
      </c>
      <c r="C78" s="247" t="s">
        <v>3596</v>
      </c>
      <c r="D78" s="238" t="s">
        <v>439</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3327</v>
      </c>
      <c r="S78" s="241" t="s">
        <v>280</v>
      </c>
      <c r="T78" s="242" t="s">
        <v>280</v>
      </c>
      <c r="U78" s="222">
        <v>5.1999999999999998E-2</v>
      </c>
      <c r="V78" s="222">
        <f>ROUND(E78*U78,2)</f>
        <v>44.69</v>
      </c>
      <c r="W78" s="222"/>
      <c r="X78" s="222" t="s">
        <v>399</v>
      </c>
      <c r="Y78" s="222" t="s">
        <v>283</v>
      </c>
      <c r="Z78" s="212"/>
      <c r="AA78" s="212"/>
      <c r="AB78" s="212"/>
      <c r="AC78" s="212"/>
      <c r="AD78" s="212"/>
      <c r="AE78" s="212"/>
      <c r="AF78" s="212"/>
      <c r="AG78" s="212" t="s">
        <v>1035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3597</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212</v>
      </c>
      <c r="C80" s="246" t="s">
        <v>213</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276</v>
      </c>
    </row>
    <row r="81" spans="1:60" outlineLevel="1" x14ac:dyDescent="0.2">
      <c r="A81" s="236">
        <v>57</v>
      </c>
      <c r="B81" s="237" t="s">
        <v>3598</v>
      </c>
      <c r="C81" s="247" t="s">
        <v>3599</v>
      </c>
      <c r="D81" s="238" t="s">
        <v>481</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1094</v>
      </c>
      <c r="S81" s="241" t="s">
        <v>280</v>
      </c>
      <c r="T81" s="242" t="s">
        <v>280</v>
      </c>
      <c r="U81" s="222">
        <v>3.016</v>
      </c>
      <c r="V81" s="222">
        <f>ROUND(E81*U81,2)</f>
        <v>10.56</v>
      </c>
      <c r="W81" s="222"/>
      <c r="X81" s="222" t="s">
        <v>399</v>
      </c>
      <c r="Y81" s="222" t="s">
        <v>283</v>
      </c>
      <c r="Z81" s="212"/>
      <c r="AA81" s="212"/>
      <c r="AB81" s="212"/>
      <c r="AC81" s="212"/>
      <c r="AD81" s="212"/>
      <c r="AE81" s="212"/>
      <c r="AF81" s="212"/>
      <c r="AG81" s="212" t="s">
        <v>1035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1075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3466</v>
      </c>
      <c r="C83" s="265" t="s">
        <v>3467</v>
      </c>
      <c r="D83" s="259" t="s">
        <v>1093</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316</v>
      </c>
      <c r="T83" s="263" t="s">
        <v>281</v>
      </c>
      <c r="U83" s="222">
        <v>0.42599999999999999</v>
      </c>
      <c r="V83" s="222">
        <f>ROUND(E83*U83,2)</f>
        <v>1491</v>
      </c>
      <c r="W83" s="222"/>
      <c r="X83" s="222" t="s">
        <v>399</v>
      </c>
      <c r="Y83" s="222" t="s">
        <v>283</v>
      </c>
      <c r="Z83" s="212"/>
      <c r="AA83" s="212"/>
      <c r="AB83" s="212"/>
      <c r="AC83" s="212"/>
      <c r="AD83" s="212"/>
      <c r="AE83" s="212"/>
      <c r="AF83" s="212"/>
      <c r="AG83" s="212" t="s">
        <v>1035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275</v>
      </c>
      <c r="B84" s="230" t="s">
        <v>220</v>
      </c>
      <c r="C84" s="246" t="s">
        <v>221</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276</v>
      </c>
    </row>
    <row r="85" spans="1:60" outlineLevel="1" x14ac:dyDescent="0.2">
      <c r="A85" s="257">
        <v>59</v>
      </c>
      <c r="B85" s="258" t="s">
        <v>3600</v>
      </c>
      <c r="C85" s="265" t="s">
        <v>3601</v>
      </c>
      <c r="D85" s="259" t="s">
        <v>439</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316</v>
      </c>
      <c r="T85" s="263" t="s">
        <v>281</v>
      </c>
      <c r="U85" s="222">
        <v>0</v>
      </c>
      <c r="V85" s="222">
        <f>ROUND(E85*U85,2)</f>
        <v>0</v>
      </c>
      <c r="W85" s="222"/>
      <c r="X85" s="222" t="s">
        <v>399</v>
      </c>
      <c r="Y85" s="222" t="s">
        <v>283</v>
      </c>
      <c r="Z85" s="212"/>
      <c r="AA85" s="212"/>
      <c r="AB85" s="212"/>
      <c r="AC85" s="212"/>
      <c r="AD85" s="212"/>
      <c r="AE85" s="212"/>
      <c r="AF85" s="212"/>
      <c r="AG85" s="212" t="s">
        <v>1035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3602</v>
      </c>
      <c r="C86" s="265" t="s">
        <v>3603</v>
      </c>
      <c r="D86" s="259" t="s">
        <v>439</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316</v>
      </c>
      <c r="T86" s="263" t="s">
        <v>281</v>
      </c>
      <c r="U86" s="222">
        <v>0</v>
      </c>
      <c r="V86" s="222">
        <f>ROUND(E86*U86,2)</f>
        <v>0</v>
      </c>
      <c r="W86" s="222"/>
      <c r="X86" s="222" t="s">
        <v>399</v>
      </c>
      <c r="Y86" s="222" t="s">
        <v>283</v>
      </c>
      <c r="Z86" s="212"/>
      <c r="AA86" s="212"/>
      <c r="AB86" s="212"/>
      <c r="AC86" s="212"/>
      <c r="AD86" s="212"/>
      <c r="AE86" s="212"/>
      <c r="AF86" s="212"/>
      <c r="AG86" s="212" t="s">
        <v>1035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3604</v>
      </c>
      <c r="C87" s="265" t="s">
        <v>3605</v>
      </c>
      <c r="D87" s="259" t="s">
        <v>439</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316</v>
      </c>
      <c r="T87" s="263" t="s">
        <v>281</v>
      </c>
      <c r="U87" s="222">
        <v>0</v>
      </c>
      <c r="V87" s="222">
        <f>ROUND(E87*U87,2)</f>
        <v>0</v>
      </c>
      <c r="W87" s="222"/>
      <c r="X87" s="222" t="s">
        <v>399</v>
      </c>
      <c r="Y87" s="222" t="s">
        <v>283</v>
      </c>
      <c r="Z87" s="212"/>
      <c r="AA87" s="212"/>
      <c r="AB87" s="212"/>
      <c r="AC87" s="212"/>
      <c r="AD87" s="212"/>
      <c r="AE87" s="212"/>
      <c r="AF87" s="212"/>
      <c r="AG87" s="212" t="s">
        <v>1035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3606</v>
      </c>
      <c r="C88" s="265" t="s">
        <v>3607</v>
      </c>
      <c r="D88" s="259" t="s">
        <v>439</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316</v>
      </c>
      <c r="T88" s="263" t="s">
        <v>281</v>
      </c>
      <c r="U88" s="222">
        <v>0</v>
      </c>
      <c r="V88" s="222">
        <f>ROUND(E88*U88,2)</f>
        <v>0</v>
      </c>
      <c r="W88" s="222"/>
      <c r="X88" s="222" t="s">
        <v>399</v>
      </c>
      <c r="Y88" s="222" t="s">
        <v>283</v>
      </c>
      <c r="Z88" s="212"/>
      <c r="AA88" s="212"/>
      <c r="AB88" s="212"/>
      <c r="AC88" s="212"/>
      <c r="AD88" s="212"/>
      <c r="AE88" s="212"/>
      <c r="AF88" s="212"/>
      <c r="AG88" s="212" t="s">
        <v>1035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3608</v>
      </c>
      <c r="C89" s="265" t="s">
        <v>3609</v>
      </c>
      <c r="D89" s="259" t="s">
        <v>439</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316</v>
      </c>
      <c r="T89" s="263" t="s">
        <v>281</v>
      </c>
      <c r="U89" s="222">
        <v>0</v>
      </c>
      <c r="V89" s="222">
        <f>ROUND(E89*U89,2)</f>
        <v>0</v>
      </c>
      <c r="W89" s="222"/>
      <c r="X89" s="222" t="s">
        <v>399</v>
      </c>
      <c r="Y89" s="222" t="s">
        <v>283</v>
      </c>
      <c r="Z89" s="212"/>
      <c r="AA89" s="212"/>
      <c r="AB89" s="212"/>
      <c r="AC89" s="212"/>
      <c r="AD89" s="212"/>
      <c r="AE89" s="212"/>
      <c r="AF89" s="212"/>
      <c r="AG89" s="212" t="s">
        <v>1035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3610</v>
      </c>
      <c r="C90" s="247" t="s">
        <v>3611</v>
      </c>
      <c r="D90" s="238" t="s">
        <v>439</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316</v>
      </c>
      <c r="T90" s="242" t="s">
        <v>281</v>
      </c>
      <c r="U90" s="222">
        <v>0</v>
      </c>
      <c r="V90" s="222">
        <f>ROUND(E90*U90,2)</f>
        <v>0</v>
      </c>
      <c r="W90" s="222"/>
      <c r="X90" s="222" t="s">
        <v>399</v>
      </c>
      <c r="Y90" s="222" t="s">
        <v>283</v>
      </c>
      <c r="Z90" s="212"/>
      <c r="AA90" s="212"/>
      <c r="AB90" s="212"/>
      <c r="AC90" s="212"/>
      <c r="AD90" s="212"/>
      <c r="AE90" s="212"/>
      <c r="AF90" s="212"/>
      <c r="AG90" s="212" t="s">
        <v>1035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261</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405</v>
      </c>
    </row>
    <row r="93" spans="1:60" x14ac:dyDescent="0.2">
      <c r="C93" s="253"/>
      <c r="D93" s="10"/>
      <c r="AG93" t="s">
        <v>435</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YGMFvtO181RfVlpyE656dg0GZqqrdRbRu+GhmM/VxnzOxEGp1xuKQwPrvT+gurB39GcZIJ7aSVViHZuMlozRw==" saltValue="uNLHSy+82Pj+HNwyXXjgjw=="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A73B-4EB8-48C2-98C4-C405969F5C8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92</v>
      </c>
      <c r="C3" s="201" t="s">
        <v>93</v>
      </c>
      <c r="D3" s="199"/>
      <c r="E3" s="199"/>
      <c r="F3" s="199"/>
      <c r="G3" s="200"/>
      <c r="AC3" s="176" t="s">
        <v>248</v>
      </c>
      <c r="AG3" t="s">
        <v>251</v>
      </c>
    </row>
    <row r="4" spans="1:60" ht="24.95" customHeight="1" x14ac:dyDescent="0.2">
      <c r="A4" s="202" t="s">
        <v>9</v>
      </c>
      <c r="B4" s="203" t="s">
        <v>94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276</v>
      </c>
    </row>
    <row r="9" spans="1:60" outlineLevel="1" x14ac:dyDescent="0.2">
      <c r="A9" s="257">
        <v>1</v>
      </c>
      <c r="B9" s="258" t="s">
        <v>3483</v>
      </c>
      <c r="C9" s="265" t="s">
        <v>3612</v>
      </c>
      <c r="D9" s="259" t="s">
        <v>3171</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275</v>
      </c>
      <c r="B10" s="230" t="s">
        <v>198</v>
      </c>
      <c r="C10" s="246" t="s">
        <v>199</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276</v>
      </c>
    </row>
    <row r="11" spans="1:60" outlineLevel="1" x14ac:dyDescent="0.2">
      <c r="A11" s="257">
        <v>2</v>
      </c>
      <c r="B11" s="258" t="s">
        <v>3613</v>
      </c>
      <c r="C11" s="265" t="s">
        <v>3614</v>
      </c>
      <c r="D11" s="259" t="s">
        <v>491</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3327</v>
      </c>
      <c r="S11" s="262" t="s">
        <v>280</v>
      </c>
      <c r="T11" s="263" t="s">
        <v>280</v>
      </c>
      <c r="U11" s="222">
        <v>6.2E-2</v>
      </c>
      <c r="V11" s="222">
        <f>ROUND(E11*U11,2)</f>
        <v>0.62</v>
      </c>
      <c r="W11" s="222"/>
      <c r="X11" s="222" t="s">
        <v>399</v>
      </c>
      <c r="Y11" s="222" t="s">
        <v>283</v>
      </c>
      <c r="Z11" s="212"/>
      <c r="AA11" s="212"/>
      <c r="AB11" s="212"/>
      <c r="AC11" s="212"/>
      <c r="AD11" s="212"/>
      <c r="AE11" s="212"/>
      <c r="AF11" s="212"/>
      <c r="AG11" s="212" t="s">
        <v>1035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3566</v>
      </c>
      <c r="C12" s="265" t="s">
        <v>3567</v>
      </c>
      <c r="D12" s="259" t="s">
        <v>481</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3327</v>
      </c>
      <c r="S12" s="262" t="s">
        <v>280</v>
      </c>
      <c r="T12" s="263" t="s">
        <v>280</v>
      </c>
      <c r="U12" s="222">
        <v>2.351</v>
      </c>
      <c r="V12" s="222">
        <f>ROUND(E12*U12,2)</f>
        <v>0.94</v>
      </c>
      <c r="W12" s="222"/>
      <c r="X12" s="222" t="s">
        <v>399</v>
      </c>
      <c r="Y12" s="222" t="s">
        <v>283</v>
      </c>
      <c r="Z12" s="212"/>
      <c r="AA12" s="212"/>
      <c r="AB12" s="212"/>
      <c r="AC12" s="212"/>
      <c r="AD12" s="212"/>
      <c r="AE12" s="212"/>
      <c r="AF12" s="212"/>
      <c r="AG12" s="212" t="s">
        <v>1035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3452</v>
      </c>
      <c r="C13" s="265" t="s">
        <v>3615</v>
      </c>
      <c r="D13" s="259" t="s">
        <v>491</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316</v>
      </c>
      <c r="T13" s="263" t="s">
        <v>281</v>
      </c>
      <c r="U13" s="222">
        <v>0</v>
      </c>
      <c r="V13" s="222">
        <f>ROUND(E13*U13,2)</f>
        <v>0</v>
      </c>
      <c r="W13" s="222"/>
      <c r="X13" s="222" t="s">
        <v>830</v>
      </c>
      <c r="Y13" s="222" t="s">
        <v>283</v>
      </c>
      <c r="Z13" s="212"/>
      <c r="AA13" s="212"/>
      <c r="AB13" s="212"/>
      <c r="AC13" s="212"/>
      <c r="AD13" s="212"/>
      <c r="AE13" s="212"/>
      <c r="AF13" s="212"/>
      <c r="AG13" s="212" t="s">
        <v>3304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275</v>
      </c>
      <c r="B14" s="230" t="s">
        <v>200</v>
      </c>
      <c r="C14" s="246" t="s">
        <v>201</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276</v>
      </c>
    </row>
    <row r="15" spans="1:60" outlineLevel="1" x14ac:dyDescent="0.2">
      <c r="A15" s="257">
        <v>5</v>
      </c>
      <c r="B15" s="258" t="s">
        <v>3589</v>
      </c>
      <c r="C15" s="265" t="s">
        <v>3590</v>
      </c>
      <c r="D15" s="259" t="s">
        <v>439</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3327</v>
      </c>
      <c r="S15" s="262" t="s">
        <v>280</v>
      </c>
      <c r="T15" s="263" t="s">
        <v>280</v>
      </c>
      <c r="U15" s="222">
        <v>0.13400000000000001</v>
      </c>
      <c r="V15" s="222">
        <f>ROUND(E15*U15,2)</f>
        <v>19</v>
      </c>
      <c r="W15" s="222"/>
      <c r="X15" s="222" t="s">
        <v>399</v>
      </c>
      <c r="Y15" s="222" t="s">
        <v>283</v>
      </c>
      <c r="Z15" s="212"/>
      <c r="AA15" s="212"/>
      <c r="AB15" s="212"/>
      <c r="AC15" s="212"/>
      <c r="AD15" s="212"/>
      <c r="AE15" s="212"/>
      <c r="AF15" s="212"/>
      <c r="AG15" s="212" t="s">
        <v>1035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3591</v>
      </c>
      <c r="C16" s="265" t="s">
        <v>3592</v>
      </c>
      <c r="D16" s="259" t="s">
        <v>439</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3327</v>
      </c>
      <c r="S16" s="262" t="s">
        <v>280</v>
      </c>
      <c r="T16" s="263" t="s">
        <v>280</v>
      </c>
      <c r="U16" s="222">
        <v>0.42899999999999999</v>
      </c>
      <c r="V16" s="222">
        <f>ROUND(E16*U16,2)</f>
        <v>60.83</v>
      </c>
      <c r="W16" s="222"/>
      <c r="X16" s="222" t="s">
        <v>399</v>
      </c>
      <c r="Y16" s="222" t="s">
        <v>283</v>
      </c>
      <c r="Z16" s="212"/>
      <c r="AA16" s="212"/>
      <c r="AB16" s="212"/>
      <c r="AC16" s="212"/>
      <c r="AD16" s="212"/>
      <c r="AE16" s="212"/>
      <c r="AF16" s="212"/>
      <c r="AG16" s="212" t="s">
        <v>1035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3593</v>
      </c>
      <c r="C17" s="265" t="s">
        <v>3594</v>
      </c>
      <c r="D17" s="259" t="s">
        <v>439</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3327</v>
      </c>
      <c r="S17" s="262" t="s">
        <v>280</v>
      </c>
      <c r="T17" s="263" t="s">
        <v>280</v>
      </c>
      <c r="U17" s="222">
        <v>8.2000000000000003E-2</v>
      </c>
      <c r="V17" s="222">
        <f>ROUND(E17*U17,2)</f>
        <v>11.63</v>
      </c>
      <c r="W17" s="222"/>
      <c r="X17" s="222" t="s">
        <v>399</v>
      </c>
      <c r="Y17" s="222" t="s">
        <v>283</v>
      </c>
      <c r="Z17" s="212"/>
      <c r="AA17" s="212"/>
      <c r="AB17" s="212"/>
      <c r="AC17" s="212"/>
      <c r="AD17" s="212"/>
      <c r="AE17" s="212"/>
      <c r="AF17" s="212"/>
      <c r="AG17" s="212" t="s">
        <v>1035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220</v>
      </c>
      <c r="C18" s="246" t="s">
        <v>221</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276</v>
      </c>
    </row>
    <row r="19" spans="1:60" outlineLevel="1" x14ac:dyDescent="0.2">
      <c r="A19" s="257">
        <v>8</v>
      </c>
      <c r="B19" s="258" t="s">
        <v>3616</v>
      </c>
      <c r="C19" s="265" t="s">
        <v>3617</v>
      </c>
      <c r="D19" s="259" t="s">
        <v>439</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3618</v>
      </c>
      <c r="C20" s="265" t="s">
        <v>3619</v>
      </c>
      <c r="D20" s="259" t="s">
        <v>439</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3620</v>
      </c>
      <c r="C21" s="265" t="s">
        <v>3621</v>
      </c>
      <c r="D21" s="259" t="s">
        <v>439</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3600</v>
      </c>
      <c r="C22" s="265" t="s">
        <v>3601</v>
      </c>
      <c r="D22" s="259" t="s">
        <v>439</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399</v>
      </c>
      <c r="Y22" s="222" t="s">
        <v>283</v>
      </c>
      <c r="Z22" s="212"/>
      <c r="AA22" s="212"/>
      <c r="AB22" s="212"/>
      <c r="AC22" s="212"/>
      <c r="AD22" s="212"/>
      <c r="AE22" s="212"/>
      <c r="AF22" s="212"/>
      <c r="AG22" s="212" t="s">
        <v>1035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3602</v>
      </c>
      <c r="C23" s="265" t="s">
        <v>3603</v>
      </c>
      <c r="D23" s="259" t="s">
        <v>439</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399</v>
      </c>
      <c r="Y23" s="222" t="s">
        <v>283</v>
      </c>
      <c r="Z23" s="212"/>
      <c r="AA23" s="212"/>
      <c r="AB23" s="212"/>
      <c r="AC23" s="212"/>
      <c r="AD23" s="212"/>
      <c r="AE23" s="212"/>
      <c r="AF23" s="212"/>
      <c r="AG23" s="212" t="s">
        <v>1035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3604</v>
      </c>
      <c r="C24" s="265" t="s">
        <v>3605</v>
      </c>
      <c r="D24" s="259" t="s">
        <v>439</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399</v>
      </c>
      <c r="Y24" s="222" t="s">
        <v>283</v>
      </c>
      <c r="Z24" s="212"/>
      <c r="AA24" s="212"/>
      <c r="AB24" s="212"/>
      <c r="AC24" s="212"/>
      <c r="AD24" s="212"/>
      <c r="AE24" s="212"/>
      <c r="AF24" s="212"/>
      <c r="AG24" s="212" t="s">
        <v>1035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3622</v>
      </c>
      <c r="C25" s="265" t="s">
        <v>3623</v>
      </c>
      <c r="D25" s="259" t="s">
        <v>563</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399</v>
      </c>
      <c r="Y25" s="222" t="s">
        <v>283</v>
      </c>
      <c r="Z25" s="212"/>
      <c r="AA25" s="212"/>
      <c r="AB25" s="212"/>
      <c r="AC25" s="212"/>
      <c r="AD25" s="212"/>
      <c r="AE25" s="212"/>
      <c r="AF25" s="212"/>
      <c r="AG25" s="212" t="s">
        <v>1035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3606</v>
      </c>
      <c r="C26" s="265" t="s">
        <v>3624</v>
      </c>
      <c r="D26" s="259" t="s">
        <v>439</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399</v>
      </c>
      <c r="Y26" s="222" t="s">
        <v>283</v>
      </c>
      <c r="Z26" s="212"/>
      <c r="AA26" s="212"/>
      <c r="AB26" s="212"/>
      <c r="AC26" s="212"/>
      <c r="AD26" s="212"/>
      <c r="AE26" s="212"/>
      <c r="AF26" s="212"/>
      <c r="AG26" s="212" t="s">
        <v>1035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3625</v>
      </c>
      <c r="C27" s="265" t="s">
        <v>3626</v>
      </c>
      <c r="D27" s="259" t="s">
        <v>563</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399</v>
      </c>
      <c r="Y27" s="222" t="s">
        <v>283</v>
      </c>
      <c r="Z27" s="212"/>
      <c r="AA27" s="212"/>
      <c r="AB27" s="212"/>
      <c r="AC27" s="212"/>
      <c r="AD27" s="212"/>
      <c r="AE27" s="212"/>
      <c r="AF27" s="212"/>
      <c r="AG27" s="212" t="s">
        <v>1035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3608</v>
      </c>
      <c r="C28" s="265" t="s">
        <v>3609</v>
      </c>
      <c r="D28" s="259" t="s">
        <v>439</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399</v>
      </c>
      <c r="Y28" s="222" t="s">
        <v>283</v>
      </c>
      <c r="Z28" s="212"/>
      <c r="AA28" s="212"/>
      <c r="AB28" s="212"/>
      <c r="AC28" s="212"/>
      <c r="AD28" s="212"/>
      <c r="AE28" s="212"/>
      <c r="AF28" s="212"/>
      <c r="AG28" s="212" t="s">
        <v>1035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3627</v>
      </c>
      <c r="C29" s="265" t="s">
        <v>3628</v>
      </c>
      <c r="D29" s="259" t="s">
        <v>563</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3610</v>
      </c>
      <c r="C30" s="265" t="s">
        <v>3611</v>
      </c>
      <c r="D30" s="259" t="s">
        <v>439</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3629</v>
      </c>
      <c r="C31" s="247" t="s">
        <v>3630</v>
      </c>
      <c r="D31" s="238" t="s">
        <v>563</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1035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261</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405</v>
      </c>
    </row>
    <row r="34" spans="1:33" x14ac:dyDescent="0.2">
      <c r="C34" s="253"/>
      <c r="D34" s="10"/>
      <c r="AG34" t="s">
        <v>435</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YDqEOMbmml9CnNT4KFJiPWuecX9qW33Gen7gKOWydB9fidJU+dVOFexq/02+o8UZQde57EXDuqxKbgMDpIQqg==" saltValue="pXfMIbPWT0w0v+QsdlNjZ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4E0B6-5A1D-41F1-AA1B-2564460F2AE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95</v>
      </c>
      <c r="C3" s="201" t="s">
        <v>96</v>
      </c>
      <c r="D3" s="199"/>
      <c r="E3" s="199"/>
      <c r="F3" s="199"/>
      <c r="G3" s="200"/>
      <c r="AC3" s="176" t="s">
        <v>248</v>
      </c>
      <c r="AG3" t="s">
        <v>251</v>
      </c>
    </row>
    <row r="4" spans="1:60" ht="24.95" customHeight="1" x14ac:dyDescent="0.2">
      <c r="A4" s="202" t="s">
        <v>9</v>
      </c>
      <c r="B4" s="203" t="s">
        <v>97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3631</v>
      </c>
      <c r="C9" s="265" t="s">
        <v>3632</v>
      </c>
      <c r="D9" s="259" t="s">
        <v>3171</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3633</v>
      </c>
      <c r="C10" s="265" t="s">
        <v>3634</v>
      </c>
      <c r="D10" s="259" t="s">
        <v>3171</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3635</v>
      </c>
      <c r="C11" s="265" t="s">
        <v>3636</v>
      </c>
      <c r="D11" s="259" t="s">
        <v>877</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3637</v>
      </c>
      <c r="C12" s="265" t="s">
        <v>3638</v>
      </c>
      <c r="D12" s="259" t="s">
        <v>3171</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399</v>
      </c>
      <c r="Y12" s="222" t="s">
        <v>283</v>
      </c>
      <c r="Z12" s="212"/>
      <c r="AA12" s="212"/>
      <c r="AB12" s="212"/>
      <c r="AC12" s="212"/>
      <c r="AD12" s="212"/>
      <c r="AE12" s="212"/>
      <c r="AF12" s="212"/>
      <c r="AG12" s="212" t="s">
        <v>1015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186</v>
      </c>
      <c r="C13" s="246" t="s">
        <v>187</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276</v>
      </c>
    </row>
    <row r="14" spans="1:60" outlineLevel="1" x14ac:dyDescent="0.2">
      <c r="A14" s="236">
        <v>5</v>
      </c>
      <c r="B14" s="237" t="s">
        <v>3639</v>
      </c>
      <c r="C14" s="247" t="s">
        <v>3640</v>
      </c>
      <c r="D14" s="238" t="s">
        <v>481</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1953</v>
      </c>
      <c r="S14" s="241" t="s">
        <v>280</v>
      </c>
      <c r="T14" s="242" t="s">
        <v>280</v>
      </c>
      <c r="U14" s="222">
        <v>1.327</v>
      </c>
      <c r="V14" s="222">
        <f>ROUND(E14*U14,2)</f>
        <v>0</v>
      </c>
      <c r="W14" s="222"/>
      <c r="X14" s="222" t="s">
        <v>399</v>
      </c>
      <c r="Y14" s="222" t="s">
        <v>283</v>
      </c>
      <c r="Z14" s="212"/>
      <c r="AA14" s="212"/>
      <c r="AB14" s="212"/>
      <c r="AC14" s="212"/>
      <c r="AD14" s="212"/>
      <c r="AE14" s="212"/>
      <c r="AF14" s="212"/>
      <c r="AG14" s="212" t="s">
        <v>1035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3328</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3641</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183</v>
      </c>
      <c r="C17" s="246" t="s">
        <v>185</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276</v>
      </c>
    </row>
    <row r="18" spans="1:60" outlineLevel="1" x14ac:dyDescent="0.2">
      <c r="A18" s="257">
        <v>6</v>
      </c>
      <c r="B18" s="258" t="s">
        <v>3642</v>
      </c>
      <c r="C18" s="265" t="s">
        <v>3643</v>
      </c>
      <c r="D18" s="259" t="s">
        <v>491</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316</v>
      </c>
      <c r="T18" s="263" t="s">
        <v>281</v>
      </c>
      <c r="U18" s="222">
        <v>0</v>
      </c>
      <c r="V18" s="222">
        <f>ROUND(E18*U18,2)</f>
        <v>0</v>
      </c>
      <c r="W18" s="222"/>
      <c r="X18" s="222" t="s">
        <v>399</v>
      </c>
      <c r="Y18" s="222" t="s">
        <v>283</v>
      </c>
      <c r="Z18" s="212"/>
      <c r="AA18" s="212"/>
      <c r="AB18" s="212"/>
      <c r="AC18" s="212"/>
      <c r="AD18" s="212"/>
      <c r="AE18" s="212"/>
      <c r="AF18" s="212"/>
      <c r="AG18" s="212" t="s">
        <v>1035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3644</v>
      </c>
      <c r="C19" s="265" t="s">
        <v>3645</v>
      </c>
      <c r="D19" s="259" t="s">
        <v>563</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3646</v>
      </c>
      <c r="C20" s="265" t="s">
        <v>3647</v>
      </c>
      <c r="D20" s="259" t="s">
        <v>563</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3648</v>
      </c>
      <c r="C21" s="265" t="s">
        <v>3649</v>
      </c>
      <c r="D21" s="259" t="s">
        <v>491</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3650</v>
      </c>
      <c r="C22" s="265" t="s">
        <v>3651</v>
      </c>
      <c r="D22" s="259" t="s">
        <v>491</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830</v>
      </c>
      <c r="Y22" s="222" t="s">
        <v>283</v>
      </c>
      <c r="Z22" s="212"/>
      <c r="AA22" s="212"/>
      <c r="AB22" s="212"/>
      <c r="AC22" s="212"/>
      <c r="AD22" s="212"/>
      <c r="AE22" s="212"/>
      <c r="AF22" s="212"/>
      <c r="AG22" s="212" t="s">
        <v>3304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275</v>
      </c>
      <c r="B23" s="230" t="s">
        <v>186</v>
      </c>
      <c r="C23" s="246" t="s">
        <v>187</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276</v>
      </c>
    </row>
    <row r="24" spans="1:60" ht="22.5" outlineLevel="1" x14ac:dyDescent="0.2">
      <c r="A24" s="236">
        <v>11</v>
      </c>
      <c r="B24" s="237" t="s">
        <v>3652</v>
      </c>
      <c r="C24" s="247" t="s">
        <v>3653</v>
      </c>
      <c r="D24" s="238" t="s">
        <v>563</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1953</v>
      </c>
      <c r="S24" s="241" t="s">
        <v>280</v>
      </c>
      <c r="T24" s="242" t="s">
        <v>280</v>
      </c>
      <c r="U24" s="222">
        <v>1.0169999999999999</v>
      </c>
      <c r="V24" s="222">
        <f>ROUND(E24*U24,2)</f>
        <v>9.15</v>
      </c>
      <c r="W24" s="222"/>
      <c r="X24" s="222" t="s">
        <v>399</v>
      </c>
      <c r="Y24" s="222" t="s">
        <v>283</v>
      </c>
      <c r="Z24" s="212"/>
      <c r="AA24" s="212"/>
      <c r="AB24" s="212"/>
      <c r="AC24" s="212"/>
      <c r="AD24" s="212"/>
      <c r="AE24" s="212"/>
      <c r="AF24" s="212"/>
      <c r="AG24" s="212" t="s">
        <v>1035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1988</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3654</v>
      </c>
      <c r="C26" s="247" t="s">
        <v>3655</v>
      </c>
      <c r="D26" s="238" t="s">
        <v>563</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1953</v>
      </c>
      <c r="S26" s="241" t="s">
        <v>280</v>
      </c>
      <c r="T26" s="242" t="s">
        <v>280</v>
      </c>
      <c r="U26" s="222">
        <v>1.0569999999999999</v>
      </c>
      <c r="V26" s="222">
        <f>ROUND(E26*U26,2)</f>
        <v>16.91</v>
      </c>
      <c r="W26" s="222"/>
      <c r="X26" s="222" t="s">
        <v>399</v>
      </c>
      <c r="Y26" s="222" t="s">
        <v>283</v>
      </c>
      <c r="Z26" s="212"/>
      <c r="AA26" s="212"/>
      <c r="AB26" s="212"/>
      <c r="AC26" s="212"/>
      <c r="AD26" s="212"/>
      <c r="AE26" s="212"/>
      <c r="AF26" s="212"/>
      <c r="AG26" s="212" t="s">
        <v>1035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1988</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3656</v>
      </c>
      <c r="C28" s="265" t="s">
        <v>3657</v>
      </c>
      <c r="D28" s="259" t="s">
        <v>491</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1953</v>
      </c>
      <c r="S28" s="262" t="s">
        <v>280</v>
      </c>
      <c r="T28" s="263" t="s">
        <v>280</v>
      </c>
      <c r="U28" s="222">
        <v>1.157</v>
      </c>
      <c r="V28" s="222">
        <f>ROUND(E28*U28,2)</f>
        <v>1.1599999999999999</v>
      </c>
      <c r="W28" s="222"/>
      <c r="X28" s="222" t="s">
        <v>399</v>
      </c>
      <c r="Y28" s="222" t="s">
        <v>283</v>
      </c>
      <c r="Z28" s="212"/>
      <c r="AA28" s="212"/>
      <c r="AB28" s="212"/>
      <c r="AC28" s="212"/>
      <c r="AD28" s="212"/>
      <c r="AE28" s="212"/>
      <c r="AF28" s="212"/>
      <c r="AG28" s="212" t="s">
        <v>1035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3658</v>
      </c>
      <c r="C29" s="265" t="s">
        <v>3659</v>
      </c>
      <c r="D29" s="259" t="s">
        <v>491</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1953</v>
      </c>
      <c r="S29" s="262" t="s">
        <v>280</v>
      </c>
      <c r="T29" s="263" t="s">
        <v>280</v>
      </c>
      <c r="U29" s="222">
        <v>1.26</v>
      </c>
      <c r="V29" s="222">
        <f>ROUND(E29*U29,2)</f>
        <v>2.52</v>
      </c>
      <c r="W29" s="222"/>
      <c r="X29" s="222" t="s">
        <v>399</v>
      </c>
      <c r="Y29" s="222" t="s">
        <v>283</v>
      </c>
      <c r="Z29" s="212"/>
      <c r="AA29" s="212"/>
      <c r="AB29" s="212"/>
      <c r="AC29" s="212"/>
      <c r="AD29" s="212"/>
      <c r="AE29" s="212"/>
      <c r="AF29" s="212"/>
      <c r="AG29" s="212" t="s">
        <v>1035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3660</v>
      </c>
      <c r="C30" s="247" t="s">
        <v>3661</v>
      </c>
      <c r="D30" s="238" t="s">
        <v>563</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1953</v>
      </c>
      <c r="S30" s="241" t="s">
        <v>280</v>
      </c>
      <c r="T30" s="242" t="s">
        <v>280</v>
      </c>
      <c r="U30" s="222">
        <v>6.7000000000000004E-2</v>
      </c>
      <c r="V30" s="222">
        <f>ROUND(E30*U30,2)</f>
        <v>2.0099999999999998</v>
      </c>
      <c r="W30" s="222"/>
      <c r="X30" s="222" t="s">
        <v>399</v>
      </c>
      <c r="Y30" s="222" t="s">
        <v>283</v>
      </c>
      <c r="Z30" s="212"/>
      <c r="AA30" s="212"/>
      <c r="AB30" s="212"/>
      <c r="AC30" s="212"/>
      <c r="AD30" s="212"/>
      <c r="AE30" s="212"/>
      <c r="AF30" s="212"/>
      <c r="AG30" s="212" t="s">
        <v>1035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2000</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3662</v>
      </c>
      <c r="C32" s="247" t="s">
        <v>3663</v>
      </c>
      <c r="D32" s="238" t="s">
        <v>563</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1953</v>
      </c>
      <c r="S32" s="241" t="s">
        <v>280</v>
      </c>
      <c r="T32" s="242" t="s">
        <v>280</v>
      </c>
      <c r="U32" s="222">
        <v>6.2E-2</v>
      </c>
      <c r="V32" s="222">
        <f>ROUND(E32*U32,2)</f>
        <v>1.86</v>
      </c>
      <c r="W32" s="222"/>
      <c r="X32" s="222" t="s">
        <v>399</v>
      </c>
      <c r="Y32" s="222" t="s">
        <v>283</v>
      </c>
      <c r="Z32" s="212"/>
      <c r="AA32" s="212"/>
      <c r="AB32" s="212"/>
      <c r="AC32" s="212"/>
      <c r="AD32" s="212"/>
      <c r="AE32" s="212"/>
      <c r="AF32" s="212"/>
      <c r="AG32" s="212" t="s">
        <v>1035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3664</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3665</v>
      </c>
      <c r="C34" s="247" t="s">
        <v>3640</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1953</v>
      </c>
      <c r="S34" s="241" t="s">
        <v>280</v>
      </c>
      <c r="T34" s="242" t="s">
        <v>280</v>
      </c>
      <c r="U34" s="222">
        <v>0</v>
      </c>
      <c r="V34" s="222">
        <f>ROUND(E34*U34,2)</f>
        <v>0</v>
      </c>
      <c r="W34" s="222"/>
      <c r="X34" s="222" t="s">
        <v>399</v>
      </c>
      <c r="Y34" s="222" t="s">
        <v>283</v>
      </c>
      <c r="Z34" s="212"/>
      <c r="AA34" s="212"/>
      <c r="AB34" s="212"/>
      <c r="AC34" s="212"/>
      <c r="AD34" s="212"/>
      <c r="AE34" s="212"/>
      <c r="AF34" s="212"/>
      <c r="AG34" s="212" t="s">
        <v>1035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3328</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3666</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3667</v>
      </c>
      <c r="C37" s="265" t="s">
        <v>3668</v>
      </c>
      <c r="D37" s="259" t="s">
        <v>491</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399</v>
      </c>
      <c r="Y37" s="222" t="s">
        <v>283</v>
      </c>
      <c r="Z37" s="212"/>
      <c r="AA37" s="212"/>
      <c r="AB37" s="212"/>
      <c r="AC37" s="212"/>
      <c r="AD37" s="212"/>
      <c r="AE37" s="212"/>
      <c r="AF37" s="212"/>
      <c r="AG37" s="212" t="s">
        <v>1035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3669</v>
      </c>
      <c r="C38" s="265" t="s">
        <v>3670</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399</v>
      </c>
      <c r="Y38" s="222" t="s">
        <v>283</v>
      </c>
      <c r="Z38" s="212"/>
      <c r="AA38" s="212"/>
      <c r="AB38" s="212"/>
      <c r="AC38" s="212"/>
      <c r="AD38" s="212"/>
      <c r="AE38" s="212"/>
      <c r="AF38" s="212"/>
      <c r="AG38" s="212" t="s">
        <v>1035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3671</v>
      </c>
      <c r="C39" s="265" t="s">
        <v>3672</v>
      </c>
      <c r="D39" s="259" t="s">
        <v>563</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316</v>
      </c>
      <c r="T39" s="263" t="s">
        <v>281</v>
      </c>
      <c r="U39" s="222">
        <v>0</v>
      </c>
      <c r="V39" s="222">
        <f>ROUND(E39*U39,2)</f>
        <v>0</v>
      </c>
      <c r="W39" s="222"/>
      <c r="X39" s="222" t="s">
        <v>399</v>
      </c>
      <c r="Y39" s="222" t="s">
        <v>283</v>
      </c>
      <c r="Z39" s="212"/>
      <c r="AA39" s="212"/>
      <c r="AB39" s="212"/>
      <c r="AC39" s="212"/>
      <c r="AD39" s="212"/>
      <c r="AE39" s="212"/>
      <c r="AF39" s="212"/>
      <c r="AG39" s="212" t="s">
        <v>1035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3673</v>
      </c>
      <c r="C40" s="265" t="s">
        <v>3674</v>
      </c>
      <c r="D40" s="259" t="s">
        <v>491</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316</v>
      </c>
      <c r="T40" s="263" t="s">
        <v>281</v>
      </c>
      <c r="U40" s="222">
        <v>0</v>
      </c>
      <c r="V40" s="222">
        <f>ROUND(E40*U40,2)</f>
        <v>0</v>
      </c>
      <c r="W40" s="222"/>
      <c r="X40" s="222" t="s">
        <v>399</v>
      </c>
      <c r="Y40" s="222" t="s">
        <v>283</v>
      </c>
      <c r="Z40" s="212"/>
      <c r="AA40" s="212"/>
      <c r="AB40" s="212"/>
      <c r="AC40" s="212"/>
      <c r="AD40" s="212"/>
      <c r="AE40" s="212"/>
      <c r="AF40" s="212"/>
      <c r="AG40" s="212" t="s">
        <v>1035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3675</v>
      </c>
      <c r="C41" s="265" t="s">
        <v>3676</v>
      </c>
      <c r="D41" s="259" t="s">
        <v>491</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316</v>
      </c>
      <c r="T41" s="263" t="s">
        <v>281</v>
      </c>
      <c r="U41" s="222">
        <v>0</v>
      </c>
      <c r="V41" s="222">
        <f>ROUND(E41*U41,2)</f>
        <v>0</v>
      </c>
      <c r="W41" s="222"/>
      <c r="X41" s="222" t="s">
        <v>399</v>
      </c>
      <c r="Y41" s="222" t="s">
        <v>283</v>
      </c>
      <c r="Z41" s="212"/>
      <c r="AA41" s="212"/>
      <c r="AB41" s="212"/>
      <c r="AC41" s="212"/>
      <c r="AD41" s="212"/>
      <c r="AE41" s="212"/>
      <c r="AF41" s="212"/>
      <c r="AG41" s="212" t="s">
        <v>1035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3677</v>
      </c>
      <c r="C42" s="265" t="s">
        <v>3678</v>
      </c>
      <c r="D42" s="259" t="s">
        <v>491</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316</v>
      </c>
      <c r="T42" s="263" t="s">
        <v>281</v>
      </c>
      <c r="U42" s="222">
        <v>0</v>
      </c>
      <c r="V42" s="222">
        <f>ROUND(E42*U42,2)</f>
        <v>0</v>
      </c>
      <c r="W42" s="222"/>
      <c r="X42" s="222" t="s">
        <v>399</v>
      </c>
      <c r="Y42" s="222" t="s">
        <v>283</v>
      </c>
      <c r="Z42" s="212"/>
      <c r="AA42" s="212"/>
      <c r="AB42" s="212"/>
      <c r="AC42" s="212"/>
      <c r="AD42" s="212"/>
      <c r="AE42" s="212"/>
      <c r="AF42" s="212"/>
      <c r="AG42" s="212" t="s">
        <v>1035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3679</v>
      </c>
      <c r="C43" s="265" t="s">
        <v>3680</v>
      </c>
      <c r="D43" s="259" t="s">
        <v>491</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316</v>
      </c>
      <c r="T43" s="263" t="s">
        <v>281</v>
      </c>
      <c r="U43" s="222">
        <v>0</v>
      </c>
      <c r="V43" s="222">
        <f>ROUND(E43*U43,2)</f>
        <v>0</v>
      </c>
      <c r="W43" s="222"/>
      <c r="X43" s="222" t="s">
        <v>399</v>
      </c>
      <c r="Y43" s="222" t="s">
        <v>283</v>
      </c>
      <c r="Z43" s="212"/>
      <c r="AA43" s="212"/>
      <c r="AB43" s="212"/>
      <c r="AC43" s="212"/>
      <c r="AD43" s="212"/>
      <c r="AE43" s="212"/>
      <c r="AF43" s="212"/>
      <c r="AG43" s="212" t="s">
        <v>1035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3681</v>
      </c>
      <c r="C44" s="265" t="s">
        <v>3682</v>
      </c>
      <c r="D44" s="259" t="s">
        <v>491</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316</v>
      </c>
      <c r="T44" s="263" t="s">
        <v>281</v>
      </c>
      <c r="U44" s="222">
        <v>0</v>
      </c>
      <c r="V44" s="222">
        <f>ROUND(E44*U44,2)</f>
        <v>0</v>
      </c>
      <c r="W44" s="222"/>
      <c r="X44" s="222" t="s">
        <v>399</v>
      </c>
      <c r="Y44" s="222" t="s">
        <v>283</v>
      </c>
      <c r="Z44" s="212"/>
      <c r="AA44" s="212"/>
      <c r="AB44" s="212"/>
      <c r="AC44" s="212"/>
      <c r="AD44" s="212"/>
      <c r="AE44" s="212"/>
      <c r="AF44" s="212"/>
      <c r="AG44" s="212" t="s">
        <v>1035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3683</v>
      </c>
      <c r="C45" s="265" t="s">
        <v>3684</v>
      </c>
      <c r="D45" s="259" t="s">
        <v>491</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316</v>
      </c>
      <c r="T45" s="263" t="s">
        <v>281</v>
      </c>
      <c r="U45" s="222">
        <v>0.55800000000000005</v>
      </c>
      <c r="V45" s="222">
        <f>ROUND(E45*U45,2)</f>
        <v>1.1200000000000001</v>
      </c>
      <c r="W45" s="222"/>
      <c r="X45" s="222" t="s">
        <v>399</v>
      </c>
      <c r="Y45" s="222" t="s">
        <v>283</v>
      </c>
      <c r="Z45" s="212"/>
      <c r="AA45" s="212"/>
      <c r="AB45" s="212"/>
      <c r="AC45" s="212"/>
      <c r="AD45" s="212"/>
      <c r="AE45" s="212"/>
      <c r="AF45" s="212"/>
      <c r="AG45" s="212" t="s">
        <v>1035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3685</v>
      </c>
      <c r="C46" s="265" t="s">
        <v>3686</v>
      </c>
      <c r="D46" s="259" t="s">
        <v>491</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316</v>
      </c>
      <c r="T46" s="263" t="s">
        <v>281</v>
      </c>
      <c r="U46" s="222">
        <v>0</v>
      </c>
      <c r="V46" s="222">
        <f>ROUND(E46*U46,2)</f>
        <v>0</v>
      </c>
      <c r="W46" s="222"/>
      <c r="X46" s="222" t="s">
        <v>399</v>
      </c>
      <c r="Y46" s="222" t="s">
        <v>283</v>
      </c>
      <c r="Z46" s="212"/>
      <c r="AA46" s="212"/>
      <c r="AB46" s="212"/>
      <c r="AC46" s="212"/>
      <c r="AD46" s="212"/>
      <c r="AE46" s="212"/>
      <c r="AF46" s="212"/>
      <c r="AG46" s="212" t="s">
        <v>1035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3687</v>
      </c>
      <c r="C47" s="265" t="s">
        <v>3688</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316</v>
      </c>
      <c r="T47" s="263" t="s">
        <v>281</v>
      </c>
      <c r="U47" s="222">
        <v>0</v>
      </c>
      <c r="V47" s="222">
        <f>ROUND(E47*U47,2)</f>
        <v>0</v>
      </c>
      <c r="W47" s="222"/>
      <c r="X47" s="222" t="s">
        <v>399</v>
      </c>
      <c r="Y47" s="222" t="s">
        <v>283</v>
      </c>
      <c r="Z47" s="212"/>
      <c r="AA47" s="212"/>
      <c r="AB47" s="212"/>
      <c r="AC47" s="212"/>
      <c r="AD47" s="212"/>
      <c r="AE47" s="212"/>
      <c r="AF47" s="212"/>
      <c r="AG47" s="212" t="s">
        <v>1035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3689</v>
      </c>
      <c r="C48" s="265" t="s">
        <v>3690</v>
      </c>
      <c r="D48" s="259" t="s">
        <v>491</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316</v>
      </c>
      <c r="T48" s="263" t="s">
        <v>281</v>
      </c>
      <c r="U48" s="222">
        <v>0</v>
      </c>
      <c r="V48" s="222">
        <f>ROUND(E48*U48,2)</f>
        <v>0</v>
      </c>
      <c r="W48" s="222"/>
      <c r="X48" s="222" t="s">
        <v>399</v>
      </c>
      <c r="Y48" s="222" t="s">
        <v>283</v>
      </c>
      <c r="Z48" s="212"/>
      <c r="AA48" s="212"/>
      <c r="AB48" s="212"/>
      <c r="AC48" s="212"/>
      <c r="AD48" s="212"/>
      <c r="AE48" s="212"/>
      <c r="AF48" s="212"/>
      <c r="AG48" s="212" t="s">
        <v>1035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3691</v>
      </c>
      <c r="C49" s="247" t="s">
        <v>3692</v>
      </c>
      <c r="D49" s="238" t="s">
        <v>491</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830</v>
      </c>
      <c r="Y49" s="222" t="s">
        <v>283</v>
      </c>
      <c r="Z49" s="212"/>
      <c r="AA49" s="212"/>
      <c r="AB49" s="212"/>
      <c r="AC49" s="212"/>
      <c r="AD49" s="212"/>
      <c r="AE49" s="212"/>
      <c r="AF49" s="212"/>
      <c r="AG49" s="212" t="s">
        <v>3304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261</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405</v>
      </c>
    </row>
    <row r="52" spans="1:60" x14ac:dyDescent="0.2">
      <c r="C52" s="253"/>
      <c r="D52" s="10"/>
      <c r="AG52" t="s">
        <v>435</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2xgpMpr2Ejbg0LhvDG/PLBHOuo0P083/NsD2PP+sWtilnZZdP89S+TOXZfvkcoT4IW72DaBvDRoLNUBJz/sDg==" saltValue="5eoM5DOz2N9dPurkcvUvjw=="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7CD0-1447-4504-8F64-020D705A12C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98</v>
      </c>
      <c r="C3" s="201" t="s">
        <v>99</v>
      </c>
      <c r="D3" s="199"/>
      <c r="E3" s="199"/>
      <c r="F3" s="199"/>
      <c r="G3" s="200"/>
      <c r="AC3" s="176" t="s">
        <v>248</v>
      </c>
      <c r="AG3" t="s">
        <v>251</v>
      </c>
    </row>
    <row r="4" spans="1:60" ht="24.95" customHeight="1" x14ac:dyDescent="0.2">
      <c r="A4" s="202" t="s">
        <v>9</v>
      </c>
      <c r="B4" s="203" t="s">
        <v>100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276</v>
      </c>
    </row>
    <row r="9" spans="1:60" ht="22.5" outlineLevel="1" x14ac:dyDescent="0.2">
      <c r="A9" s="236">
        <v>1</v>
      </c>
      <c r="B9" s="237" t="s">
        <v>2351</v>
      </c>
      <c r="C9" s="247" t="s">
        <v>2352</v>
      </c>
      <c r="D9" s="238" t="s">
        <v>439</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440</v>
      </c>
      <c r="S9" s="241" t="s">
        <v>280</v>
      </c>
      <c r="T9" s="242" t="s">
        <v>280</v>
      </c>
      <c r="U9" s="222">
        <v>0.16</v>
      </c>
      <c r="V9" s="222">
        <f>ROUND(E9*U9,2)</f>
        <v>0.17</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2353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3693</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3694</v>
      </c>
      <c r="C12" s="247" t="s">
        <v>3695</v>
      </c>
      <c r="D12" s="238" t="s">
        <v>439</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440</v>
      </c>
      <c r="S12" s="241" t="s">
        <v>280</v>
      </c>
      <c r="T12" s="242" t="s">
        <v>280</v>
      </c>
      <c r="U12" s="222">
        <v>0.14199999999999999</v>
      </c>
      <c r="V12" s="222">
        <f>ROUND(E12*U12,2)</f>
        <v>1.48</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2353</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3696</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3697</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3698</v>
      </c>
      <c r="C16" s="247" t="s">
        <v>3699</v>
      </c>
      <c r="D16" s="238" t="s">
        <v>439</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440</v>
      </c>
      <c r="S16" s="241" t="s">
        <v>280</v>
      </c>
      <c r="T16" s="242" t="s">
        <v>280</v>
      </c>
      <c r="U16" s="222">
        <v>7.0000000000000007E-2</v>
      </c>
      <c r="V16" s="222">
        <f>ROUND(E16*U16,2)</f>
        <v>4.41</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3696</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3700</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3701</v>
      </c>
      <c r="C19" s="247" t="s">
        <v>3702</v>
      </c>
      <c r="D19" s="238" t="s">
        <v>444</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3126</v>
      </c>
      <c r="S19" s="241" t="s">
        <v>280</v>
      </c>
      <c r="T19" s="242" t="s">
        <v>280</v>
      </c>
      <c r="U19" s="222">
        <v>0.51</v>
      </c>
      <c r="V19" s="222">
        <f>ROUND(E19*U19,2)</f>
        <v>6.22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3703</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3704</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3705</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3706</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3707</v>
      </c>
      <c r="C24" s="247" t="s">
        <v>3708</v>
      </c>
      <c r="D24" s="238" t="s">
        <v>444</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445</v>
      </c>
      <c r="S24" s="241" t="s">
        <v>280</v>
      </c>
      <c r="T24" s="242" t="s">
        <v>280</v>
      </c>
      <c r="U24" s="222">
        <v>9.7000000000000003E-2</v>
      </c>
      <c r="V24" s="222">
        <f>ROUND(E24*U24,2)</f>
        <v>0.04</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3709</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447</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3696</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3710</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3711</v>
      </c>
      <c r="C28" s="247" t="s">
        <v>3712</v>
      </c>
      <c r="D28" s="238" t="s">
        <v>444</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445</v>
      </c>
      <c r="S28" s="241" t="s">
        <v>280</v>
      </c>
      <c r="T28" s="242" t="s">
        <v>280</v>
      </c>
      <c r="U28" s="222">
        <v>0.25659999999999999</v>
      </c>
      <c r="V28" s="222">
        <f>ROUND(E28*U28,2)</f>
        <v>3.85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2688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447</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3696</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3713</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3714</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3715</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3716</v>
      </c>
      <c r="C34" s="247" t="s">
        <v>3717</v>
      </c>
      <c r="D34" s="238" t="s">
        <v>444</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445</v>
      </c>
      <c r="S34" s="241" t="s">
        <v>280</v>
      </c>
      <c r="T34" s="242" t="s">
        <v>280</v>
      </c>
      <c r="U34" s="222">
        <v>0.36499999999999999</v>
      </c>
      <c r="V34" s="222">
        <f>ROUND(E34*U34,2)</f>
        <v>13.2</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2117</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447</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3696</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3718</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3719</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3720</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2694</v>
      </c>
      <c r="C40" s="247" t="s">
        <v>2695</v>
      </c>
      <c r="D40" s="238" t="s">
        <v>444</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445</v>
      </c>
      <c r="S40" s="241" t="s">
        <v>280</v>
      </c>
      <c r="T40" s="242" t="s">
        <v>280</v>
      </c>
      <c r="U40" s="222">
        <v>8.4000000000000005E-2</v>
      </c>
      <c r="V40" s="222">
        <f>ROUND(E40*U40,2)</f>
        <v>1.52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2117</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447</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3721</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2696</v>
      </c>
      <c r="C43" s="247" t="s">
        <v>2697</v>
      </c>
      <c r="D43" s="238" t="s">
        <v>439</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445</v>
      </c>
      <c r="S43" s="241" t="s">
        <v>280</v>
      </c>
      <c r="T43" s="242" t="s">
        <v>280</v>
      </c>
      <c r="U43" s="222">
        <v>0.23599999999999999</v>
      </c>
      <c r="V43" s="222">
        <f>ROUND(E43*U43,2)</f>
        <v>7.24</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2698</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3722</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2701</v>
      </c>
      <c r="C46" s="247" t="s">
        <v>2702</v>
      </c>
      <c r="D46" s="238" t="s">
        <v>439</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445</v>
      </c>
      <c r="S46" s="241" t="s">
        <v>280</v>
      </c>
      <c r="T46" s="242" t="s">
        <v>280</v>
      </c>
      <c r="U46" s="222">
        <v>7.0000000000000007E-2</v>
      </c>
      <c r="V46" s="222">
        <f>ROUND(E46*U46,2)</f>
        <v>2.15</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2703</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447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3723</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2122</v>
      </c>
      <c r="C49" s="247" t="s">
        <v>2123</v>
      </c>
      <c r="D49" s="238" t="s">
        <v>444</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445</v>
      </c>
      <c r="S49" s="241" t="s">
        <v>280</v>
      </c>
      <c r="T49" s="242" t="s">
        <v>280</v>
      </c>
      <c r="U49" s="222">
        <v>7.3999999999999996E-2</v>
      </c>
      <c r="V49" s="222">
        <f>ROUND(E49*U49,2)</f>
        <v>3.79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454</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3724</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3725</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3726</v>
      </c>
      <c r="C53" s="247" t="s">
        <v>3727</v>
      </c>
      <c r="D53" s="238" t="s">
        <v>444</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445</v>
      </c>
      <c r="S53" s="241" t="s">
        <v>280</v>
      </c>
      <c r="T53" s="242" t="s">
        <v>280</v>
      </c>
      <c r="U53" s="222">
        <v>1.0999999999999999E-2</v>
      </c>
      <c r="V53" s="222">
        <f>ROUND(E53*U53,2)</f>
        <v>0.56000000000000005</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454</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3728</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455</v>
      </c>
      <c r="C56" s="247" t="s">
        <v>456</v>
      </c>
      <c r="D56" s="238" t="s">
        <v>444</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445</v>
      </c>
      <c r="S56" s="241" t="s">
        <v>280</v>
      </c>
      <c r="T56" s="242" t="s">
        <v>280</v>
      </c>
      <c r="U56" s="222">
        <v>0</v>
      </c>
      <c r="V56" s="222">
        <f>ROUND(E56*U56,2)</f>
        <v>0</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454</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447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3729</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3730</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3731</v>
      </c>
      <c r="C60" s="247" t="s">
        <v>3732</v>
      </c>
      <c r="D60" s="238" t="s">
        <v>444</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445</v>
      </c>
      <c r="S60" s="241" t="s">
        <v>280</v>
      </c>
      <c r="T60" s="242" t="s">
        <v>280</v>
      </c>
      <c r="U60" s="222">
        <v>1.587</v>
      </c>
      <c r="V60" s="222">
        <f>ROUND(E60*U60,2)</f>
        <v>23.62</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2717</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447</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3733</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3734</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3735</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2715</v>
      </c>
      <c r="C65" s="247" t="s">
        <v>2716</v>
      </c>
      <c r="D65" s="238" t="s">
        <v>444</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445</v>
      </c>
      <c r="S65" s="241" t="s">
        <v>280</v>
      </c>
      <c r="T65" s="242" t="s">
        <v>280</v>
      </c>
      <c r="U65" s="222">
        <v>1.587</v>
      </c>
      <c r="V65" s="222">
        <f>ROUND(E65*U65,2)</f>
        <v>52.06</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2717</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447</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3733</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3736</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3696</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3737</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3738</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3739</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2790</v>
      </c>
      <c r="C73" s="247" t="s">
        <v>2791</v>
      </c>
      <c r="D73" s="238" t="s">
        <v>439</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2475</v>
      </c>
      <c r="S73" s="241" t="s">
        <v>280</v>
      </c>
      <c r="T73" s="242" t="s">
        <v>280</v>
      </c>
      <c r="U73" s="222">
        <v>0.06</v>
      </c>
      <c r="V73" s="222">
        <f>ROUND(E73*U73,2)</f>
        <v>0.14000000000000001</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2792</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447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3740</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3741</v>
      </c>
      <c r="C76" s="247" t="s">
        <v>3742</v>
      </c>
      <c r="D76" s="238" t="s">
        <v>439</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445</v>
      </c>
      <c r="S76" s="241" t="s">
        <v>280</v>
      </c>
      <c r="T76" s="242" t="s">
        <v>280</v>
      </c>
      <c r="U76" s="222">
        <v>0.254</v>
      </c>
      <c r="V76" s="222">
        <f>ROUND(E76*U76,2)</f>
        <v>0.57999999999999996</v>
      </c>
      <c r="W76" s="222"/>
      <c r="X76" s="222" t="s">
        <v>399</v>
      </c>
      <c r="Y76" s="222" t="s">
        <v>283</v>
      </c>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3743</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447</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3744</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3745</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3746</v>
      </c>
      <c r="C80" s="247" t="s">
        <v>3747</v>
      </c>
      <c r="D80" s="238" t="s">
        <v>439</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2475</v>
      </c>
      <c r="S80" s="241" t="s">
        <v>280</v>
      </c>
      <c r="T80" s="242" t="s">
        <v>280</v>
      </c>
      <c r="U80" s="222">
        <v>1.4999999999999999E-2</v>
      </c>
      <c r="V80" s="222">
        <f>ROUND(E80*U80,2)</f>
        <v>0.03</v>
      </c>
      <c r="W80" s="222"/>
      <c r="X80" s="222" t="s">
        <v>399</v>
      </c>
      <c r="Y80" s="222" t="s">
        <v>283</v>
      </c>
      <c r="Z80" s="212"/>
      <c r="AA80" s="212"/>
      <c r="AB80" s="212"/>
      <c r="AC80" s="212"/>
      <c r="AD80" s="212"/>
      <c r="AE80" s="212"/>
      <c r="AF80" s="212"/>
      <c r="AG80" s="212" t="s">
        <v>400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3740</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3748</v>
      </c>
      <c r="C82" s="247" t="s">
        <v>3749</v>
      </c>
      <c r="D82" s="238" t="s">
        <v>481</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445</v>
      </c>
      <c r="S82" s="241" t="s">
        <v>280</v>
      </c>
      <c r="T82" s="242" t="s">
        <v>280</v>
      </c>
      <c r="U82" s="222">
        <v>0</v>
      </c>
      <c r="V82" s="222">
        <f>ROUND(E82*U82,2)</f>
        <v>0</v>
      </c>
      <c r="W82" s="222"/>
      <c r="X82" s="222" t="s">
        <v>399</v>
      </c>
      <c r="Y82" s="222" t="s">
        <v>283</v>
      </c>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3750</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3751</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2808</v>
      </c>
      <c r="C85" s="247" t="s">
        <v>2809</v>
      </c>
      <c r="D85" s="238" t="s">
        <v>1093</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888</v>
      </c>
      <c r="S85" s="241" t="s">
        <v>280</v>
      </c>
      <c r="T85" s="242" t="s">
        <v>280</v>
      </c>
      <c r="U85" s="222">
        <v>0</v>
      </c>
      <c r="V85" s="222">
        <f>ROUND(E85*U85,2)</f>
        <v>0</v>
      </c>
      <c r="W85" s="222"/>
      <c r="X85" s="222" t="s">
        <v>830</v>
      </c>
      <c r="Y85" s="222" t="s">
        <v>283</v>
      </c>
      <c r="Z85" s="212"/>
      <c r="AA85" s="212"/>
      <c r="AB85" s="212"/>
      <c r="AC85" s="212"/>
      <c r="AD85" s="212"/>
      <c r="AE85" s="212"/>
      <c r="AF85" s="212"/>
      <c r="AG85" s="212" t="s">
        <v>831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3752</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3753</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3754</v>
      </c>
      <c r="C88" s="247" t="s">
        <v>3755</v>
      </c>
      <c r="D88" s="238" t="s">
        <v>481</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888</v>
      </c>
      <c r="S88" s="241" t="s">
        <v>2876</v>
      </c>
      <c r="T88" s="242" t="s">
        <v>1403</v>
      </c>
      <c r="U88" s="222">
        <v>0</v>
      </c>
      <c r="V88" s="222">
        <f>ROUND(E88*U88,2)</f>
        <v>0</v>
      </c>
      <c r="W88" s="222"/>
      <c r="X88" s="222" t="s">
        <v>830</v>
      </c>
      <c r="Y88" s="222" t="s">
        <v>283</v>
      </c>
      <c r="Z88" s="212"/>
      <c r="AA88" s="212"/>
      <c r="AB88" s="212"/>
      <c r="AC88" s="212"/>
      <c r="AD88" s="212"/>
      <c r="AE88" s="212"/>
      <c r="AF88" s="212"/>
      <c r="AG88" s="212" t="s">
        <v>831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3756</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3757</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3758</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3759</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276</v>
      </c>
    </row>
    <row r="94" spans="1:60" ht="33.75" outlineLevel="1" x14ac:dyDescent="0.2">
      <c r="A94" s="236">
        <v>22</v>
      </c>
      <c r="B94" s="237" t="s">
        <v>3760</v>
      </c>
      <c r="C94" s="247" t="s">
        <v>3761</v>
      </c>
      <c r="D94" s="238" t="s">
        <v>444</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2375</v>
      </c>
      <c r="S94" s="241" t="s">
        <v>280</v>
      </c>
      <c r="T94" s="242" t="s">
        <v>280</v>
      </c>
      <c r="U94" s="222">
        <v>1.4490000000000001</v>
      </c>
      <c r="V94" s="222">
        <f>ROUND(E94*U94,2)</f>
        <v>1.25</v>
      </c>
      <c r="W94" s="222"/>
      <c r="X94" s="222" t="s">
        <v>399</v>
      </c>
      <c r="Y94" s="222" t="s">
        <v>283</v>
      </c>
      <c r="Z94" s="212"/>
      <c r="AA94" s="212"/>
      <c r="AB94" s="212"/>
      <c r="AC94" s="212"/>
      <c r="AD94" s="212"/>
      <c r="AE94" s="212"/>
      <c r="AF94" s="212"/>
      <c r="AG94" s="212" t="s">
        <v>400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2722</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3696</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3762</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275</v>
      </c>
      <c r="B98" s="230" t="s">
        <v>70</v>
      </c>
      <c r="C98" s="246" t="s">
        <v>151</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276</v>
      </c>
    </row>
    <row r="99" spans="1:60" ht="22.5" outlineLevel="1" x14ac:dyDescent="0.2">
      <c r="A99" s="236">
        <v>23</v>
      </c>
      <c r="B99" s="237" t="s">
        <v>3763</v>
      </c>
      <c r="C99" s="247" t="s">
        <v>3764</v>
      </c>
      <c r="D99" s="238" t="s">
        <v>439</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440</v>
      </c>
      <c r="S99" s="241" t="s">
        <v>280</v>
      </c>
      <c r="T99" s="242" t="s">
        <v>280</v>
      </c>
      <c r="U99" s="222">
        <v>2.9000000000000001E-2</v>
      </c>
      <c r="V99" s="222">
        <f>ROUND(E99*U99,2)</f>
        <v>1.5</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3744</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3765</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3766</v>
      </c>
      <c r="C102" s="247" t="s">
        <v>3767</v>
      </c>
      <c r="D102" s="238" t="s">
        <v>439</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440</v>
      </c>
      <c r="S102" s="241" t="s">
        <v>280</v>
      </c>
      <c r="T102" s="242" t="s">
        <v>280</v>
      </c>
      <c r="U102" s="222">
        <v>6.4000000000000001E-2</v>
      </c>
      <c r="V102" s="222">
        <f>ROUND(E102*U102,2)</f>
        <v>3.96</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3744</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3768</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2826</v>
      </c>
      <c r="C105" s="247" t="s">
        <v>2827</v>
      </c>
      <c r="D105" s="238" t="s">
        <v>439</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440</v>
      </c>
      <c r="S105" s="241" t="s">
        <v>280</v>
      </c>
      <c r="T105" s="242" t="s">
        <v>280</v>
      </c>
      <c r="U105" s="222">
        <v>0.45200000000000001</v>
      </c>
      <c r="V105" s="222">
        <f>ROUND(E105*U105,2)</f>
        <v>4.57</v>
      </c>
      <c r="W105" s="222"/>
      <c r="X105" s="222" t="s">
        <v>399</v>
      </c>
      <c r="Y105" s="222" t="s">
        <v>283</v>
      </c>
      <c r="Z105" s="212"/>
      <c r="AA105" s="212"/>
      <c r="AB105" s="212"/>
      <c r="AC105" s="212"/>
      <c r="AD105" s="212"/>
      <c r="AE105" s="212"/>
      <c r="AF105" s="212"/>
      <c r="AG105" s="212" t="s">
        <v>400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2479</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447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3769</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3770</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3771</v>
      </c>
      <c r="C109" s="247" t="s">
        <v>3772</v>
      </c>
      <c r="D109" s="238" t="s">
        <v>563</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440</v>
      </c>
      <c r="S109" s="241" t="s">
        <v>280</v>
      </c>
      <c r="T109" s="242" t="s">
        <v>280</v>
      </c>
      <c r="U109" s="222">
        <v>0.41</v>
      </c>
      <c r="V109" s="222">
        <f>ROUND(E109*U109,2)</f>
        <v>6.07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3773</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2481</v>
      </c>
      <c r="C111" s="247" t="s">
        <v>2482</v>
      </c>
      <c r="D111" s="238" t="s">
        <v>439</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440</v>
      </c>
      <c r="S111" s="241" t="s">
        <v>280</v>
      </c>
      <c r="T111" s="242" t="s">
        <v>280</v>
      </c>
      <c r="U111" s="222">
        <v>0.375</v>
      </c>
      <c r="V111" s="222">
        <f>ROUND(E111*U111,2)</f>
        <v>0.41</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688</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3696</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3774</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3775</v>
      </c>
      <c r="C115" s="247" t="s">
        <v>3776</v>
      </c>
      <c r="D115" s="238" t="s">
        <v>439</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440</v>
      </c>
      <c r="S115" s="241" t="s">
        <v>280</v>
      </c>
      <c r="T115" s="242" t="s">
        <v>280</v>
      </c>
      <c r="U115" s="222">
        <v>5.6000000000000001E-2</v>
      </c>
      <c r="V115" s="222">
        <f>ROUND(E115*U115,2)</f>
        <v>3.47</v>
      </c>
      <c r="W115" s="222"/>
      <c r="X115" s="222" t="s">
        <v>399</v>
      </c>
      <c r="Y115" s="222" t="s">
        <v>283</v>
      </c>
      <c r="Z115" s="212"/>
      <c r="AA115" s="212"/>
      <c r="AB115" s="212"/>
      <c r="AC115" s="212"/>
      <c r="AD115" s="212"/>
      <c r="AE115" s="212"/>
      <c r="AF115" s="212"/>
      <c r="AG115" s="212" t="s">
        <v>400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2825</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447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3777</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3744</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3778</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3779</v>
      </c>
      <c r="C120" s="247" t="s">
        <v>3780</v>
      </c>
      <c r="D120" s="238" t="s">
        <v>439</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888</v>
      </c>
      <c r="S120" s="241" t="s">
        <v>280</v>
      </c>
      <c r="T120" s="242" t="s">
        <v>280</v>
      </c>
      <c r="U120" s="222">
        <v>0</v>
      </c>
      <c r="V120" s="222">
        <f>ROUND(E120*U120,2)</f>
        <v>0</v>
      </c>
      <c r="W120" s="222"/>
      <c r="X120" s="222" t="s">
        <v>830</v>
      </c>
      <c r="Y120" s="222" t="s">
        <v>283</v>
      </c>
      <c r="Z120" s="212"/>
      <c r="AA120" s="212"/>
      <c r="AB120" s="212"/>
      <c r="AC120" s="212"/>
      <c r="AD120" s="212"/>
      <c r="AE120" s="212"/>
      <c r="AF120" s="212"/>
      <c r="AG120" s="212" t="s">
        <v>831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3769</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3781</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1069</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275</v>
      </c>
      <c r="B124" s="230" t="s">
        <v>164</v>
      </c>
      <c r="C124" s="246" t="s">
        <v>165</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276</v>
      </c>
    </row>
    <row r="125" spans="1:60" ht="33.75" outlineLevel="1" x14ac:dyDescent="0.2">
      <c r="A125" s="236">
        <v>30</v>
      </c>
      <c r="B125" s="237" t="s">
        <v>3782</v>
      </c>
      <c r="C125" s="247" t="s">
        <v>3783</v>
      </c>
      <c r="D125" s="238" t="s">
        <v>563</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440</v>
      </c>
      <c r="S125" s="241" t="s">
        <v>280</v>
      </c>
      <c r="T125" s="242" t="s">
        <v>280</v>
      </c>
      <c r="U125" s="222">
        <v>0.21983</v>
      </c>
      <c r="V125" s="222">
        <f>ROUND(E125*U125,2)</f>
        <v>1.85</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2534</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447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3784</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275</v>
      </c>
      <c r="B128" s="230" t="s">
        <v>174</v>
      </c>
      <c r="C128" s="246" t="s">
        <v>175</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276</v>
      </c>
    </row>
    <row r="129" spans="1:60" outlineLevel="1" x14ac:dyDescent="0.2">
      <c r="A129" s="257">
        <v>31</v>
      </c>
      <c r="B129" s="258" t="s">
        <v>3785</v>
      </c>
      <c r="C129" s="265" t="s">
        <v>3786</v>
      </c>
      <c r="D129" s="259" t="s">
        <v>481</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2475</v>
      </c>
      <c r="S129" s="262" t="s">
        <v>280</v>
      </c>
      <c r="T129" s="263" t="s">
        <v>280</v>
      </c>
      <c r="U129" s="222">
        <v>7.4999999999999997E-2</v>
      </c>
      <c r="V129" s="222">
        <f>ROUND(E129*U129,2)</f>
        <v>9.1999999999999993</v>
      </c>
      <c r="W129" s="222"/>
      <c r="X129" s="222" t="s">
        <v>399</v>
      </c>
      <c r="Y129" s="222" t="s">
        <v>283</v>
      </c>
      <c r="Z129" s="212"/>
      <c r="AA129" s="212"/>
      <c r="AB129" s="212"/>
      <c r="AC129" s="212"/>
      <c r="AD129" s="212"/>
      <c r="AE129" s="212"/>
      <c r="AF129" s="212"/>
      <c r="AG129" s="212" t="s">
        <v>1015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275</v>
      </c>
      <c r="B130" s="230" t="s">
        <v>177</v>
      </c>
      <c r="C130" s="246" t="s">
        <v>178</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276</v>
      </c>
    </row>
    <row r="131" spans="1:60" ht="56.25" outlineLevel="1" x14ac:dyDescent="0.2">
      <c r="A131" s="236">
        <v>32</v>
      </c>
      <c r="B131" s="237" t="s">
        <v>1021</v>
      </c>
      <c r="C131" s="247" t="s">
        <v>1022</v>
      </c>
      <c r="D131" s="238" t="s">
        <v>439</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1019</v>
      </c>
      <c r="S131" s="241" t="s">
        <v>280</v>
      </c>
      <c r="T131" s="242" t="s">
        <v>280</v>
      </c>
      <c r="U131" s="222">
        <v>4.9000000000000002E-2</v>
      </c>
      <c r="V131" s="222">
        <f>ROUND(E131*U131,2)</f>
        <v>0.23</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3787</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3788</v>
      </c>
      <c r="C133" s="247" t="s">
        <v>3789</v>
      </c>
      <c r="D133" s="238" t="s">
        <v>439</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1019</v>
      </c>
      <c r="S133" s="241" t="s">
        <v>280</v>
      </c>
      <c r="T133" s="242" t="s">
        <v>280</v>
      </c>
      <c r="U133" s="222">
        <v>0.53200000000000003</v>
      </c>
      <c r="V133" s="222">
        <f>ROUND(E133*U133,2)</f>
        <v>2.4500000000000002</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3787</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3790</v>
      </c>
      <c r="C135" s="247" t="s">
        <v>3791</v>
      </c>
      <c r="D135" s="238" t="s">
        <v>439</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1019</v>
      </c>
      <c r="S135" s="241" t="s">
        <v>280</v>
      </c>
      <c r="T135" s="242" t="s">
        <v>280</v>
      </c>
      <c r="U135" s="222">
        <v>0.59299999999999997</v>
      </c>
      <c r="V135" s="222">
        <f>ROUND(E135*U135,2)</f>
        <v>2.73</v>
      </c>
      <c r="W135" s="222"/>
      <c r="X135" s="222" t="s">
        <v>399</v>
      </c>
      <c r="Y135" s="222" t="s">
        <v>283</v>
      </c>
      <c r="Z135" s="212"/>
      <c r="AA135" s="212"/>
      <c r="AB135" s="212"/>
      <c r="AC135" s="212"/>
      <c r="AD135" s="212"/>
      <c r="AE135" s="212"/>
      <c r="AF135" s="212"/>
      <c r="AG135" s="212" t="s">
        <v>400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3696</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3792</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3793</v>
      </c>
      <c r="C138" s="247" t="s">
        <v>3794</v>
      </c>
      <c r="D138" s="238" t="s">
        <v>439</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1019</v>
      </c>
      <c r="S138" s="241" t="s">
        <v>280</v>
      </c>
      <c r="T138" s="242" t="s">
        <v>280</v>
      </c>
      <c r="U138" s="222">
        <v>0.16</v>
      </c>
      <c r="V138" s="222">
        <f>ROUND(E138*U138,2)</f>
        <v>0.74</v>
      </c>
      <c r="W138" s="222"/>
      <c r="X138" s="222" t="s">
        <v>399</v>
      </c>
      <c r="Y138" s="222" t="s">
        <v>283</v>
      </c>
      <c r="Z138" s="212"/>
      <c r="AA138" s="212"/>
      <c r="AB138" s="212"/>
      <c r="AC138" s="212"/>
      <c r="AD138" s="212"/>
      <c r="AE138" s="212"/>
      <c r="AF138" s="212"/>
      <c r="AG138" s="212" t="s">
        <v>400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3787</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3795</v>
      </c>
      <c r="C140" s="247" t="s">
        <v>3796</v>
      </c>
      <c r="D140" s="238" t="s">
        <v>563</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1019</v>
      </c>
      <c r="S140" s="241" t="s">
        <v>280</v>
      </c>
      <c r="T140" s="242" t="s">
        <v>280</v>
      </c>
      <c r="U140" s="222">
        <v>0.1</v>
      </c>
      <c r="V140" s="222">
        <f>ROUND(E140*U140,2)</f>
        <v>0.34</v>
      </c>
      <c r="W140" s="222"/>
      <c r="X140" s="222" t="s">
        <v>399</v>
      </c>
      <c r="Y140" s="222" t="s">
        <v>283</v>
      </c>
      <c r="Z140" s="212"/>
      <c r="AA140" s="212"/>
      <c r="AB140" s="212"/>
      <c r="AC140" s="212"/>
      <c r="AD140" s="212"/>
      <c r="AE140" s="212"/>
      <c r="AF140" s="212"/>
      <c r="AG140" s="212" t="s">
        <v>400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3797</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3798</v>
      </c>
      <c r="C142" s="247" t="s">
        <v>3799</v>
      </c>
      <c r="D142" s="238" t="s">
        <v>491</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888</v>
      </c>
      <c r="S142" s="241" t="s">
        <v>280</v>
      </c>
      <c r="T142" s="242" t="s">
        <v>280</v>
      </c>
      <c r="U142" s="222">
        <v>0</v>
      </c>
      <c r="V142" s="222">
        <f>ROUND(E142*U142,2)</f>
        <v>0</v>
      </c>
      <c r="W142" s="222"/>
      <c r="X142" s="222" t="s">
        <v>830</v>
      </c>
      <c r="Y142" s="222" t="s">
        <v>283</v>
      </c>
      <c r="Z142" s="212"/>
      <c r="AA142" s="212"/>
      <c r="AB142" s="212"/>
      <c r="AC142" s="212"/>
      <c r="AD142" s="212"/>
      <c r="AE142" s="212"/>
      <c r="AF142" s="212"/>
      <c r="AG142" s="212" t="s">
        <v>831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275</v>
      </c>
      <c r="B144" s="230" t="s">
        <v>234</v>
      </c>
      <c r="C144" s="246" t="s">
        <v>235</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276</v>
      </c>
    </row>
    <row r="145" spans="1:60" outlineLevel="1" x14ac:dyDescent="0.2">
      <c r="A145" s="236">
        <v>38</v>
      </c>
      <c r="B145" s="237" t="s">
        <v>3800</v>
      </c>
      <c r="C145" s="247" t="s">
        <v>3801</v>
      </c>
      <c r="D145" s="238" t="s">
        <v>563</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280</v>
      </c>
      <c r="T145" s="242" t="s">
        <v>280</v>
      </c>
      <c r="U145" s="222">
        <v>8.5000000000000006E-2</v>
      </c>
      <c r="V145" s="222">
        <f>ROUND(E145*U145,2)</f>
        <v>3.19</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3802</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3803</v>
      </c>
      <c r="C147" s="247" t="s">
        <v>3804</v>
      </c>
      <c r="D147" s="238" t="s">
        <v>563</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888</v>
      </c>
      <c r="S147" s="241" t="s">
        <v>280</v>
      </c>
      <c r="T147" s="242" t="s">
        <v>280</v>
      </c>
      <c r="U147" s="222">
        <v>0</v>
      </c>
      <c r="V147" s="222">
        <f>ROUND(E147*U147,2)</f>
        <v>0</v>
      </c>
      <c r="W147" s="222"/>
      <c r="X147" s="222" t="s">
        <v>830</v>
      </c>
      <c r="Y147" s="222" t="s">
        <v>283</v>
      </c>
      <c r="Z147" s="212"/>
      <c r="AA147" s="212"/>
      <c r="AB147" s="212"/>
      <c r="AC147" s="212"/>
      <c r="AD147" s="212"/>
      <c r="AE147" s="212"/>
      <c r="AF147" s="212"/>
      <c r="AG147" s="212" t="s">
        <v>831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3805</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275</v>
      </c>
      <c r="B149" s="230" t="s">
        <v>242</v>
      </c>
      <c r="C149" s="246" t="s">
        <v>173</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276</v>
      </c>
    </row>
    <row r="150" spans="1:60" outlineLevel="1" x14ac:dyDescent="0.2">
      <c r="A150" s="236">
        <v>40</v>
      </c>
      <c r="B150" s="237" t="s">
        <v>2065</v>
      </c>
      <c r="C150" s="247" t="s">
        <v>2066</v>
      </c>
      <c r="D150" s="238" t="s">
        <v>481</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891</v>
      </c>
      <c r="S150" s="241" t="s">
        <v>280</v>
      </c>
      <c r="T150" s="242" t="s">
        <v>280</v>
      </c>
      <c r="U150" s="222">
        <v>0.49</v>
      </c>
      <c r="V150" s="222">
        <f>ROUND(E150*U150,2)</f>
        <v>15.77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2067</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3806</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3807</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3808</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2072</v>
      </c>
      <c r="C155" s="247" t="s">
        <v>2073</v>
      </c>
      <c r="D155" s="238" t="s">
        <v>481</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891</v>
      </c>
      <c r="S155" s="241" t="s">
        <v>280</v>
      </c>
      <c r="T155" s="242" t="s">
        <v>280</v>
      </c>
      <c r="U155" s="222">
        <v>0</v>
      </c>
      <c r="V155" s="222">
        <f>ROUND(E155*U155,2)</f>
        <v>0</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3105</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3809</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2080</v>
      </c>
      <c r="C158" s="247" t="s">
        <v>2081</v>
      </c>
      <c r="D158" s="238" t="s">
        <v>481</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891</v>
      </c>
      <c r="S158" s="241" t="s">
        <v>280</v>
      </c>
      <c r="T158" s="242" t="s">
        <v>280</v>
      </c>
      <c r="U158" s="222">
        <v>0.94199999999999995</v>
      </c>
      <c r="V158" s="222">
        <f>ROUND(E158*U158,2)</f>
        <v>13.04</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3810</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2085</v>
      </c>
      <c r="C160" s="247" t="s">
        <v>3107</v>
      </c>
      <c r="D160" s="238" t="s">
        <v>481</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891</v>
      </c>
      <c r="S160" s="241" t="s">
        <v>2087</v>
      </c>
      <c r="T160" s="242" t="s">
        <v>2087</v>
      </c>
      <c r="U160" s="222">
        <v>0</v>
      </c>
      <c r="V160" s="222">
        <f>ROUND(E160*U160,2)</f>
        <v>0</v>
      </c>
      <c r="W160" s="222"/>
      <c r="X160" s="222" t="s">
        <v>399</v>
      </c>
      <c r="Y160" s="222" t="s">
        <v>283</v>
      </c>
      <c r="Z160" s="212"/>
      <c r="AA160" s="212"/>
      <c r="AB160" s="212"/>
      <c r="AC160" s="212"/>
      <c r="AD160" s="212"/>
      <c r="AE160" s="212"/>
      <c r="AF160" s="212"/>
      <c r="AG160" s="212" t="s">
        <v>400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3811</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2849</v>
      </c>
      <c r="C162" s="247" t="s">
        <v>2850</v>
      </c>
      <c r="D162" s="238" t="s">
        <v>481</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891</v>
      </c>
      <c r="S162" s="241" t="s">
        <v>280</v>
      </c>
      <c r="T162" s="242" t="s">
        <v>280</v>
      </c>
      <c r="U162" s="222">
        <v>0</v>
      </c>
      <c r="V162" s="222">
        <f>ROUND(E162*U162,2)</f>
        <v>0</v>
      </c>
      <c r="W162" s="222"/>
      <c r="X162" s="222" t="s">
        <v>399</v>
      </c>
      <c r="Y162" s="222" t="s">
        <v>283</v>
      </c>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3812</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3813</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2684</v>
      </c>
      <c r="C165" s="247" t="s">
        <v>2685</v>
      </c>
      <c r="D165" s="238" t="s">
        <v>481</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891</v>
      </c>
      <c r="S165" s="241" t="s">
        <v>280</v>
      </c>
      <c r="T165" s="242" t="s">
        <v>280</v>
      </c>
      <c r="U165" s="222">
        <v>0</v>
      </c>
      <c r="V165" s="222">
        <f>ROUND(E165*U165,2)</f>
        <v>0</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3810</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261</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405</v>
      </c>
    </row>
    <row r="169" spans="1:60" x14ac:dyDescent="0.2">
      <c r="C169" s="253"/>
      <c r="D169" s="10"/>
      <c r="AG169" t="s">
        <v>435</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A06z/U7KGPu8NOSuapm8TlKf2TydvxGQV5CJpbfXQhKOcScBrh9KqFuLoUNwudDQQVhxcrW5y8/Zr496VYoZg==" saltValue="7+CO8nLvez3oy1vIhKSqfA=="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6D02-E4FF-4CE0-AE87-5DD404347DD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101</v>
      </c>
      <c r="C3" s="201" t="s">
        <v>102</v>
      </c>
      <c r="D3" s="199"/>
      <c r="E3" s="199"/>
      <c r="F3" s="199"/>
      <c r="G3" s="200"/>
      <c r="AC3" s="176" t="s">
        <v>248</v>
      </c>
      <c r="AG3" t="s">
        <v>251</v>
      </c>
    </row>
    <row r="4" spans="1:60" ht="24.95" customHeight="1" x14ac:dyDescent="0.2">
      <c r="A4" s="202" t="s">
        <v>9</v>
      </c>
      <c r="B4" s="203" t="s">
        <v>103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276</v>
      </c>
    </row>
    <row r="9" spans="1:60" ht="22.5" outlineLevel="1" x14ac:dyDescent="0.2">
      <c r="A9" s="257">
        <v>1</v>
      </c>
      <c r="B9" s="258" t="s">
        <v>3483</v>
      </c>
      <c r="C9" s="265" t="s">
        <v>3484</v>
      </c>
      <c r="D9" s="259" t="s">
        <v>3171</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3452</v>
      </c>
      <c r="C10" s="265" t="s">
        <v>3482</v>
      </c>
      <c r="D10" s="259" t="s">
        <v>563</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3189</v>
      </c>
      <c r="Y10" s="222" t="s">
        <v>283</v>
      </c>
      <c r="Z10" s="212"/>
      <c r="AA10" s="212"/>
      <c r="AB10" s="212"/>
      <c r="AC10" s="212"/>
      <c r="AD10" s="212"/>
      <c r="AE10" s="212"/>
      <c r="AF10" s="212"/>
      <c r="AG10" s="212" t="s">
        <v>3461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3452</v>
      </c>
      <c r="C11" s="265" t="s">
        <v>3480</v>
      </c>
      <c r="D11" s="259" t="s">
        <v>563</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3189</v>
      </c>
      <c r="Y11" s="222" t="s">
        <v>283</v>
      </c>
      <c r="Z11" s="212"/>
      <c r="AA11" s="212"/>
      <c r="AB11" s="212"/>
      <c r="AC11" s="212"/>
      <c r="AD11" s="212"/>
      <c r="AE11" s="212"/>
      <c r="AF11" s="212"/>
      <c r="AG11" s="212" t="s">
        <v>3461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275</v>
      </c>
      <c r="B12" s="230" t="s">
        <v>181</v>
      </c>
      <c r="C12" s="246" t="s">
        <v>182</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276</v>
      </c>
    </row>
    <row r="13" spans="1:60" outlineLevel="1" x14ac:dyDescent="0.2">
      <c r="A13" s="236">
        <v>4</v>
      </c>
      <c r="B13" s="237" t="s">
        <v>2996</v>
      </c>
      <c r="C13" s="247" t="s">
        <v>2263</v>
      </c>
      <c r="D13" s="238" t="s">
        <v>481</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1078</v>
      </c>
      <c r="S13" s="241" t="s">
        <v>280</v>
      </c>
      <c r="T13" s="242" t="s">
        <v>280</v>
      </c>
      <c r="U13" s="222">
        <v>1.74</v>
      </c>
      <c r="V13" s="222">
        <f>ROUND(E13*U13,2)</f>
        <v>0.26</v>
      </c>
      <c r="W13" s="222"/>
      <c r="X13" s="222" t="s">
        <v>399</v>
      </c>
      <c r="Y13" s="222" t="s">
        <v>283</v>
      </c>
      <c r="Z13" s="212"/>
      <c r="AA13" s="212"/>
      <c r="AB13" s="212"/>
      <c r="AC13" s="212"/>
      <c r="AD13" s="212"/>
      <c r="AE13" s="212"/>
      <c r="AF13" s="212"/>
      <c r="AG13" s="212" t="s">
        <v>1035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1075</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3300</v>
      </c>
      <c r="C15" s="265" t="s">
        <v>3301</v>
      </c>
      <c r="D15" s="259" t="s">
        <v>563</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316</v>
      </c>
      <c r="T15" s="263" t="s">
        <v>281</v>
      </c>
      <c r="U15" s="222">
        <v>0</v>
      </c>
      <c r="V15" s="222">
        <f>ROUND(E15*U15,2)</f>
        <v>0</v>
      </c>
      <c r="W15" s="222"/>
      <c r="X15" s="222" t="s">
        <v>399</v>
      </c>
      <c r="Y15" s="222" t="s">
        <v>283</v>
      </c>
      <c r="Z15" s="212"/>
      <c r="AA15" s="212"/>
      <c r="AB15" s="212"/>
      <c r="AC15" s="212"/>
      <c r="AD15" s="212"/>
      <c r="AE15" s="212"/>
      <c r="AF15" s="212"/>
      <c r="AG15" s="212" t="s">
        <v>1035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3814</v>
      </c>
      <c r="C16" s="265" t="s">
        <v>3815</v>
      </c>
      <c r="D16" s="259" t="s">
        <v>563</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830</v>
      </c>
      <c r="Y16" s="222" t="s">
        <v>283</v>
      </c>
      <c r="Z16" s="212"/>
      <c r="AA16" s="212"/>
      <c r="AB16" s="212"/>
      <c r="AC16" s="212"/>
      <c r="AD16" s="212"/>
      <c r="AE16" s="212"/>
      <c r="AF16" s="212"/>
      <c r="AG16" s="212" t="s">
        <v>3304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196</v>
      </c>
      <c r="C17" s="246" t="s">
        <v>197</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276</v>
      </c>
    </row>
    <row r="18" spans="1:60" outlineLevel="1" x14ac:dyDescent="0.2">
      <c r="A18" s="257">
        <v>7</v>
      </c>
      <c r="B18" s="258" t="s">
        <v>3406</v>
      </c>
      <c r="C18" s="265" t="s">
        <v>3407</v>
      </c>
      <c r="D18" s="259" t="s">
        <v>481</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3327</v>
      </c>
      <c r="S18" s="262" t="s">
        <v>280</v>
      </c>
      <c r="T18" s="263" t="s">
        <v>280</v>
      </c>
      <c r="U18" s="222">
        <v>3.5630000000000002</v>
      </c>
      <c r="V18" s="222">
        <f>ROUND(E18*U18,2)</f>
        <v>5.34</v>
      </c>
      <c r="W18" s="222"/>
      <c r="X18" s="222" t="s">
        <v>399</v>
      </c>
      <c r="Y18" s="222" t="s">
        <v>283</v>
      </c>
      <c r="Z18" s="212"/>
      <c r="AA18" s="212"/>
      <c r="AB18" s="212"/>
      <c r="AC18" s="212"/>
      <c r="AD18" s="212"/>
      <c r="AE18" s="212"/>
      <c r="AF18" s="212"/>
      <c r="AG18" s="212" t="s">
        <v>1035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3452</v>
      </c>
      <c r="C19" s="265" t="s">
        <v>3816</v>
      </c>
      <c r="D19" s="259" t="s">
        <v>563</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3452</v>
      </c>
      <c r="C20" s="265" t="s">
        <v>3817</v>
      </c>
      <c r="D20" s="259" t="s">
        <v>491</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3189</v>
      </c>
      <c r="Y20" s="222" t="s">
        <v>283</v>
      </c>
      <c r="Z20" s="212"/>
      <c r="AA20" s="212"/>
      <c r="AB20" s="212"/>
      <c r="AC20" s="212"/>
      <c r="AD20" s="212"/>
      <c r="AE20" s="212"/>
      <c r="AF20" s="212"/>
      <c r="AG20" s="212" t="s">
        <v>3190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3452</v>
      </c>
      <c r="C21" s="265" t="s">
        <v>3818</v>
      </c>
      <c r="D21" s="259" t="s">
        <v>491</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3189</v>
      </c>
      <c r="Y21" s="222" t="s">
        <v>283</v>
      </c>
      <c r="Z21" s="212"/>
      <c r="AA21" s="212"/>
      <c r="AB21" s="212"/>
      <c r="AC21" s="212"/>
      <c r="AD21" s="212"/>
      <c r="AE21" s="212"/>
      <c r="AF21" s="212"/>
      <c r="AG21" s="212" t="s">
        <v>3190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3452</v>
      </c>
      <c r="C22" s="265" t="s">
        <v>3819</v>
      </c>
      <c r="D22" s="259" t="s">
        <v>491</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3189</v>
      </c>
      <c r="Y22" s="222" t="s">
        <v>283</v>
      </c>
      <c r="Z22" s="212"/>
      <c r="AA22" s="212"/>
      <c r="AB22" s="212"/>
      <c r="AC22" s="212"/>
      <c r="AD22" s="212"/>
      <c r="AE22" s="212"/>
      <c r="AF22" s="212"/>
      <c r="AG22" s="212" t="s">
        <v>3190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3452</v>
      </c>
      <c r="C23" s="265" t="s">
        <v>3820</v>
      </c>
      <c r="D23" s="259" t="s">
        <v>491</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3189</v>
      </c>
      <c r="Y23" s="222" t="s">
        <v>283</v>
      </c>
      <c r="Z23" s="212"/>
      <c r="AA23" s="212"/>
      <c r="AB23" s="212"/>
      <c r="AC23" s="212"/>
      <c r="AD23" s="212"/>
      <c r="AE23" s="212"/>
      <c r="AF23" s="212"/>
      <c r="AG23" s="212" t="s">
        <v>3190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3452</v>
      </c>
      <c r="C24" s="265" t="s">
        <v>3821</v>
      </c>
      <c r="D24" s="259" t="s">
        <v>491</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3189</v>
      </c>
      <c r="Y24" s="222" t="s">
        <v>283</v>
      </c>
      <c r="Z24" s="212"/>
      <c r="AA24" s="212"/>
      <c r="AB24" s="212"/>
      <c r="AC24" s="212"/>
      <c r="AD24" s="212"/>
      <c r="AE24" s="212"/>
      <c r="AF24" s="212"/>
      <c r="AG24" s="212" t="s">
        <v>3190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3452</v>
      </c>
      <c r="C25" s="265" t="s">
        <v>3822</v>
      </c>
      <c r="D25" s="259" t="s">
        <v>491</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3189</v>
      </c>
      <c r="Y25" s="222" t="s">
        <v>283</v>
      </c>
      <c r="Z25" s="212"/>
      <c r="AA25" s="212"/>
      <c r="AB25" s="212"/>
      <c r="AC25" s="212"/>
      <c r="AD25" s="212"/>
      <c r="AE25" s="212"/>
      <c r="AF25" s="212"/>
      <c r="AG25" s="212" t="s">
        <v>3190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3452</v>
      </c>
      <c r="C26" s="265" t="s">
        <v>3823</v>
      </c>
      <c r="D26" s="259" t="s">
        <v>491</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3189</v>
      </c>
      <c r="Y26" s="222" t="s">
        <v>283</v>
      </c>
      <c r="Z26" s="212"/>
      <c r="AA26" s="212"/>
      <c r="AB26" s="212"/>
      <c r="AC26" s="212"/>
      <c r="AD26" s="212"/>
      <c r="AE26" s="212"/>
      <c r="AF26" s="212"/>
      <c r="AG26" s="212" t="s">
        <v>3190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3452</v>
      </c>
      <c r="C27" s="265" t="s">
        <v>3824</v>
      </c>
      <c r="D27" s="259" t="s">
        <v>563</v>
      </c>
      <c r="E27" s="260">
        <v>84</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3189</v>
      </c>
      <c r="Y27" s="222" t="s">
        <v>283</v>
      </c>
      <c r="Z27" s="212"/>
      <c r="AA27" s="212"/>
      <c r="AB27" s="212"/>
      <c r="AC27" s="212"/>
      <c r="AD27" s="212"/>
      <c r="AE27" s="212"/>
      <c r="AF27" s="212"/>
      <c r="AG27" s="212" t="s">
        <v>3190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3825</v>
      </c>
      <c r="C28" s="265" t="s">
        <v>3826</v>
      </c>
      <c r="D28" s="259" t="s">
        <v>563</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830</v>
      </c>
      <c r="Y28" s="222" t="s">
        <v>283</v>
      </c>
      <c r="Z28" s="212"/>
      <c r="AA28" s="212"/>
      <c r="AB28" s="212"/>
      <c r="AC28" s="212"/>
      <c r="AD28" s="212"/>
      <c r="AE28" s="212"/>
      <c r="AF28" s="212"/>
      <c r="AG28" s="212" t="s">
        <v>3304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3452</v>
      </c>
      <c r="C29" s="265" t="s">
        <v>3827</v>
      </c>
      <c r="D29" s="259" t="s">
        <v>563</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830</v>
      </c>
      <c r="Y29" s="222" t="s">
        <v>283</v>
      </c>
      <c r="Z29" s="212"/>
      <c r="AA29" s="212"/>
      <c r="AB29" s="212"/>
      <c r="AC29" s="212"/>
      <c r="AD29" s="212"/>
      <c r="AE29" s="212"/>
      <c r="AF29" s="212"/>
      <c r="AG29" s="212" t="s">
        <v>3304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198</v>
      </c>
      <c r="C30" s="246" t="s">
        <v>199</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276</v>
      </c>
    </row>
    <row r="31" spans="1:60" outlineLevel="1" x14ac:dyDescent="0.2">
      <c r="A31" s="257">
        <v>19</v>
      </c>
      <c r="B31" s="258" t="s">
        <v>3428</v>
      </c>
      <c r="C31" s="265" t="s">
        <v>3429</v>
      </c>
      <c r="D31" s="259" t="s">
        <v>481</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3327</v>
      </c>
      <c r="S31" s="262" t="s">
        <v>280</v>
      </c>
      <c r="T31" s="263" t="s">
        <v>280</v>
      </c>
      <c r="U31" s="222">
        <v>2.5750000000000002</v>
      </c>
      <c r="V31" s="222">
        <f>ROUND(E31*U31,2)</f>
        <v>0.01</v>
      </c>
      <c r="W31" s="222"/>
      <c r="X31" s="222" t="s">
        <v>399</v>
      </c>
      <c r="Y31" s="222" t="s">
        <v>283</v>
      </c>
      <c r="Z31" s="212"/>
      <c r="AA31" s="212"/>
      <c r="AB31" s="212"/>
      <c r="AC31" s="212"/>
      <c r="AD31" s="212"/>
      <c r="AE31" s="212"/>
      <c r="AF31" s="212"/>
      <c r="AG31" s="212" t="s">
        <v>1035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3828</v>
      </c>
      <c r="C32" s="265" t="s">
        <v>3829</v>
      </c>
      <c r="D32" s="259" t="s">
        <v>491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220</v>
      </c>
      <c r="C33" s="246" t="s">
        <v>221</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276</v>
      </c>
    </row>
    <row r="34" spans="1:60" outlineLevel="1" x14ac:dyDescent="0.2">
      <c r="A34" s="236">
        <v>21</v>
      </c>
      <c r="B34" s="237" t="s">
        <v>3472</v>
      </c>
      <c r="C34" s="247" t="s">
        <v>3473</v>
      </c>
      <c r="D34" s="238" t="s">
        <v>563</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316</v>
      </c>
      <c r="T34" s="242" t="s">
        <v>281</v>
      </c>
      <c r="U34" s="222">
        <v>0</v>
      </c>
      <c r="V34" s="222">
        <f>ROUND(E34*U34,2)</f>
        <v>0</v>
      </c>
      <c r="W34" s="222"/>
      <c r="X34" s="222" t="s">
        <v>399</v>
      </c>
      <c r="Y34" s="222" t="s">
        <v>283</v>
      </c>
      <c r="Z34" s="212"/>
      <c r="AA34" s="212"/>
      <c r="AB34" s="212"/>
      <c r="AC34" s="212"/>
      <c r="AD34" s="212"/>
      <c r="AE34" s="212"/>
      <c r="AF34" s="212"/>
      <c r="AG34" s="212" t="s">
        <v>1035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261</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405</v>
      </c>
    </row>
    <row r="37" spans="1:60" x14ac:dyDescent="0.2">
      <c r="C37" s="253"/>
      <c r="D37" s="10"/>
      <c r="AG37" t="s">
        <v>435</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o5eN/02I0ievkoAjDuNZ9We2A5K5DcmtJH758WR3Tl9+/V1FAJdmGw/1cBmesnXfXylTM+XcxJ6GS4vHpOyFA==" saltValue="x0TaL8KTgqFLIxwj/3QwR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2023-01-12T12:13:49Z</dcterms:modified>
</cp:coreProperties>
</file>