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17_02_2023\"/>
    </mc:Choice>
  </mc:AlternateContent>
  <xr:revisionPtr revIDLastSave="0" documentId="8_{F1A69757-D17B-44D9-83A5-C30B28F6B9F7}" xr6:coauthVersionLast="47" xr6:coauthVersionMax="47" xr10:uidLastSave="{00000000-0000-0000-0000-000000000000}"/>
  <bookViews>
    <workbookView xWindow="-120" yWindow="-120" windowWidth="20730" windowHeight="11160" firstSheet="1"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Pol'!$A$1:$Y$1470</definedName>
    <definedName name="_xlnm.Print_Area" localSheetId="5">'SO 01-2 2 Pol'!$A$1:$Y$272</definedName>
    <definedName name="_xlnm.Print_Area" localSheetId="6">'SO 01-3 3 Pol'!$A$1:$Y$350</definedName>
    <definedName name="_xlnm.Print_Area" localSheetId="7">'SO 01-4 4 Pol'!$A$1:$Y$86</definedName>
    <definedName name="_xlnm.Print_Area" localSheetId="8">'SO 01-5 5 Pol'!$A$1:$Y$102</definedName>
    <definedName name="_xlnm.Print_Area" localSheetId="9">'SO 01-601 601 Pol'!$A$1:$Y$336</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Naklady'!$A$1:$Y$155</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H63" i="1" s="1"/>
  <c r="I63" i="1" s="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I30" i="28"/>
  <c r="O30" i="28"/>
  <c r="Q30" i="28"/>
  <c r="G31" i="28"/>
  <c r="I31" i="28"/>
  <c r="K31" i="28"/>
  <c r="K30" i="28" s="1"/>
  <c r="M31" i="28"/>
  <c r="M30" i="28" s="1"/>
  <c r="O31" i="28"/>
  <c r="Q31" i="28"/>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M88" i="27" s="1"/>
  <c r="I88" i="27"/>
  <c r="K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I144" i="27" s="1"/>
  <c r="K145" i="27"/>
  <c r="K144" i="27" s="1"/>
  <c r="O145" i="27"/>
  <c r="O144" i="27" s="1"/>
  <c r="Q145" i="27"/>
  <c r="Q144" i="27" s="1"/>
  <c r="V145" i="27"/>
  <c r="V144" i="27" s="1"/>
  <c r="G147" i="27"/>
  <c r="I147" i="27"/>
  <c r="K147" i="27"/>
  <c r="M147" i="27"/>
  <c r="O147" i="27"/>
  <c r="Q147" i="27"/>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O13" i="26"/>
  <c r="G14" i="26"/>
  <c r="I14" i="26"/>
  <c r="I13" i="26" s="1"/>
  <c r="K14" i="26"/>
  <c r="K13" i="26" s="1"/>
  <c r="M14" i="26"/>
  <c r="M13" i="26" s="1"/>
  <c r="O14" i="26"/>
  <c r="Q14" i="26"/>
  <c r="Q13" i="26" s="1"/>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I28" i="26"/>
  <c r="K28" i="26"/>
  <c r="M28" i="26"/>
  <c r="O28" i="26"/>
  <c r="Q28" i="26"/>
  <c r="V28" i="26"/>
  <c r="G29" i="26"/>
  <c r="M29" i="26" s="1"/>
  <c r="I29" i="26"/>
  <c r="K29" i="26"/>
  <c r="O29" i="26"/>
  <c r="O23" i="26" s="1"/>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4" i="25"/>
  <c r="O14" i="25"/>
  <c r="G15" i="25"/>
  <c r="I15" i="25"/>
  <c r="I14" i="25" s="1"/>
  <c r="K15" i="25"/>
  <c r="M15" i="25"/>
  <c r="O15" i="25"/>
  <c r="Q15" i="25"/>
  <c r="Q14" i="25" s="1"/>
  <c r="V15" i="25"/>
  <c r="G16" i="25"/>
  <c r="M16" i="25" s="1"/>
  <c r="I16" i="25"/>
  <c r="K16" i="25"/>
  <c r="K14" i="25" s="1"/>
  <c r="O16" i="25"/>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61" i="24"/>
  <c r="I61" i="24"/>
  <c r="I60" i="24" s="1"/>
  <c r="K61" i="24"/>
  <c r="M61" i="24"/>
  <c r="O61" i="24"/>
  <c r="Q61" i="24"/>
  <c r="Q60" i="24" s="1"/>
  <c r="V61" i="24"/>
  <c r="G62" i="24"/>
  <c r="G60" i="24" s="1"/>
  <c r="I62" i="24"/>
  <c r="K62" i="24"/>
  <c r="O62" i="24"/>
  <c r="O60" i="24" s="1"/>
  <c r="Q62" i="24"/>
  <c r="V62" i="24"/>
  <c r="G63" i="24"/>
  <c r="I63" i="24"/>
  <c r="K63" i="24"/>
  <c r="M63" i="24"/>
  <c r="O63" i="24"/>
  <c r="Q63" i="24"/>
  <c r="V63" i="24"/>
  <c r="G64" i="24"/>
  <c r="M64" i="24" s="1"/>
  <c r="I64" i="24"/>
  <c r="K64" i="24"/>
  <c r="K60" i="24" s="1"/>
  <c r="O64" i="24"/>
  <c r="Q64" i="24"/>
  <c r="V64" i="24"/>
  <c r="V60" i="24" s="1"/>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O42" i="23"/>
  <c r="Q42" i="23"/>
  <c r="V42" i="23"/>
  <c r="V39" i="23" s="1"/>
  <c r="G44" i="23"/>
  <c r="I44" i="23"/>
  <c r="K44" i="23"/>
  <c r="K39" i="23" s="1"/>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I26" i="22" s="1"/>
  <c r="K27" i="22"/>
  <c r="M27" i="22"/>
  <c r="O27" i="22"/>
  <c r="Q27" i="22"/>
  <c r="Q26" i="22" s="1"/>
  <c r="V27" i="22"/>
  <c r="G29" i="22"/>
  <c r="G26" i="22" s="1"/>
  <c r="I29" i="22"/>
  <c r="K29" i="22"/>
  <c r="O29" i="22"/>
  <c r="O26" i="22" s="1"/>
  <c r="Q29" i="22"/>
  <c r="V29" i="22"/>
  <c r="G30" i="22"/>
  <c r="I30" i="22"/>
  <c r="K30" i="22"/>
  <c r="M30" i="22"/>
  <c r="O30" i="22"/>
  <c r="Q30" i="22"/>
  <c r="V30" i="22"/>
  <c r="G31" i="22"/>
  <c r="M31" i="22" s="1"/>
  <c r="I31" i="22"/>
  <c r="K31" i="22"/>
  <c r="K26" i="22" s="1"/>
  <c r="O31" i="22"/>
  <c r="Q31" i="22"/>
  <c r="V31" i="22"/>
  <c r="V26" i="22" s="1"/>
  <c r="G32" i="22"/>
  <c r="I32" i="22"/>
  <c r="K32" i="22"/>
  <c r="M32" i="22"/>
  <c r="O32" i="22"/>
  <c r="Q32" i="22"/>
  <c r="V32" i="22"/>
  <c r="G52" i="22"/>
  <c r="M52" i="22" s="1"/>
  <c r="I52" i="22"/>
  <c r="K52" i="22"/>
  <c r="O52" i="22"/>
  <c r="Q52" i="22"/>
  <c r="V52" i="22"/>
  <c r="G54" i="22"/>
  <c r="G53" i="22" s="1"/>
  <c r="I54" i="22"/>
  <c r="K54" i="22"/>
  <c r="K53" i="22" s="1"/>
  <c r="O54" i="22"/>
  <c r="O53" i="22" s="1"/>
  <c r="Q54" i="22"/>
  <c r="V54" i="22"/>
  <c r="V53" i="22" s="1"/>
  <c r="G55" i="22"/>
  <c r="I55" i="22"/>
  <c r="I53" i="22" s="1"/>
  <c r="K55" i="22"/>
  <c r="M55" i="22"/>
  <c r="O55" i="22"/>
  <c r="Q55" i="22"/>
  <c r="Q53" i="22" s="1"/>
  <c r="V55" i="22"/>
  <c r="G57" i="22"/>
  <c r="M57" i="22" s="1"/>
  <c r="I57" i="22"/>
  <c r="K57" i="22"/>
  <c r="O57" i="22"/>
  <c r="Q57" i="22"/>
  <c r="V57" i="22"/>
  <c r="G58" i="22"/>
  <c r="I58" i="22"/>
  <c r="K58" i="22"/>
  <c r="M58" i="22"/>
  <c r="O58" i="22"/>
  <c r="Q58" i="22"/>
  <c r="V58" i="22"/>
  <c r="G59" i="22"/>
  <c r="M59" i="22" s="1"/>
  <c r="I59" i="22"/>
  <c r="K59" i="22"/>
  <c r="O59" i="22"/>
  <c r="Q59" i="22"/>
  <c r="V59" i="22"/>
  <c r="G60" i="22"/>
  <c r="I60" i="22"/>
  <c r="K60" i="22"/>
  <c r="M60" i="22"/>
  <c r="O60" i="22"/>
  <c r="Q60" i="22"/>
  <c r="V60" i="22"/>
  <c r="G61" i="22"/>
  <c r="M61" i="22" s="1"/>
  <c r="I61" i="22"/>
  <c r="K61" i="22"/>
  <c r="O61" i="22"/>
  <c r="Q61" i="22"/>
  <c r="V61" i="22"/>
  <c r="G62" i="22"/>
  <c r="I62" i="22"/>
  <c r="K62" i="22"/>
  <c r="M62" i="22"/>
  <c r="O62" i="22"/>
  <c r="Q62" i="22"/>
  <c r="V62" i="22"/>
  <c r="G63" i="22"/>
  <c r="M63" i="22" s="1"/>
  <c r="I63" i="22"/>
  <c r="K63" i="22"/>
  <c r="O63" i="22"/>
  <c r="Q63" i="22"/>
  <c r="V63" i="22"/>
  <c r="G64" i="22"/>
  <c r="I64" i="22"/>
  <c r="K64" i="22"/>
  <c r="M64" i="22"/>
  <c r="O64" i="22"/>
  <c r="Q64" i="22"/>
  <c r="V64" i="22"/>
  <c r="G65" i="22"/>
  <c r="M65" i="22" s="1"/>
  <c r="I65" i="22"/>
  <c r="K65" i="22"/>
  <c r="O65" i="22"/>
  <c r="Q65" i="22"/>
  <c r="V65" i="22"/>
  <c r="G66" i="22"/>
  <c r="I66" i="22"/>
  <c r="K66" i="22"/>
  <c r="M66" i="22"/>
  <c r="O66" i="22"/>
  <c r="Q66" i="22"/>
  <c r="V66" i="22"/>
  <c r="G67" i="22"/>
  <c r="M67" i="22" s="1"/>
  <c r="I67" i="22"/>
  <c r="K67" i="22"/>
  <c r="O67" i="22"/>
  <c r="Q67" i="22"/>
  <c r="V67" i="22"/>
  <c r="G68" i="22"/>
  <c r="I68" i="22"/>
  <c r="K68" i="22"/>
  <c r="M68" i="22"/>
  <c r="O68" i="22"/>
  <c r="Q68" i="22"/>
  <c r="V68" i="22"/>
  <c r="G69" i="22"/>
  <c r="M69" i="22" s="1"/>
  <c r="I69" i="22"/>
  <c r="K69" i="22"/>
  <c r="O69" i="22"/>
  <c r="Q69" i="22"/>
  <c r="V69" i="22"/>
  <c r="G71" i="22"/>
  <c r="G70" i="22" s="1"/>
  <c r="I71" i="22"/>
  <c r="K71" i="22"/>
  <c r="K70" i="22" s="1"/>
  <c r="O71" i="22"/>
  <c r="O70" i="22" s="1"/>
  <c r="Q71" i="22"/>
  <c r="V71" i="22"/>
  <c r="V70" i="22" s="1"/>
  <c r="G73" i="22"/>
  <c r="I73" i="22"/>
  <c r="I70" i="22" s="1"/>
  <c r="K73" i="22"/>
  <c r="M73" i="22"/>
  <c r="O73" i="22"/>
  <c r="Q73" i="22"/>
  <c r="Q70" i="22" s="1"/>
  <c r="V73" i="22"/>
  <c r="G75" i="22"/>
  <c r="M75" i="22" s="1"/>
  <c r="I75" i="22"/>
  <c r="K75" i="22"/>
  <c r="O75" i="22"/>
  <c r="Q75" i="22"/>
  <c r="V75" i="22"/>
  <c r="G77" i="22"/>
  <c r="I77" i="22"/>
  <c r="K77" i="22"/>
  <c r="M77" i="22"/>
  <c r="O77" i="22"/>
  <c r="Q77" i="22"/>
  <c r="V77" i="22"/>
  <c r="G79" i="22"/>
  <c r="M79" i="22" s="1"/>
  <c r="I79" i="22"/>
  <c r="K79" i="22"/>
  <c r="O79" i="22"/>
  <c r="Q79" i="22"/>
  <c r="V79" i="22"/>
  <c r="G81" i="22"/>
  <c r="I81" i="22"/>
  <c r="K81" i="22"/>
  <c r="M81" i="22"/>
  <c r="O81" i="22"/>
  <c r="Q81" i="22"/>
  <c r="V81" i="22"/>
  <c r="G83" i="22"/>
  <c r="M83" i="22" s="1"/>
  <c r="I83" i="22"/>
  <c r="K83" i="22"/>
  <c r="O83" i="22"/>
  <c r="Q83" i="22"/>
  <c r="V83" i="22"/>
  <c r="G84" i="22"/>
  <c r="I84" i="22"/>
  <c r="K84" i="22"/>
  <c r="M84" i="22"/>
  <c r="O84" i="22"/>
  <c r="Q84" i="22"/>
  <c r="V84" i="22"/>
  <c r="G86" i="22"/>
  <c r="M86" i="22" s="1"/>
  <c r="I86" i="22"/>
  <c r="K86" i="22"/>
  <c r="O86" i="22"/>
  <c r="Q86" i="22"/>
  <c r="V86" i="22"/>
  <c r="G88" i="22"/>
  <c r="I88" i="22"/>
  <c r="K88" i="22"/>
  <c r="M88" i="22"/>
  <c r="O88" i="22"/>
  <c r="Q88" i="22"/>
  <c r="V88" i="22"/>
  <c r="G90" i="22"/>
  <c r="M90" i="22" s="1"/>
  <c r="I90" i="22"/>
  <c r="K90" i="22"/>
  <c r="O90" i="22"/>
  <c r="Q90" i="22"/>
  <c r="V90" i="22"/>
  <c r="G92" i="22"/>
  <c r="I92" i="22"/>
  <c r="K92" i="22"/>
  <c r="M92" i="22"/>
  <c r="O92" i="22"/>
  <c r="Q92" i="22"/>
  <c r="V92" i="22"/>
  <c r="G94" i="22"/>
  <c r="I94" i="22"/>
  <c r="I93" i="22" s="1"/>
  <c r="K94" i="22"/>
  <c r="M94" i="22"/>
  <c r="O94" i="22"/>
  <c r="Q94" i="22"/>
  <c r="Q93" i="22" s="1"/>
  <c r="V94" i="22"/>
  <c r="G95" i="22"/>
  <c r="M95" i="22" s="1"/>
  <c r="I95" i="22"/>
  <c r="K95" i="22"/>
  <c r="K93" i="22" s="1"/>
  <c r="O95" i="22"/>
  <c r="Q95" i="22"/>
  <c r="V95" i="22"/>
  <c r="V93" i="22" s="1"/>
  <c r="G96" i="22"/>
  <c r="I96" i="22"/>
  <c r="K96" i="22"/>
  <c r="M96" i="22"/>
  <c r="O96" i="22"/>
  <c r="Q96" i="22"/>
  <c r="V96" i="22"/>
  <c r="G97" i="22"/>
  <c r="M97" i="22" s="1"/>
  <c r="I97" i="22"/>
  <c r="K97" i="22"/>
  <c r="O97" i="22"/>
  <c r="O93" i="22" s="1"/>
  <c r="Q97" i="22"/>
  <c r="V97" i="22"/>
  <c r="G98" i="22"/>
  <c r="I98" i="22"/>
  <c r="K98" i="22"/>
  <c r="M98" i="22"/>
  <c r="O98" i="22"/>
  <c r="Q98" i="22"/>
  <c r="V98" i="22"/>
  <c r="G99" i="22"/>
  <c r="M99" i="22" s="1"/>
  <c r="I99" i="22"/>
  <c r="K99" i="22"/>
  <c r="O99" i="22"/>
  <c r="Q99" i="22"/>
  <c r="V99" i="22"/>
  <c r="G100" i="22"/>
  <c r="I100" i="22"/>
  <c r="K100" i="22"/>
  <c r="M100" i="22"/>
  <c r="O100" i="22"/>
  <c r="Q100" i="22"/>
  <c r="V100" i="22"/>
  <c r="G101" i="22"/>
  <c r="M101" i="22" s="1"/>
  <c r="I101" i="22"/>
  <c r="K101" i="22"/>
  <c r="O101" i="22"/>
  <c r="Q101" i="22"/>
  <c r="V101" i="22"/>
  <c r="G102" i="22"/>
  <c r="I102" i="22"/>
  <c r="K102" i="22"/>
  <c r="M102" i="22"/>
  <c r="O102" i="22"/>
  <c r="Q102" i="22"/>
  <c r="V102" i="22"/>
  <c r="G103" i="22"/>
  <c r="M103" i="22" s="1"/>
  <c r="I103" i="22"/>
  <c r="K103" i="22"/>
  <c r="O103" i="22"/>
  <c r="Q103" i="22"/>
  <c r="V103" i="22"/>
  <c r="G104" i="22"/>
  <c r="I104" i="22"/>
  <c r="K104" i="22"/>
  <c r="M104" i="22"/>
  <c r="O104" i="22"/>
  <c r="Q104" i="22"/>
  <c r="V104" i="22"/>
  <c r="G105" i="22"/>
  <c r="M105" i="22" s="1"/>
  <c r="I105" i="22"/>
  <c r="K105" i="22"/>
  <c r="O105" i="22"/>
  <c r="Q105" i="22"/>
  <c r="V105" i="22"/>
  <c r="G106" i="22"/>
  <c r="I106" i="22"/>
  <c r="K106" i="22"/>
  <c r="M106" i="22"/>
  <c r="O106" i="22"/>
  <c r="Q106" i="22"/>
  <c r="V106" i="22"/>
  <c r="G107" i="22"/>
  <c r="M107" i="22" s="1"/>
  <c r="I107" i="22"/>
  <c r="K107" i="22"/>
  <c r="O107" i="22"/>
  <c r="Q107" i="22"/>
  <c r="V107" i="22"/>
  <c r="G108" i="22"/>
  <c r="I108" i="22"/>
  <c r="K108" i="22"/>
  <c r="M108" i="22"/>
  <c r="O108" i="22"/>
  <c r="Q108" i="22"/>
  <c r="V108" i="22"/>
  <c r="G109" i="22"/>
  <c r="M109" i="22" s="1"/>
  <c r="I109" i="22"/>
  <c r="K109" i="22"/>
  <c r="O109" i="22"/>
  <c r="Q109" i="22"/>
  <c r="V109" i="22"/>
  <c r="G110" i="22"/>
  <c r="I110" i="22"/>
  <c r="K110" i="22"/>
  <c r="M110" i="22"/>
  <c r="O110" i="22"/>
  <c r="Q110" i="22"/>
  <c r="V110" i="22"/>
  <c r="G111" i="22"/>
  <c r="M111" i="22" s="1"/>
  <c r="I111" i="22"/>
  <c r="K111" i="22"/>
  <c r="O111" i="22"/>
  <c r="Q111" i="22"/>
  <c r="V111" i="22"/>
  <c r="G112" i="22"/>
  <c r="I112" i="22"/>
  <c r="K112" i="22"/>
  <c r="M112" i="22"/>
  <c r="O112" i="22"/>
  <c r="Q112" i="22"/>
  <c r="V112" i="22"/>
  <c r="G113" i="22"/>
  <c r="M113" i="22" s="1"/>
  <c r="I113" i="22"/>
  <c r="K113" i="22"/>
  <c r="O113" i="22"/>
  <c r="Q113" i="22"/>
  <c r="V113" i="22"/>
  <c r="G114" i="22"/>
  <c r="I114" i="22"/>
  <c r="K114" i="22"/>
  <c r="M114" i="22"/>
  <c r="O114" i="22"/>
  <c r="Q114" i="22"/>
  <c r="V114" i="22"/>
  <c r="G115" i="22"/>
  <c r="M115" i="22" s="1"/>
  <c r="I115" i="22"/>
  <c r="K115" i="22"/>
  <c r="O115" i="22"/>
  <c r="Q115" i="22"/>
  <c r="V115" i="22"/>
  <c r="G116" i="22"/>
  <c r="I116" i="22"/>
  <c r="K116" i="22"/>
  <c r="M116" i="22"/>
  <c r="O116" i="22"/>
  <c r="Q116" i="22"/>
  <c r="V116" i="22"/>
  <c r="G117" i="22"/>
  <c r="M117" i="22" s="1"/>
  <c r="I117" i="22"/>
  <c r="K117" i="22"/>
  <c r="O117" i="22"/>
  <c r="Q117" i="22"/>
  <c r="V117" i="22"/>
  <c r="G118" i="22"/>
  <c r="I118" i="22"/>
  <c r="K118" i="22"/>
  <c r="M118" i="22"/>
  <c r="O118" i="22"/>
  <c r="Q118" i="22"/>
  <c r="V118" i="22"/>
  <c r="G119" i="22"/>
  <c r="M119" i="22" s="1"/>
  <c r="I119" i="22"/>
  <c r="K119" i="22"/>
  <c r="O119" i="22"/>
  <c r="Q119" i="22"/>
  <c r="V119" i="22"/>
  <c r="G120" i="22"/>
  <c r="I120" i="22"/>
  <c r="K120" i="22"/>
  <c r="M120" i="22"/>
  <c r="O120" i="22"/>
  <c r="Q120" i="22"/>
  <c r="V120" i="22"/>
  <c r="G121" i="22"/>
  <c r="M121" i="22" s="1"/>
  <c r="I121" i="22"/>
  <c r="K121" i="22"/>
  <c r="O121" i="22"/>
  <c r="Q121" i="22"/>
  <c r="V121" i="22"/>
  <c r="G122" i="22"/>
  <c r="I122" i="22"/>
  <c r="K122" i="22"/>
  <c r="M122" i="22"/>
  <c r="O122" i="22"/>
  <c r="Q122" i="22"/>
  <c r="V122" i="22"/>
  <c r="G123" i="22"/>
  <c r="M123" i="22" s="1"/>
  <c r="I123" i="22"/>
  <c r="K123" i="22"/>
  <c r="O123" i="22"/>
  <c r="Q123" i="22"/>
  <c r="V123" i="22"/>
  <c r="G124" i="22"/>
  <c r="I124" i="22"/>
  <c r="K124" i="22"/>
  <c r="M124" i="22"/>
  <c r="O124" i="22"/>
  <c r="Q124" i="22"/>
  <c r="V124" i="22"/>
  <c r="G126" i="22"/>
  <c r="M126" i="22" s="1"/>
  <c r="I126" i="22"/>
  <c r="K126" i="22"/>
  <c r="O126" i="22"/>
  <c r="Q126" i="22"/>
  <c r="V126" i="22"/>
  <c r="G128" i="22"/>
  <c r="I128" i="22"/>
  <c r="K128" i="22"/>
  <c r="M128" i="22"/>
  <c r="O128" i="22"/>
  <c r="Q128" i="22"/>
  <c r="V128" i="22"/>
  <c r="K130" i="22"/>
  <c r="V130" i="22"/>
  <c r="G131" i="22"/>
  <c r="I131" i="22"/>
  <c r="I130" i="22" s="1"/>
  <c r="K131" i="22"/>
  <c r="M131" i="22"/>
  <c r="O131" i="22"/>
  <c r="Q131" i="22"/>
  <c r="Q130" i="22" s="1"/>
  <c r="V131" i="22"/>
  <c r="G133" i="22"/>
  <c r="G130" i="22" s="1"/>
  <c r="I133" i="22"/>
  <c r="K133" i="22"/>
  <c r="O133" i="22"/>
  <c r="O130" i="22" s="1"/>
  <c r="Q133" i="22"/>
  <c r="V133" i="22"/>
  <c r="G135" i="22"/>
  <c r="M135" i="22" s="1"/>
  <c r="M134" i="22" s="1"/>
  <c r="I135" i="22"/>
  <c r="K135" i="22"/>
  <c r="K134" i="22" s="1"/>
  <c r="O135" i="22"/>
  <c r="O134" i="22" s="1"/>
  <c r="Q135" i="22"/>
  <c r="V135" i="22"/>
  <c r="V134" i="22" s="1"/>
  <c r="G136" i="22"/>
  <c r="I136" i="22"/>
  <c r="K136" i="22"/>
  <c r="M136" i="22"/>
  <c r="O136" i="22"/>
  <c r="Q136" i="22"/>
  <c r="V136" i="22"/>
  <c r="G137" i="22"/>
  <c r="M137" i="22" s="1"/>
  <c r="I137" i="22"/>
  <c r="K137" i="22"/>
  <c r="O137" i="22"/>
  <c r="Q137" i="22"/>
  <c r="V137" i="22"/>
  <c r="G138" i="22"/>
  <c r="I138" i="22"/>
  <c r="I134" i="22" s="1"/>
  <c r="K138" i="22"/>
  <c r="M138" i="22"/>
  <c r="O138" i="22"/>
  <c r="Q138" i="22"/>
  <c r="Q134" i="22" s="1"/>
  <c r="V138" i="22"/>
  <c r="G140" i="22"/>
  <c r="I140" i="22"/>
  <c r="I139" i="22" s="1"/>
  <c r="K140" i="22"/>
  <c r="M140" i="22"/>
  <c r="O140" i="22"/>
  <c r="Q140" i="22"/>
  <c r="Q139" i="22" s="1"/>
  <c r="V140" i="22"/>
  <c r="G141" i="22"/>
  <c r="G139" i="22" s="1"/>
  <c r="I141" i="22"/>
  <c r="K141" i="22"/>
  <c r="O141" i="22"/>
  <c r="O139" i="22" s="1"/>
  <c r="Q141" i="22"/>
  <c r="V141" i="22"/>
  <c r="G142" i="22"/>
  <c r="I142" i="22"/>
  <c r="K142" i="22"/>
  <c r="M142" i="22"/>
  <c r="O142" i="22"/>
  <c r="Q142" i="22"/>
  <c r="V142" i="22"/>
  <c r="G143" i="22"/>
  <c r="M143" i="22" s="1"/>
  <c r="I143" i="22"/>
  <c r="K143" i="22"/>
  <c r="K139" i="22" s="1"/>
  <c r="O143" i="22"/>
  <c r="Q143" i="22"/>
  <c r="V143" i="22"/>
  <c r="V139" i="22" s="1"/>
  <c r="AE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I17" i="21"/>
  <c r="K17" i="21"/>
  <c r="M17" i="21"/>
  <c r="O17" i="21"/>
  <c r="Q17" i="21"/>
  <c r="V17" i="21"/>
  <c r="G19" i="21"/>
  <c r="M19" i="21" s="1"/>
  <c r="I19" i="21"/>
  <c r="K19" i="21"/>
  <c r="O19" i="21"/>
  <c r="Q19" i="21"/>
  <c r="V19" i="21"/>
  <c r="G21" i="21"/>
  <c r="I21" i="21"/>
  <c r="K21" i="21"/>
  <c r="M21" i="21"/>
  <c r="O21" i="21"/>
  <c r="Q21" i="21"/>
  <c r="V21" i="21"/>
  <c r="G23" i="21"/>
  <c r="M23" i="21" s="1"/>
  <c r="I23" i="21"/>
  <c r="K23" i="21"/>
  <c r="O23" i="21"/>
  <c r="Q23" i="21"/>
  <c r="V23" i="21"/>
  <c r="G25" i="21"/>
  <c r="I25" i="21"/>
  <c r="K25" i="21"/>
  <c r="M25" i="21"/>
  <c r="O25" i="21"/>
  <c r="Q25" i="21"/>
  <c r="V25" i="21"/>
  <c r="G27" i="21"/>
  <c r="M27" i="21" s="1"/>
  <c r="I27" i="21"/>
  <c r="K27" i="21"/>
  <c r="O27" i="21"/>
  <c r="Q27" i="21"/>
  <c r="V27" i="21"/>
  <c r="G29" i="21"/>
  <c r="I29" i="21"/>
  <c r="K29" i="21"/>
  <c r="M29" i="21"/>
  <c r="O29" i="21"/>
  <c r="Q29" i="21"/>
  <c r="V29" i="21"/>
  <c r="G31" i="21"/>
  <c r="M31" i="21" s="1"/>
  <c r="I31" i="21"/>
  <c r="K31" i="21"/>
  <c r="O31" i="21"/>
  <c r="Q31" i="21"/>
  <c r="V31" i="21"/>
  <c r="G33" i="21"/>
  <c r="I33" i="21"/>
  <c r="K33" i="21"/>
  <c r="M33" i="21"/>
  <c r="O33" i="21"/>
  <c r="Q33" i="21"/>
  <c r="V33" i="21"/>
  <c r="G35" i="21"/>
  <c r="M35" i="21" s="1"/>
  <c r="I35" i="21"/>
  <c r="K35" i="21"/>
  <c r="O35" i="21"/>
  <c r="Q35" i="21"/>
  <c r="V35" i="21"/>
  <c r="G37" i="21"/>
  <c r="I37" i="21"/>
  <c r="K37" i="21"/>
  <c r="M37" i="21"/>
  <c r="O37" i="21"/>
  <c r="Q37" i="21"/>
  <c r="V37" i="21"/>
  <c r="G39" i="21"/>
  <c r="AF72" i="21" s="1"/>
  <c r="I39" i="21"/>
  <c r="K39" i="21"/>
  <c r="O39" i="21"/>
  <c r="Q39" i="21"/>
  <c r="V39" i="21"/>
  <c r="G41" i="21"/>
  <c r="I41" i="21"/>
  <c r="K41" i="21"/>
  <c r="M41" i="21"/>
  <c r="O41" i="21"/>
  <c r="Q41" i="21"/>
  <c r="V41" i="21"/>
  <c r="G43" i="21"/>
  <c r="M43" i="21" s="1"/>
  <c r="I43" i="21"/>
  <c r="K43" i="21"/>
  <c r="O43" i="21"/>
  <c r="Q43" i="21"/>
  <c r="V43" i="21"/>
  <c r="G45" i="21"/>
  <c r="I45" i="21"/>
  <c r="K45" i="21"/>
  <c r="M45" i="21"/>
  <c r="O45" i="21"/>
  <c r="Q45" i="21"/>
  <c r="V45" i="21"/>
  <c r="G47" i="21"/>
  <c r="M47" i="21" s="1"/>
  <c r="I47" i="21"/>
  <c r="K47" i="21"/>
  <c r="O47" i="21"/>
  <c r="Q47" i="21"/>
  <c r="V47" i="21"/>
  <c r="G49" i="21"/>
  <c r="I49" i="21"/>
  <c r="K49" i="21"/>
  <c r="M49" i="21"/>
  <c r="O49" i="21"/>
  <c r="Q49" i="21"/>
  <c r="V49" i="21"/>
  <c r="G51" i="21"/>
  <c r="M51" i="21" s="1"/>
  <c r="I51" i="21"/>
  <c r="K51" i="21"/>
  <c r="O51" i="21"/>
  <c r="Q51" i="21"/>
  <c r="V51" i="21"/>
  <c r="G53" i="21"/>
  <c r="I53" i="21"/>
  <c r="K53" i="21"/>
  <c r="M53" i="21"/>
  <c r="O53" i="21"/>
  <c r="Q53" i="21"/>
  <c r="V53" i="21"/>
  <c r="G55" i="21"/>
  <c r="M55" i="21" s="1"/>
  <c r="I55" i="21"/>
  <c r="K55" i="21"/>
  <c r="O55" i="21"/>
  <c r="Q55" i="21"/>
  <c r="V55" i="21"/>
  <c r="G57" i="21"/>
  <c r="I57" i="21"/>
  <c r="K57" i="21"/>
  <c r="M57" i="21"/>
  <c r="O57" i="21"/>
  <c r="Q57" i="21"/>
  <c r="V57" i="21"/>
  <c r="G59" i="21"/>
  <c r="M59" i="21" s="1"/>
  <c r="I59" i="21"/>
  <c r="K59" i="21"/>
  <c r="O59" i="21"/>
  <c r="Q59" i="21"/>
  <c r="V59" i="21"/>
  <c r="G61" i="21"/>
  <c r="I61" i="21"/>
  <c r="K61" i="21"/>
  <c r="M61" i="21"/>
  <c r="O61" i="21"/>
  <c r="Q61" i="21"/>
  <c r="V61" i="21"/>
  <c r="G63" i="21"/>
  <c r="M63" i="21" s="1"/>
  <c r="I63" i="21"/>
  <c r="K63" i="21"/>
  <c r="O63" i="21"/>
  <c r="Q63" i="21"/>
  <c r="V63" i="21"/>
  <c r="G65" i="21"/>
  <c r="I65" i="21"/>
  <c r="K65" i="21"/>
  <c r="M65" i="21"/>
  <c r="O65" i="21"/>
  <c r="Q65" i="21"/>
  <c r="V65" i="21"/>
  <c r="G67" i="21"/>
  <c r="M67" i="21" s="1"/>
  <c r="I67" i="21"/>
  <c r="K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M11" i="20" s="1"/>
  <c r="I11" i="20"/>
  <c r="K11" i="20"/>
  <c r="O11" i="20"/>
  <c r="Q11" i="20"/>
  <c r="V11" i="20"/>
  <c r="G13" i="20"/>
  <c r="I13" i="20"/>
  <c r="K13" i="20"/>
  <c r="M13" i="20"/>
  <c r="O13" i="20"/>
  <c r="Q13" i="20"/>
  <c r="V13" i="20"/>
  <c r="G15" i="20"/>
  <c r="G8" i="20" s="1"/>
  <c r="I15" i="20"/>
  <c r="K15" i="20"/>
  <c r="O15" i="20"/>
  <c r="O8" i="20" s="1"/>
  <c r="Q15" i="20"/>
  <c r="V15" i="20"/>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5" i="19"/>
  <c r="G8" i="19" s="1"/>
  <c r="I15" i="19"/>
  <c r="K15" i="19"/>
  <c r="O15" i="19"/>
  <c r="O8" i="19" s="1"/>
  <c r="Q15" i="19"/>
  <c r="V15"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5" i="19"/>
  <c r="I45" i="19"/>
  <c r="K45" i="19"/>
  <c r="M45" i="19"/>
  <c r="O45" i="19"/>
  <c r="Q45" i="19"/>
  <c r="V45" i="19"/>
  <c r="G47" i="19"/>
  <c r="M47" i="19" s="1"/>
  <c r="I47" i="19"/>
  <c r="K47" i="19"/>
  <c r="O47" i="19"/>
  <c r="Q47" i="19"/>
  <c r="V47" i="19"/>
  <c r="G49" i="19"/>
  <c r="M49" i="19" s="1"/>
  <c r="I49" i="19"/>
  <c r="K49" i="19"/>
  <c r="O49" i="19"/>
  <c r="Q49" i="19"/>
  <c r="V49" i="19"/>
  <c r="G51" i="19"/>
  <c r="I51" i="19"/>
  <c r="K51" i="19"/>
  <c r="M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5" i="18"/>
  <c r="BA331" i="18"/>
  <c r="BA328" i="18"/>
  <c r="BA327" i="18"/>
  <c r="BA294" i="18"/>
  <c r="BA290"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I29" i="18"/>
  <c r="K29" i="18"/>
  <c r="M29" i="18"/>
  <c r="O29" i="18"/>
  <c r="Q29" i="18"/>
  <c r="V29" i="18"/>
  <c r="G32" i="18"/>
  <c r="I32" i="18"/>
  <c r="K32" i="18"/>
  <c r="M32" i="18"/>
  <c r="O32" i="18"/>
  <c r="Q32" i="18"/>
  <c r="V32" i="18"/>
  <c r="G35" i="18"/>
  <c r="I35" i="18"/>
  <c r="K35" i="18"/>
  <c r="M35" i="18"/>
  <c r="O35" i="18"/>
  <c r="Q35" i="18"/>
  <c r="V35" i="18"/>
  <c r="G39" i="18"/>
  <c r="I39" i="18"/>
  <c r="I38" i="18" s="1"/>
  <c r="K39" i="18"/>
  <c r="K38" i="18" s="1"/>
  <c r="M39" i="18"/>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M52" i="18" s="1"/>
  <c r="M51" i="18" s="1"/>
  <c r="I52" i="18"/>
  <c r="K52" i="18"/>
  <c r="K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M169" i="18" s="1"/>
  <c r="I169" i="18"/>
  <c r="K169" i="18"/>
  <c r="K168" i="18" s="1"/>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G181" i="18"/>
  <c r="I181" i="18"/>
  <c r="K181" i="18"/>
  <c r="O181" i="18"/>
  <c r="Q181" i="18"/>
  <c r="V181" i="18"/>
  <c r="G182" i="18"/>
  <c r="I182" i="18"/>
  <c r="K182" i="18"/>
  <c r="M182" i="18"/>
  <c r="M181" i="18" s="1"/>
  <c r="O182" i="18"/>
  <c r="Q182" i="18"/>
  <c r="V182" i="18"/>
  <c r="G184" i="18"/>
  <c r="K184" i="18"/>
  <c r="O184" i="18"/>
  <c r="V184" i="18"/>
  <c r="G185" i="18"/>
  <c r="M185" i="18" s="1"/>
  <c r="M184" i="18" s="1"/>
  <c r="I185" i="18"/>
  <c r="I184" i="18" s="1"/>
  <c r="K185" i="18"/>
  <c r="O185" i="18"/>
  <c r="Q185" i="18"/>
  <c r="Q184" i="18" s="1"/>
  <c r="V185" i="18"/>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6" i="18"/>
  <c r="G194" i="18" s="1"/>
  <c r="I206" i="18"/>
  <c r="K206" i="18"/>
  <c r="O206" i="18"/>
  <c r="O194" i="18" s="1"/>
  <c r="Q206" i="18"/>
  <c r="V206" i="18"/>
  <c r="G208" i="18"/>
  <c r="M208" i="18" s="1"/>
  <c r="I208" i="18"/>
  <c r="I194" i="18" s="1"/>
  <c r="K208" i="18"/>
  <c r="O208" i="18"/>
  <c r="Q208" i="18"/>
  <c r="Q194" i="18" s="1"/>
  <c r="V208" i="18"/>
  <c r="G210" i="18"/>
  <c r="M210" i="18" s="1"/>
  <c r="I210" i="18"/>
  <c r="K210" i="18"/>
  <c r="K194" i="18" s="1"/>
  <c r="O210" i="18"/>
  <c r="Q210" i="18"/>
  <c r="V210" i="18"/>
  <c r="V194" i="18" s="1"/>
  <c r="G213" i="18"/>
  <c r="G212" i="18" s="1"/>
  <c r="I213" i="18"/>
  <c r="K213" i="18"/>
  <c r="O213" i="18"/>
  <c r="O212" i="18" s="1"/>
  <c r="Q213" i="18"/>
  <c r="V213" i="18"/>
  <c r="G216" i="18"/>
  <c r="M216" i="18" s="1"/>
  <c r="I216" i="18"/>
  <c r="I212" i="18" s="1"/>
  <c r="K216" i="18"/>
  <c r="O216" i="18"/>
  <c r="Q216" i="18"/>
  <c r="Q212" i="18" s="1"/>
  <c r="V216" i="18"/>
  <c r="G220" i="18"/>
  <c r="M220" i="18" s="1"/>
  <c r="I220" i="18"/>
  <c r="K220" i="18"/>
  <c r="K212" i="18" s="1"/>
  <c r="O220" i="18"/>
  <c r="Q220" i="18"/>
  <c r="V220" i="18"/>
  <c r="V212" i="18" s="1"/>
  <c r="G224" i="18"/>
  <c r="I224" i="18"/>
  <c r="K224" i="18"/>
  <c r="M224" i="18"/>
  <c r="O224" i="18"/>
  <c r="Q224" i="18"/>
  <c r="V224" i="18"/>
  <c r="G228" i="18"/>
  <c r="M228" i="18" s="1"/>
  <c r="I228" i="18"/>
  <c r="K228" i="18"/>
  <c r="O228" i="18"/>
  <c r="Q228" i="18"/>
  <c r="V228" i="18"/>
  <c r="G230" i="18"/>
  <c r="M230" i="18" s="1"/>
  <c r="I230" i="18"/>
  <c r="K230" i="18"/>
  <c r="O230" i="18"/>
  <c r="Q230" i="18"/>
  <c r="V230" i="18"/>
  <c r="G232" i="18"/>
  <c r="M232" i="18" s="1"/>
  <c r="I232" i="18"/>
  <c r="K232" i="18"/>
  <c r="O232" i="18"/>
  <c r="Q232" i="18"/>
  <c r="V232" i="18"/>
  <c r="G235" i="18"/>
  <c r="I235" i="18"/>
  <c r="K235" i="18"/>
  <c r="M235" i="18"/>
  <c r="O235" i="18"/>
  <c r="Q235" i="18"/>
  <c r="V235" i="18"/>
  <c r="G240" i="18"/>
  <c r="O240" i="18"/>
  <c r="G241" i="18"/>
  <c r="M241" i="18" s="1"/>
  <c r="I241" i="18"/>
  <c r="I240" i="18" s="1"/>
  <c r="K241" i="18"/>
  <c r="O241" i="18"/>
  <c r="Q241" i="18"/>
  <c r="Q240" i="18" s="1"/>
  <c r="V241" i="18"/>
  <c r="G247" i="18"/>
  <c r="M247" i="18" s="1"/>
  <c r="I247" i="18"/>
  <c r="K247" i="18"/>
  <c r="K240" i="18" s="1"/>
  <c r="O247" i="18"/>
  <c r="Q247" i="18"/>
  <c r="V247" i="18"/>
  <c r="V240" i="18" s="1"/>
  <c r="G250" i="18"/>
  <c r="I250" i="18"/>
  <c r="K250" i="18"/>
  <c r="M250" i="18"/>
  <c r="O250" i="18"/>
  <c r="Q250" i="18"/>
  <c r="V250" i="18"/>
  <c r="G254" i="18"/>
  <c r="K254" i="18"/>
  <c r="O254" i="18"/>
  <c r="V254" i="18"/>
  <c r="G255" i="18"/>
  <c r="M255" i="18" s="1"/>
  <c r="M254" i="18" s="1"/>
  <c r="I255" i="18"/>
  <c r="I254" i="18" s="1"/>
  <c r="K255" i="18"/>
  <c r="O255" i="18"/>
  <c r="Q255" i="18"/>
  <c r="Q254" i="18" s="1"/>
  <c r="V255" i="18"/>
  <c r="G258" i="18"/>
  <c r="I258" i="18"/>
  <c r="I257" i="18" s="1"/>
  <c r="K258" i="18"/>
  <c r="M258" i="18"/>
  <c r="O258" i="18"/>
  <c r="Q258" i="18"/>
  <c r="Q257" i="18" s="1"/>
  <c r="V258" i="18"/>
  <c r="G271" i="18"/>
  <c r="G257" i="18" s="1"/>
  <c r="I271" i="18"/>
  <c r="K271" i="18"/>
  <c r="O271" i="18"/>
  <c r="O257" i="18" s="1"/>
  <c r="Q271" i="18"/>
  <c r="V271" i="18"/>
  <c r="G279" i="18"/>
  <c r="I279" i="18"/>
  <c r="K279" i="18"/>
  <c r="M279" i="18"/>
  <c r="O279" i="18"/>
  <c r="Q279" i="18"/>
  <c r="V279" i="18"/>
  <c r="G281" i="18"/>
  <c r="M281" i="18" s="1"/>
  <c r="I281" i="18"/>
  <c r="K281" i="18"/>
  <c r="K257" i="18" s="1"/>
  <c r="O281" i="18"/>
  <c r="Q281" i="18"/>
  <c r="V281" i="18"/>
  <c r="V257" i="18" s="1"/>
  <c r="G284" i="18"/>
  <c r="I284" i="18"/>
  <c r="K284" i="18"/>
  <c r="M284" i="18"/>
  <c r="O284" i="18"/>
  <c r="Q284" i="18"/>
  <c r="V284" i="18"/>
  <c r="G287" i="18"/>
  <c r="O287" i="18"/>
  <c r="G288" i="18"/>
  <c r="I288" i="18"/>
  <c r="I287" i="18" s="1"/>
  <c r="K288" i="18"/>
  <c r="M288" i="18"/>
  <c r="O288" i="18"/>
  <c r="Q288" i="18"/>
  <c r="Q287" i="18" s="1"/>
  <c r="V288" i="18"/>
  <c r="G292" i="18"/>
  <c r="M292" i="18" s="1"/>
  <c r="I292" i="18"/>
  <c r="K292" i="18"/>
  <c r="K287" i="18" s="1"/>
  <c r="O292" i="18"/>
  <c r="Q292" i="18"/>
  <c r="V292" i="18"/>
  <c r="V287" i="18" s="1"/>
  <c r="G297" i="18"/>
  <c r="G296" i="18" s="1"/>
  <c r="I297" i="18"/>
  <c r="K297" i="18"/>
  <c r="K296" i="18" s="1"/>
  <c r="O297" i="18"/>
  <c r="O296" i="18" s="1"/>
  <c r="Q297" i="18"/>
  <c r="V297" i="18"/>
  <c r="V296" i="18" s="1"/>
  <c r="G302" i="18"/>
  <c r="I302" i="18"/>
  <c r="I296" i="18" s="1"/>
  <c r="K302" i="18"/>
  <c r="M302" i="18"/>
  <c r="O302" i="18"/>
  <c r="Q302" i="18"/>
  <c r="Q296" i="18" s="1"/>
  <c r="V302" i="18"/>
  <c r="G305" i="18"/>
  <c r="M305" i="18" s="1"/>
  <c r="I305" i="18"/>
  <c r="K305" i="18"/>
  <c r="O305" i="18"/>
  <c r="Q305" i="18"/>
  <c r="V305" i="18"/>
  <c r="G309" i="18"/>
  <c r="I309" i="18"/>
  <c r="K309" i="18"/>
  <c r="M309" i="18"/>
  <c r="O309" i="18"/>
  <c r="Q309" i="18"/>
  <c r="V309" i="18"/>
  <c r="G320" i="18"/>
  <c r="M320" i="18" s="1"/>
  <c r="I320" i="18"/>
  <c r="K320" i="18"/>
  <c r="O320" i="18"/>
  <c r="Q320" i="18"/>
  <c r="V320" i="18"/>
  <c r="G324" i="18"/>
  <c r="I324" i="18"/>
  <c r="K324" i="18"/>
  <c r="M324" i="18"/>
  <c r="O324" i="18"/>
  <c r="Q324" i="18"/>
  <c r="V324" i="18"/>
  <c r="G326" i="18"/>
  <c r="M326" i="18" s="1"/>
  <c r="I326" i="18"/>
  <c r="K326" i="18"/>
  <c r="O326" i="18"/>
  <c r="Q326" i="18"/>
  <c r="V326" i="18"/>
  <c r="G330" i="18"/>
  <c r="I330" i="18"/>
  <c r="K330" i="18"/>
  <c r="M330" i="18"/>
  <c r="O330" i="18"/>
  <c r="Q330" i="18"/>
  <c r="V330" i="18"/>
  <c r="AE335"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M52" i="17" s="1"/>
  <c r="I52" i="17"/>
  <c r="K52" i="17"/>
  <c r="O52" i="17"/>
  <c r="Q52" i="17"/>
  <c r="V52" i="17"/>
  <c r="G55" i="17"/>
  <c r="M55" i="17" s="1"/>
  <c r="I55" i="17"/>
  <c r="K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I80" i="17" s="1"/>
  <c r="K81" i="17"/>
  <c r="K80" i="17" s="1"/>
  <c r="O81" i="17"/>
  <c r="O80" i="17" s="1"/>
  <c r="Q81" i="17"/>
  <c r="Q80" i="17" s="1"/>
  <c r="V81" i="17"/>
  <c r="V80" i="17" s="1"/>
  <c r="G83" i="17"/>
  <c r="I83" i="17"/>
  <c r="K83" i="17"/>
  <c r="M83" i="17"/>
  <c r="O83" i="17"/>
  <c r="Q83" i="17"/>
  <c r="V83" i="17"/>
  <c r="G86" i="17"/>
  <c r="I86" i="17"/>
  <c r="K86" i="17"/>
  <c r="M86" i="17"/>
  <c r="O86" i="17"/>
  <c r="Q86" i="17"/>
  <c r="V86" i="17"/>
  <c r="G88" i="17"/>
  <c r="I88" i="17"/>
  <c r="K88" i="17"/>
  <c r="M88" i="17"/>
  <c r="O88" i="17"/>
  <c r="Q88" i="17"/>
  <c r="V88" i="17"/>
  <c r="G90" i="17"/>
  <c r="O90" i="17"/>
  <c r="G91" i="17"/>
  <c r="I91" i="17"/>
  <c r="I90" i="17" s="1"/>
  <c r="K91" i="17"/>
  <c r="K90" i="17" s="1"/>
  <c r="M91" i="17"/>
  <c r="M90" i="17" s="1"/>
  <c r="O91" i="17"/>
  <c r="Q91" i="17"/>
  <c r="Q90" i="17" s="1"/>
  <c r="V91" i="17"/>
  <c r="V90" i="17" s="1"/>
  <c r="G94" i="17"/>
  <c r="G93" i="17" s="1"/>
  <c r="I94" i="17"/>
  <c r="I93" i="17" s="1"/>
  <c r="K94" i="17"/>
  <c r="M94" i="17"/>
  <c r="O94" i="17"/>
  <c r="O93" i="17" s="1"/>
  <c r="Q94" i="17"/>
  <c r="Q93" i="17" s="1"/>
  <c r="V94" i="17"/>
  <c r="G96" i="17"/>
  <c r="AF101" i="17" s="1"/>
  <c r="I96" i="17"/>
  <c r="K96" i="17"/>
  <c r="O96" i="17"/>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I35" i="16"/>
  <c r="K35" i="16"/>
  <c r="M35" i="16"/>
  <c r="O35" i="16"/>
  <c r="Q35" i="16"/>
  <c r="V35" i="16"/>
  <c r="G36" i="16"/>
  <c r="M36" i="16" s="1"/>
  <c r="I36" i="16"/>
  <c r="K36" i="16"/>
  <c r="O36" i="16"/>
  <c r="Q36" i="16"/>
  <c r="V36" i="16"/>
  <c r="G37" i="16"/>
  <c r="I37" i="16"/>
  <c r="K37" i="16"/>
  <c r="M37" i="16"/>
  <c r="O37" i="16"/>
  <c r="Q37" i="16"/>
  <c r="V37" i="16"/>
  <c r="G39" i="16"/>
  <c r="M39" i="16" s="1"/>
  <c r="I39" i="16"/>
  <c r="K39" i="16"/>
  <c r="O39" i="16"/>
  <c r="Q39" i="16"/>
  <c r="V39" i="16"/>
  <c r="G41" i="16"/>
  <c r="I41" i="16"/>
  <c r="O41" i="16"/>
  <c r="G42" i="16"/>
  <c r="M42" i="16" s="1"/>
  <c r="M41" i="16" s="1"/>
  <c r="I42" i="16"/>
  <c r="K42" i="16"/>
  <c r="K41" i="16" s="1"/>
  <c r="O42" i="16"/>
  <c r="Q42" i="16"/>
  <c r="Q41" i="16" s="1"/>
  <c r="V42" i="16"/>
  <c r="V41" i="16" s="1"/>
  <c r="G44" i="16"/>
  <c r="I44" i="16"/>
  <c r="K44" i="16"/>
  <c r="M44" i="16"/>
  <c r="O44" i="16"/>
  <c r="Q44" i="16"/>
  <c r="V44" i="16"/>
  <c r="G47" i="16"/>
  <c r="M47" i="16" s="1"/>
  <c r="I47" i="16"/>
  <c r="I46" i="16" s="1"/>
  <c r="K47" i="16"/>
  <c r="O47" i="16"/>
  <c r="Q47" i="16"/>
  <c r="Q46" i="16" s="1"/>
  <c r="V47" i="16"/>
  <c r="G49" i="16"/>
  <c r="M49" i="16" s="1"/>
  <c r="I49" i="16"/>
  <c r="K49" i="16"/>
  <c r="K46" i="16" s="1"/>
  <c r="O49" i="16"/>
  <c r="Q49" i="16"/>
  <c r="V49" i="16"/>
  <c r="V46" i="16" s="1"/>
  <c r="G51" i="16"/>
  <c r="I51" i="16"/>
  <c r="K51" i="16"/>
  <c r="M51" i="16"/>
  <c r="O51" i="16"/>
  <c r="Q51" i="16"/>
  <c r="V51" i="16"/>
  <c r="G53" i="16"/>
  <c r="M53" i="16" s="1"/>
  <c r="I53" i="16"/>
  <c r="K53" i="16"/>
  <c r="O53" i="16"/>
  <c r="O46" i="16" s="1"/>
  <c r="Q53" i="16"/>
  <c r="V53" i="16"/>
  <c r="G55" i="16"/>
  <c r="M55" i="16" s="1"/>
  <c r="I55" i="16"/>
  <c r="K55" i="16"/>
  <c r="O55" i="16"/>
  <c r="Q55" i="16"/>
  <c r="V55" i="16"/>
  <c r="G57" i="16"/>
  <c r="M57" i="16" s="1"/>
  <c r="I57" i="16"/>
  <c r="K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AF85"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K80" i="16"/>
  <c r="O80" i="16"/>
  <c r="V80" i="16"/>
  <c r="G81" i="16"/>
  <c r="I81" i="16"/>
  <c r="I80" i="16" s="1"/>
  <c r="K81" i="16"/>
  <c r="M81" i="16"/>
  <c r="M80" i="16" s="1"/>
  <c r="O81" i="16"/>
  <c r="Q81" i="16"/>
  <c r="Q80" i="16" s="1"/>
  <c r="V81" i="16"/>
  <c r="AE85" i="16"/>
  <c r="G349" i="15"/>
  <c r="BA238" i="15"/>
  <c r="BA217" i="15"/>
  <c r="BA151" i="15"/>
  <c r="BA148" i="15"/>
  <c r="BA142" i="15"/>
  <c r="BA139" i="15"/>
  <c r="BA119" i="15"/>
  <c r="BA117" i="15"/>
  <c r="BA89"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AF349"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K38" i="15"/>
  <c r="K37" i="15" s="1"/>
  <c r="M38" i="15"/>
  <c r="O38" i="15"/>
  <c r="Q38" i="15"/>
  <c r="V38" i="15"/>
  <c r="V37" i="15" s="1"/>
  <c r="G41" i="15"/>
  <c r="I41" i="15"/>
  <c r="K41" i="15"/>
  <c r="M41" i="15"/>
  <c r="O41" i="15"/>
  <c r="Q41" i="15"/>
  <c r="V41" i="15"/>
  <c r="G46" i="15"/>
  <c r="G37" i="15" s="1"/>
  <c r="I46" i="15"/>
  <c r="K46" i="15"/>
  <c r="O46" i="15"/>
  <c r="O37" i="15" s="1"/>
  <c r="Q46" i="15"/>
  <c r="V46" i="15"/>
  <c r="G50" i="15"/>
  <c r="M50" i="15" s="1"/>
  <c r="I50" i="15"/>
  <c r="I37" i="15" s="1"/>
  <c r="K50" i="15"/>
  <c r="O50" i="15"/>
  <c r="Q50" i="15"/>
  <c r="Q37" i="15" s="1"/>
  <c r="V50" i="15"/>
  <c r="G54" i="15"/>
  <c r="I54" i="15"/>
  <c r="K54" i="15"/>
  <c r="M54" i="15"/>
  <c r="O54" i="15"/>
  <c r="Q54" i="15"/>
  <c r="V54" i="15"/>
  <c r="G58" i="15"/>
  <c r="G57" i="15" s="1"/>
  <c r="I58" i="15"/>
  <c r="I57" i="15" s="1"/>
  <c r="K58" i="15"/>
  <c r="O58" i="15"/>
  <c r="O57" i="15" s="1"/>
  <c r="Q58" i="15"/>
  <c r="Q57" i="15" s="1"/>
  <c r="V58" i="15"/>
  <c r="G61" i="15"/>
  <c r="M61" i="15" s="1"/>
  <c r="I61" i="15"/>
  <c r="K61" i="15"/>
  <c r="O61" i="15"/>
  <c r="Q61" i="15"/>
  <c r="V61" i="15"/>
  <c r="G64" i="15"/>
  <c r="I64" i="15"/>
  <c r="K64" i="15"/>
  <c r="K57" i="15" s="1"/>
  <c r="M64" i="15"/>
  <c r="O64" i="15"/>
  <c r="Q64" i="15"/>
  <c r="V64" i="15"/>
  <c r="V57" i="15" s="1"/>
  <c r="G67" i="15"/>
  <c r="I67" i="15"/>
  <c r="K67" i="15"/>
  <c r="M67" i="15"/>
  <c r="O67" i="15"/>
  <c r="Q67" i="15"/>
  <c r="V67" i="15"/>
  <c r="G70" i="15"/>
  <c r="M70" i="15" s="1"/>
  <c r="I70" i="15"/>
  <c r="K70" i="15"/>
  <c r="O70" i="15"/>
  <c r="Q70" i="15"/>
  <c r="V70" i="15"/>
  <c r="G71" i="15"/>
  <c r="M71" i="15" s="1"/>
  <c r="I71" i="15"/>
  <c r="K71" i="15"/>
  <c r="O71" i="15"/>
  <c r="Q71" i="15"/>
  <c r="V71" i="15"/>
  <c r="G73" i="15"/>
  <c r="I73" i="15"/>
  <c r="K73" i="15"/>
  <c r="M73" i="15"/>
  <c r="O73" i="15"/>
  <c r="Q73" i="15"/>
  <c r="V73" i="15"/>
  <c r="G75" i="15"/>
  <c r="I75" i="15"/>
  <c r="K75" i="15"/>
  <c r="M75" i="15"/>
  <c r="O75" i="15"/>
  <c r="Q75" i="15"/>
  <c r="V75" i="15"/>
  <c r="G80" i="15"/>
  <c r="M80" i="15" s="1"/>
  <c r="I80" i="15"/>
  <c r="K80" i="15"/>
  <c r="O80" i="15"/>
  <c r="Q80" i="15"/>
  <c r="V80" i="15"/>
  <c r="G82" i="15"/>
  <c r="M82" i="15" s="1"/>
  <c r="I82" i="15"/>
  <c r="K82" i="15"/>
  <c r="O82" i="15"/>
  <c r="Q82" i="15"/>
  <c r="V82" i="15"/>
  <c r="G86" i="15"/>
  <c r="I86" i="15"/>
  <c r="K86" i="15"/>
  <c r="M86" i="15"/>
  <c r="O86" i="15"/>
  <c r="Q86" i="15"/>
  <c r="V86" i="15"/>
  <c r="G93" i="15"/>
  <c r="I93" i="15"/>
  <c r="K93" i="15"/>
  <c r="M93" i="15"/>
  <c r="O93" i="15"/>
  <c r="Q93" i="15"/>
  <c r="V93" i="15"/>
  <c r="G97" i="15"/>
  <c r="G98" i="15"/>
  <c r="M98" i="15" s="1"/>
  <c r="I98" i="15"/>
  <c r="I97" i="15" s="1"/>
  <c r="K98" i="15"/>
  <c r="K97" i="15" s="1"/>
  <c r="O98" i="15"/>
  <c r="Q98" i="15"/>
  <c r="Q97" i="15" s="1"/>
  <c r="V98" i="15"/>
  <c r="V97" i="15" s="1"/>
  <c r="G99" i="15"/>
  <c r="I99" i="15"/>
  <c r="K99" i="15"/>
  <c r="M99" i="15"/>
  <c r="O99" i="15"/>
  <c r="Q99" i="15"/>
  <c r="V99" i="15"/>
  <c r="G101" i="15"/>
  <c r="I101" i="15"/>
  <c r="K101" i="15"/>
  <c r="M101" i="15"/>
  <c r="O101" i="15"/>
  <c r="Q101" i="15"/>
  <c r="V101" i="15"/>
  <c r="G104" i="15"/>
  <c r="M104" i="15" s="1"/>
  <c r="I104" i="15"/>
  <c r="K104" i="15"/>
  <c r="O104" i="15"/>
  <c r="O97" i="15" s="1"/>
  <c r="Q104" i="15"/>
  <c r="V104" i="15"/>
  <c r="G106" i="15"/>
  <c r="M106" i="15" s="1"/>
  <c r="I106" i="15"/>
  <c r="K106" i="15"/>
  <c r="O106" i="15"/>
  <c r="Q106" i="15"/>
  <c r="V106" i="15"/>
  <c r="G108" i="15"/>
  <c r="G107" i="15" s="1"/>
  <c r="I108" i="15"/>
  <c r="K108" i="15"/>
  <c r="M108" i="15"/>
  <c r="O108" i="15"/>
  <c r="O107" i="15" s="1"/>
  <c r="Q108" i="15"/>
  <c r="V108" i="15"/>
  <c r="G110" i="15"/>
  <c r="M110" i="15" s="1"/>
  <c r="I110" i="15"/>
  <c r="K110" i="15"/>
  <c r="O110" i="15"/>
  <c r="Q110" i="15"/>
  <c r="V110" i="15"/>
  <c r="G113" i="15"/>
  <c r="M113" i="15" s="1"/>
  <c r="I113" i="15"/>
  <c r="I107" i="15" s="1"/>
  <c r="K113" i="15"/>
  <c r="O113" i="15"/>
  <c r="Q113" i="15"/>
  <c r="Q107" i="15" s="1"/>
  <c r="V113" i="15"/>
  <c r="G116" i="15"/>
  <c r="I116" i="15"/>
  <c r="K116" i="15"/>
  <c r="K107" i="15" s="1"/>
  <c r="M116" i="15"/>
  <c r="O116" i="15"/>
  <c r="Q116" i="15"/>
  <c r="V116" i="15"/>
  <c r="V107" i="15" s="1"/>
  <c r="G118" i="15"/>
  <c r="I118" i="15"/>
  <c r="K118" i="15"/>
  <c r="M118" i="15"/>
  <c r="O118" i="15"/>
  <c r="Q118" i="15"/>
  <c r="V118" i="15"/>
  <c r="G121" i="15"/>
  <c r="M121" i="15" s="1"/>
  <c r="I121" i="15"/>
  <c r="K121" i="15"/>
  <c r="O121" i="15"/>
  <c r="Q121" i="15"/>
  <c r="V121" i="15"/>
  <c r="G123" i="15"/>
  <c r="M123" i="15" s="1"/>
  <c r="I123" i="15"/>
  <c r="K123" i="15"/>
  <c r="O123" i="15"/>
  <c r="Q123" i="15"/>
  <c r="V123" i="15"/>
  <c r="G125" i="15"/>
  <c r="I125" i="15"/>
  <c r="K125" i="15"/>
  <c r="M125" i="15"/>
  <c r="O125" i="15"/>
  <c r="Q125" i="15"/>
  <c r="V125" i="15"/>
  <c r="G127" i="15"/>
  <c r="I127" i="15"/>
  <c r="K127" i="15"/>
  <c r="M127" i="15"/>
  <c r="O127" i="15"/>
  <c r="Q127" i="15"/>
  <c r="V127" i="15"/>
  <c r="G130" i="15"/>
  <c r="M130" i="15" s="1"/>
  <c r="I130" i="15"/>
  <c r="K130" i="15"/>
  <c r="O130" i="15"/>
  <c r="Q130" i="15"/>
  <c r="V130" i="15"/>
  <c r="G134" i="15"/>
  <c r="M134" i="15" s="1"/>
  <c r="I134" i="15"/>
  <c r="K134" i="15"/>
  <c r="O134" i="15"/>
  <c r="Q134" i="15"/>
  <c r="V134" i="15"/>
  <c r="G136" i="15"/>
  <c r="I136" i="15"/>
  <c r="K136" i="15"/>
  <c r="M136" i="15"/>
  <c r="O136" i="15"/>
  <c r="Q136" i="15"/>
  <c r="V136" i="15"/>
  <c r="G138" i="15"/>
  <c r="I138" i="15"/>
  <c r="K138" i="15"/>
  <c r="M138" i="15"/>
  <c r="O138" i="15"/>
  <c r="Q138" i="15"/>
  <c r="V138" i="15"/>
  <c r="G141" i="15"/>
  <c r="M141" i="15" s="1"/>
  <c r="I141" i="15"/>
  <c r="K141" i="15"/>
  <c r="O141" i="15"/>
  <c r="Q141" i="15"/>
  <c r="V141" i="15"/>
  <c r="G144" i="15"/>
  <c r="M144" i="15" s="1"/>
  <c r="I144" i="15"/>
  <c r="K144" i="15"/>
  <c r="O144" i="15"/>
  <c r="Q144" i="15"/>
  <c r="V144" i="15"/>
  <c r="G147" i="15"/>
  <c r="I147" i="15"/>
  <c r="K147" i="15"/>
  <c r="M147" i="15"/>
  <c r="O147" i="15"/>
  <c r="Q147" i="15"/>
  <c r="V147" i="15"/>
  <c r="G150" i="15"/>
  <c r="I150" i="15"/>
  <c r="K150" i="15"/>
  <c r="M150" i="15"/>
  <c r="O150" i="15"/>
  <c r="Q150" i="15"/>
  <c r="V150" i="15"/>
  <c r="G152" i="15"/>
  <c r="M152" i="15" s="1"/>
  <c r="I152" i="15"/>
  <c r="K152" i="15"/>
  <c r="O152" i="15"/>
  <c r="Q152" i="15"/>
  <c r="V152" i="15"/>
  <c r="G153" i="15"/>
  <c r="M153" i="15" s="1"/>
  <c r="I153" i="15"/>
  <c r="K153" i="15"/>
  <c r="O153" i="15"/>
  <c r="Q153" i="15"/>
  <c r="V153" i="15"/>
  <c r="G155" i="15"/>
  <c r="I155" i="15"/>
  <c r="K155" i="15"/>
  <c r="M155" i="15"/>
  <c r="O155" i="15"/>
  <c r="Q155" i="15"/>
  <c r="V155" i="15"/>
  <c r="K156" i="15"/>
  <c r="V156" i="15"/>
  <c r="G157" i="15"/>
  <c r="G156" i="15" s="1"/>
  <c r="I157" i="15"/>
  <c r="I156" i="15" s="1"/>
  <c r="K157" i="15"/>
  <c r="O157" i="15"/>
  <c r="O156" i="15" s="1"/>
  <c r="Q157" i="15"/>
  <c r="Q156" i="15" s="1"/>
  <c r="V157" i="15"/>
  <c r="G159" i="15"/>
  <c r="I159" i="15"/>
  <c r="O159" i="15"/>
  <c r="Q159" i="15"/>
  <c r="G160" i="15"/>
  <c r="I160" i="15"/>
  <c r="K160" i="15"/>
  <c r="K159" i="15" s="1"/>
  <c r="M160" i="15"/>
  <c r="M159" i="15" s="1"/>
  <c r="O160" i="15"/>
  <c r="Q160" i="15"/>
  <c r="V160" i="15"/>
  <c r="V159" i="15" s="1"/>
  <c r="G163" i="15"/>
  <c r="I163" i="15"/>
  <c r="K163" i="15"/>
  <c r="M163" i="15"/>
  <c r="O163" i="15"/>
  <c r="Q163" i="15"/>
  <c r="V163" i="15"/>
  <c r="G169" i="15"/>
  <c r="G170" i="15"/>
  <c r="M170" i="15" s="1"/>
  <c r="I170" i="15"/>
  <c r="I169" i="15" s="1"/>
  <c r="K170" i="15"/>
  <c r="K169" i="15" s="1"/>
  <c r="O170" i="15"/>
  <c r="Q170" i="15"/>
  <c r="Q169" i="15" s="1"/>
  <c r="V170" i="15"/>
  <c r="V169" i="15" s="1"/>
  <c r="G172" i="15"/>
  <c r="I172" i="15"/>
  <c r="K172" i="15"/>
  <c r="M172" i="15"/>
  <c r="O172" i="15"/>
  <c r="Q172" i="15"/>
  <c r="V172" i="15"/>
  <c r="G174" i="15"/>
  <c r="I174" i="15"/>
  <c r="K174" i="15"/>
  <c r="M174" i="15"/>
  <c r="O174" i="15"/>
  <c r="Q174" i="15"/>
  <c r="V174" i="15"/>
  <c r="G177" i="15"/>
  <c r="M177" i="15" s="1"/>
  <c r="I177" i="15"/>
  <c r="K177" i="15"/>
  <c r="O177" i="15"/>
  <c r="O169" i="15" s="1"/>
  <c r="Q177" i="15"/>
  <c r="V177" i="15"/>
  <c r="G178" i="15"/>
  <c r="M178" i="15" s="1"/>
  <c r="I178" i="15"/>
  <c r="K178" i="15"/>
  <c r="O178" i="15"/>
  <c r="Q178" i="15"/>
  <c r="V178" i="15"/>
  <c r="G179" i="15"/>
  <c r="I179" i="15"/>
  <c r="K179" i="15"/>
  <c r="M179" i="15"/>
  <c r="O179" i="15"/>
  <c r="Q179" i="15"/>
  <c r="V179" i="15"/>
  <c r="G180" i="15"/>
  <c r="I180" i="15"/>
  <c r="K180" i="15"/>
  <c r="M180" i="15"/>
  <c r="O180" i="15"/>
  <c r="Q180" i="15"/>
  <c r="V180" i="15"/>
  <c r="G181" i="15"/>
  <c r="M181" i="15" s="1"/>
  <c r="I181" i="15"/>
  <c r="K181" i="15"/>
  <c r="O181" i="15"/>
  <c r="Q181" i="15"/>
  <c r="V181" i="15"/>
  <c r="G183" i="15"/>
  <c r="I183" i="15"/>
  <c r="K183" i="15"/>
  <c r="K182" i="15" s="1"/>
  <c r="M183" i="15"/>
  <c r="O183" i="15"/>
  <c r="Q183" i="15"/>
  <c r="V183" i="15"/>
  <c r="V182" i="15" s="1"/>
  <c r="G190" i="15"/>
  <c r="I190" i="15"/>
  <c r="K190" i="15"/>
  <c r="M190" i="15"/>
  <c r="O190" i="15"/>
  <c r="Q190" i="15"/>
  <c r="V190" i="15"/>
  <c r="G193" i="15"/>
  <c r="G182" i="15" s="1"/>
  <c r="I193" i="15"/>
  <c r="K193" i="15"/>
  <c r="O193" i="15"/>
  <c r="O182" i="15" s="1"/>
  <c r="Q193" i="15"/>
  <c r="V193" i="15"/>
  <c r="G197" i="15"/>
  <c r="M197" i="15" s="1"/>
  <c r="I197" i="15"/>
  <c r="I182" i="15" s="1"/>
  <c r="K197" i="15"/>
  <c r="O197" i="15"/>
  <c r="Q197" i="15"/>
  <c r="Q182" i="15" s="1"/>
  <c r="V197" i="15"/>
  <c r="K201" i="15"/>
  <c r="V201" i="15"/>
  <c r="G202" i="15"/>
  <c r="G201" i="15" s="1"/>
  <c r="I202" i="15"/>
  <c r="K202" i="15"/>
  <c r="M202" i="15"/>
  <c r="O202" i="15"/>
  <c r="O201" i="15" s="1"/>
  <c r="Q202" i="15"/>
  <c r="V202" i="15"/>
  <c r="G206" i="15"/>
  <c r="M206" i="15" s="1"/>
  <c r="I206" i="15"/>
  <c r="K206" i="15"/>
  <c r="O206" i="15"/>
  <c r="Q206" i="15"/>
  <c r="V206" i="15"/>
  <c r="G209" i="15"/>
  <c r="M209" i="15" s="1"/>
  <c r="I209" i="15"/>
  <c r="I201" i="15" s="1"/>
  <c r="K209" i="15"/>
  <c r="O209" i="15"/>
  <c r="Q209" i="15"/>
  <c r="Q201" i="15" s="1"/>
  <c r="V209" i="15"/>
  <c r="K211" i="15"/>
  <c r="V211" i="15"/>
  <c r="G212" i="15"/>
  <c r="I212" i="15"/>
  <c r="K212" i="15"/>
  <c r="M212" i="15"/>
  <c r="O212" i="15"/>
  <c r="Q212" i="15"/>
  <c r="V212" i="15"/>
  <c r="G216" i="15"/>
  <c r="G211" i="15" s="1"/>
  <c r="I216" i="15"/>
  <c r="K216" i="15"/>
  <c r="O216" i="15"/>
  <c r="O211" i="15" s="1"/>
  <c r="Q216" i="15"/>
  <c r="V216" i="15"/>
  <c r="G219" i="15"/>
  <c r="M219" i="15" s="1"/>
  <c r="I219" i="15"/>
  <c r="I211" i="15" s="1"/>
  <c r="K219" i="15"/>
  <c r="O219" i="15"/>
  <c r="Q219" i="15"/>
  <c r="Q211" i="15" s="1"/>
  <c r="V219" i="15"/>
  <c r="G221" i="15"/>
  <c r="I221" i="15"/>
  <c r="K221" i="15"/>
  <c r="O221" i="15"/>
  <c r="Q221" i="15"/>
  <c r="V221" i="15"/>
  <c r="G222" i="15"/>
  <c r="I222" i="15"/>
  <c r="K222" i="15"/>
  <c r="M222" i="15"/>
  <c r="M221" i="15" s="1"/>
  <c r="O222" i="15"/>
  <c r="Q222" i="15"/>
  <c r="V222" i="15"/>
  <c r="G224" i="15"/>
  <c r="O224" i="15"/>
  <c r="G225" i="15"/>
  <c r="M225" i="15" s="1"/>
  <c r="I225" i="15"/>
  <c r="I224" i="15" s="1"/>
  <c r="K225" i="15"/>
  <c r="O225" i="15"/>
  <c r="Q225" i="15"/>
  <c r="Q224" i="15" s="1"/>
  <c r="V225" i="15"/>
  <c r="G227" i="15"/>
  <c r="M227" i="15" s="1"/>
  <c r="I227" i="15"/>
  <c r="K227" i="15"/>
  <c r="K224" i="15" s="1"/>
  <c r="O227" i="15"/>
  <c r="Q227" i="15"/>
  <c r="V227" i="15"/>
  <c r="V224" i="15" s="1"/>
  <c r="G230" i="15"/>
  <c r="I230" i="15"/>
  <c r="K230" i="15"/>
  <c r="M230" i="15"/>
  <c r="O230" i="15"/>
  <c r="Q230" i="15"/>
  <c r="V230" i="15"/>
  <c r="G232" i="15"/>
  <c r="O232" i="15"/>
  <c r="G233" i="15"/>
  <c r="M233" i="15" s="1"/>
  <c r="M232" i="15" s="1"/>
  <c r="I233" i="15"/>
  <c r="I232" i="15" s="1"/>
  <c r="K233" i="15"/>
  <c r="O233" i="15"/>
  <c r="Q233" i="15"/>
  <c r="Q232" i="15" s="1"/>
  <c r="V233" i="15"/>
  <c r="G235" i="15"/>
  <c r="M235" i="15" s="1"/>
  <c r="I235" i="15"/>
  <c r="K235" i="15"/>
  <c r="K232" i="15" s="1"/>
  <c r="O235" i="15"/>
  <c r="Q235" i="15"/>
  <c r="V235" i="15"/>
  <c r="V232" i="15" s="1"/>
  <c r="G237" i="15"/>
  <c r="I237" i="15"/>
  <c r="K237" i="15"/>
  <c r="M237" i="15"/>
  <c r="O237" i="15"/>
  <c r="Q237" i="15"/>
  <c r="V237" i="15"/>
  <c r="G239" i="15"/>
  <c r="K239" i="15"/>
  <c r="O239" i="15"/>
  <c r="V239" i="15"/>
  <c r="G240" i="15"/>
  <c r="M240" i="15" s="1"/>
  <c r="M239" i="15" s="1"/>
  <c r="I240" i="15"/>
  <c r="I239" i="15" s="1"/>
  <c r="K240" i="15"/>
  <c r="O240" i="15"/>
  <c r="Q240" i="15"/>
  <c r="Q239" i="15" s="1"/>
  <c r="V240" i="15"/>
  <c r="G243" i="15"/>
  <c r="I243" i="15"/>
  <c r="K243" i="15"/>
  <c r="M243" i="15"/>
  <c r="O243" i="15"/>
  <c r="Q243" i="15"/>
  <c r="V243" i="15"/>
  <c r="G245" i="15"/>
  <c r="G242" i="15" s="1"/>
  <c r="I245" i="15"/>
  <c r="K245" i="15"/>
  <c r="O245" i="15"/>
  <c r="O242" i="15" s="1"/>
  <c r="Q245" i="15"/>
  <c r="V245" i="15"/>
  <c r="G247" i="15"/>
  <c r="M247" i="15" s="1"/>
  <c r="I247" i="15"/>
  <c r="I242" i="15" s="1"/>
  <c r="K247" i="15"/>
  <c r="O247" i="15"/>
  <c r="Q247" i="15"/>
  <c r="Q242" i="15" s="1"/>
  <c r="V247" i="15"/>
  <c r="G248" i="15"/>
  <c r="M248" i="15" s="1"/>
  <c r="I248" i="15"/>
  <c r="K248" i="15"/>
  <c r="K242" i="15" s="1"/>
  <c r="O248" i="15"/>
  <c r="Q248" i="15"/>
  <c r="V248" i="15"/>
  <c r="V242" i="15" s="1"/>
  <c r="G249" i="15"/>
  <c r="I249" i="15"/>
  <c r="K249" i="15"/>
  <c r="M249" i="15"/>
  <c r="O249" i="15"/>
  <c r="Q249" i="15"/>
  <c r="V249" i="15"/>
  <c r="G251" i="15"/>
  <c r="M251" i="15" s="1"/>
  <c r="I251" i="15"/>
  <c r="K251" i="15"/>
  <c r="O251" i="15"/>
  <c r="Q251" i="15"/>
  <c r="V251" i="15"/>
  <c r="G253" i="15"/>
  <c r="M253" i="15" s="1"/>
  <c r="I253" i="15"/>
  <c r="K253" i="15"/>
  <c r="O253" i="15"/>
  <c r="Q253" i="15"/>
  <c r="V253" i="15"/>
  <c r="G255" i="15"/>
  <c r="M255" i="15" s="1"/>
  <c r="I255" i="15"/>
  <c r="K255" i="15"/>
  <c r="O255" i="15"/>
  <c r="Q255" i="15"/>
  <c r="V255" i="15"/>
  <c r="G256" i="15"/>
  <c r="I256" i="15"/>
  <c r="K256" i="15"/>
  <c r="M256" i="15"/>
  <c r="O256" i="15"/>
  <c r="Q256" i="15"/>
  <c r="V256" i="15"/>
  <c r="G257" i="15"/>
  <c r="M257" i="15" s="1"/>
  <c r="I257" i="15"/>
  <c r="K257" i="15"/>
  <c r="O257" i="15"/>
  <c r="Q257" i="15"/>
  <c r="V257" i="15"/>
  <c r="G258" i="15"/>
  <c r="M258" i="15" s="1"/>
  <c r="I258" i="15"/>
  <c r="K258" i="15"/>
  <c r="O258" i="15"/>
  <c r="Q258" i="15"/>
  <c r="V258" i="15"/>
  <c r="G261" i="15"/>
  <c r="M261" i="15" s="1"/>
  <c r="I261" i="15"/>
  <c r="K261" i="15"/>
  <c r="O261" i="15"/>
  <c r="Q261" i="15"/>
  <c r="V261" i="15"/>
  <c r="G264" i="15"/>
  <c r="I264" i="15"/>
  <c r="K264" i="15"/>
  <c r="M264" i="15"/>
  <c r="O264" i="15"/>
  <c r="Q264" i="15"/>
  <c r="V264" i="15"/>
  <c r="G266" i="15"/>
  <c r="M266" i="15" s="1"/>
  <c r="I266" i="15"/>
  <c r="K266" i="15"/>
  <c r="O266" i="15"/>
  <c r="Q266" i="15"/>
  <c r="V266" i="15"/>
  <c r="G268" i="15"/>
  <c r="M268" i="15" s="1"/>
  <c r="I268" i="15"/>
  <c r="K268" i="15"/>
  <c r="O268" i="15"/>
  <c r="Q268" i="15"/>
  <c r="V268" i="15"/>
  <c r="G269" i="15"/>
  <c r="M269" i="15" s="1"/>
  <c r="I269" i="15"/>
  <c r="K269" i="15"/>
  <c r="O269" i="15"/>
  <c r="Q269" i="15"/>
  <c r="V269" i="15"/>
  <c r="G271" i="15"/>
  <c r="I271" i="15"/>
  <c r="K271" i="15"/>
  <c r="M271" i="15"/>
  <c r="O271" i="15"/>
  <c r="Q271" i="15"/>
  <c r="V271" i="15"/>
  <c r="G272" i="15"/>
  <c r="M272" i="15" s="1"/>
  <c r="I272" i="15"/>
  <c r="K272" i="15"/>
  <c r="O272" i="15"/>
  <c r="Q272" i="15"/>
  <c r="V272" i="15"/>
  <c r="G277" i="15"/>
  <c r="M277" i="15" s="1"/>
  <c r="I277" i="15"/>
  <c r="K277" i="15"/>
  <c r="O277" i="15"/>
  <c r="Q277" i="15"/>
  <c r="V277" i="15"/>
  <c r="K282" i="15"/>
  <c r="V282" i="15"/>
  <c r="G283" i="15"/>
  <c r="I283" i="15"/>
  <c r="I282" i="15" s="1"/>
  <c r="K283" i="15"/>
  <c r="M283" i="15"/>
  <c r="O283" i="15"/>
  <c r="Q283" i="15"/>
  <c r="Q282" i="15" s="1"/>
  <c r="V283" i="15"/>
  <c r="G289" i="15"/>
  <c r="G282" i="15" s="1"/>
  <c r="I289" i="15"/>
  <c r="K289" i="15"/>
  <c r="O289" i="15"/>
  <c r="O282" i="15" s="1"/>
  <c r="Q289" i="15"/>
  <c r="V289" i="15"/>
  <c r="G293" i="15"/>
  <c r="M293" i="15" s="1"/>
  <c r="I293" i="15"/>
  <c r="K293" i="15"/>
  <c r="K292" i="15" s="1"/>
  <c r="O293" i="15"/>
  <c r="Q293" i="15"/>
  <c r="V293" i="15"/>
  <c r="V292" i="15" s="1"/>
  <c r="G297" i="15"/>
  <c r="I297" i="15"/>
  <c r="K297" i="15"/>
  <c r="M297" i="15"/>
  <c r="O297" i="15"/>
  <c r="Q297" i="15"/>
  <c r="V297" i="15"/>
  <c r="G300" i="15"/>
  <c r="G292" i="15" s="1"/>
  <c r="I300" i="15"/>
  <c r="K300" i="15"/>
  <c r="O300" i="15"/>
  <c r="O292" i="15" s="1"/>
  <c r="Q300" i="15"/>
  <c r="V300" i="15"/>
  <c r="G306" i="15"/>
  <c r="M306" i="15" s="1"/>
  <c r="I306" i="15"/>
  <c r="I292" i="15" s="1"/>
  <c r="K306" i="15"/>
  <c r="O306" i="15"/>
  <c r="Q306" i="15"/>
  <c r="Q292" i="15" s="1"/>
  <c r="V306" i="15"/>
  <c r="G310" i="15"/>
  <c r="M310" i="15" s="1"/>
  <c r="I310" i="15"/>
  <c r="K310" i="15"/>
  <c r="O310" i="15"/>
  <c r="Q310" i="15"/>
  <c r="V310" i="15"/>
  <c r="G315" i="15"/>
  <c r="I315" i="15"/>
  <c r="K315" i="15"/>
  <c r="M315" i="15"/>
  <c r="O315" i="15"/>
  <c r="Q315" i="15"/>
  <c r="V315" i="15"/>
  <c r="G321" i="15"/>
  <c r="M321" i="15" s="1"/>
  <c r="I321" i="15"/>
  <c r="K321" i="15"/>
  <c r="O321" i="15"/>
  <c r="Q321" i="15"/>
  <c r="V321" i="15"/>
  <c r="G328" i="15"/>
  <c r="M328" i="15" s="1"/>
  <c r="I328" i="15"/>
  <c r="K328" i="15"/>
  <c r="O328" i="15"/>
  <c r="Q328" i="15"/>
  <c r="V328" i="15"/>
  <c r="G329" i="15"/>
  <c r="M329" i="15" s="1"/>
  <c r="I329" i="15"/>
  <c r="K329" i="15"/>
  <c r="O329" i="15"/>
  <c r="Q329" i="15"/>
  <c r="V329" i="15"/>
  <c r="G330" i="15"/>
  <c r="I330" i="15"/>
  <c r="K330" i="15"/>
  <c r="M330" i="15"/>
  <c r="O330" i="15"/>
  <c r="Q330" i="15"/>
  <c r="V330" i="15"/>
  <c r="G331" i="15"/>
  <c r="M331" i="15" s="1"/>
  <c r="I331" i="15"/>
  <c r="K331" i="15"/>
  <c r="O331" i="15"/>
  <c r="Q331" i="15"/>
  <c r="V331" i="15"/>
  <c r="G335" i="15"/>
  <c r="M335" i="15" s="1"/>
  <c r="I335" i="15"/>
  <c r="K335" i="15"/>
  <c r="K334" i="15" s="1"/>
  <c r="O335" i="15"/>
  <c r="Q335" i="15"/>
  <c r="V335" i="15"/>
  <c r="V334" i="15" s="1"/>
  <c r="G337" i="15"/>
  <c r="I337" i="15"/>
  <c r="K337" i="15"/>
  <c r="M337" i="15"/>
  <c r="O337" i="15"/>
  <c r="Q337" i="15"/>
  <c r="V337" i="15"/>
  <c r="G339" i="15"/>
  <c r="G334" i="15" s="1"/>
  <c r="I339" i="15"/>
  <c r="K339" i="15"/>
  <c r="O339" i="15"/>
  <c r="O334" i="15" s="1"/>
  <c r="Q339" i="15"/>
  <c r="V339" i="15"/>
  <c r="G340" i="15"/>
  <c r="M340" i="15" s="1"/>
  <c r="I340" i="15"/>
  <c r="I334" i="15" s="1"/>
  <c r="K340" i="15"/>
  <c r="O340" i="15"/>
  <c r="Q340" i="15"/>
  <c r="Q334" i="15" s="1"/>
  <c r="V340" i="15"/>
  <c r="G341" i="15"/>
  <c r="M341" i="15" s="1"/>
  <c r="I341" i="15"/>
  <c r="K341" i="15"/>
  <c r="O341" i="15"/>
  <c r="Q341" i="15"/>
  <c r="V341" i="15"/>
  <c r="G342" i="15"/>
  <c r="I342" i="15"/>
  <c r="K342" i="15"/>
  <c r="M342" i="15"/>
  <c r="O342" i="15"/>
  <c r="Q342" i="15"/>
  <c r="V342" i="15"/>
  <c r="G343" i="15"/>
  <c r="M343" i="15" s="1"/>
  <c r="I343" i="15"/>
  <c r="K343" i="15"/>
  <c r="O343" i="15"/>
  <c r="Q343" i="15"/>
  <c r="V343" i="15"/>
  <c r="G344" i="15"/>
  <c r="M344" i="15" s="1"/>
  <c r="I344" i="15"/>
  <c r="K344" i="15"/>
  <c r="O344" i="15"/>
  <c r="Q344" i="15"/>
  <c r="V344" i="15"/>
  <c r="G346" i="15"/>
  <c r="I346" i="15"/>
  <c r="K346" i="15"/>
  <c r="O346" i="15"/>
  <c r="Q346" i="15"/>
  <c r="V346" i="15"/>
  <c r="G347" i="15"/>
  <c r="I347" i="15"/>
  <c r="K347" i="15"/>
  <c r="M347" i="15"/>
  <c r="M346" i="15" s="1"/>
  <c r="O347" i="15"/>
  <c r="Q347" i="15"/>
  <c r="V347" i="15"/>
  <c r="AE349" i="15"/>
  <c r="G271" i="14"/>
  <c r="BA173" i="14"/>
  <c r="BA117" i="14"/>
  <c r="BA92" i="14"/>
  <c r="BA86" i="14"/>
  <c r="BA69" i="14"/>
  <c r="BA61" i="14"/>
  <c r="BA54" i="14"/>
  <c r="BA50" i="14"/>
  <c r="BA45" i="14"/>
  <c r="BA42" i="14"/>
  <c r="BA13" i="14"/>
  <c r="BA10" i="14"/>
  <c r="G9" i="14"/>
  <c r="G8" i="14" s="1"/>
  <c r="I9" i="14"/>
  <c r="I8" i="14" s="1"/>
  <c r="K9" i="14"/>
  <c r="K8" i="14" s="1"/>
  <c r="O9" i="14"/>
  <c r="O8" i="14" s="1"/>
  <c r="Q9" i="14"/>
  <c r="Q8" i="14" s="1"/>
  <c r="V9" i="14"/>
  <c r="V8" i="14" s="1"/>
  <c r="G12" i="14"/>
  <c r="I12" i="14"/>
  <c r="K12" i="14"/>
  <c r="M12" i="14"/>
  <c r="O12" i="14"/>
  <c r="Q12" i="14"/>
  <c r="V12" i="14"/>
  <c r="G14" i="14"/>
  <c r="I14" i="14"/>
  <c r="K14" i="14"/>
  <c r="M14" i="14"/>
  <c r="O14" i="14"/>
  <c r="Q14" i="14"/>
  <c r="V14" i="14"/>
  <c r="G16" i="14"/>
  <c r="I16" i="14"/>
  <c r="K16" i="14"/>
  <c r="M16" i="14"/>
  <c r="O16" i="14"/>
  <c r="Q16" i="14"/>
  <c r="V16" i="14"/>
  <c r="G18" i="14"/>
  <c r="O18" i="14"/>
  <c r="G19" i="14"/>
  <c r="I19" i="14"/>
  <c r="I18" i="14" s="1"/>
  <c r="K19" i="14"/>
  <c r="K18" i="14" s="1"/>
  <c r="M19" i="14"/>
  <c r="M18" i="14" s="1"/>
  <c r="O19" i="14"/>
  <c r="Q19" i="14"/>
  <c r="Q18" i="14" s="1"/>
  <c r="V19" i="14"/>
  <c r="V18" i="14" s="1"/>
  <c r="K24" i="14"/>
  <c r="V24" i="14"/>
  <c r="G25" i="14"/>
  <c r="G24" i="14" s="1"/>
  <c r="I25" i="14"/>
  <c r="I24" i="14" s="1"/>
  <c r="K25" i="14"/>
  <c r="M25" i="14"/>
  <c r="O25" i="14"/>
  <c r="O24" i="14" s="1"/>
  <c r="Q25" i="14"/>
  <c r="Q24" i="14" s="1"/>
  <c r="V25" i="14"/>
  <c r="G28" i="14"/>
  <c r="M28" i="14" s="1"/>
  <c r="I28" i="14"/>
  <c r="K28" i="14"/>
  <c r="O28" i="14"/>
  <c r="Q28" i="14"/>
  <c r="V28" i="14"/>
  <c r="G31" i="14"/>
  <c r="I31" i="14"/>
  <c r="K31" i="14"/>
  <c r="M31" i="14"/>
  <c r="O31" i="14"/>
  <c r="Q31" i="14"/>
  <c r="V31" i="14"/>
  <c r="K33" i="14"/>
  <c r="V33" i="14"/>
  <c r="G34" i="14"/>
  <c r="G33" i="14" s="1"/>
  <c r="I34" i="14"/>
  <c r="I33" i="14" s="1"/>
  <c r="K34" i="14"/>
  <c r="M34" i="14"/>
  <c r="M33" i="14" s="1"/>
  <c r="O34" i="14"/>
  <c r="O33" i="14" s="1"/>
  <c r="Q34" i="14"/>
  <c r="Q33" i="14" s="1"/>
  <c r="V34" i="14"/>
  <c r="G35" i="14"/>
  <c r="O35" i="14"/>
  <c r="G36" i="14"/>
  <c r="I36" i="14"/>
  <c r="I35" i="14" s="1"/>
  <c r="K36" i="14"/>
  <c r="K35" i="14" s="1"/>
  <c r="M36" i="14"/>
  <c r="M35" i="14" s="1"/>
  <c r="O36" i="14"/>
  <c r="Q36" i="14"/>
  <c r="Q35" i="14" s="1"/>
  <c r="V36" i="14"/>
  <c r="V35" i="14" s="1"/>
  <c r="G39" i="14"/>
  <c r="K39" i="14"/>
  <c r="O39" i="14"/>
  <c r="V39" i="14"/>
  <c r="G40" i="14"/>
  <c r="I40" i="14"/>
  <c r="I39" i="14" s="1"/>
  <c r="K40" i="14"/>
  <c r="M40" i="14"/>
  <c r="M39" i="14" s="1"/>
  <c r="O40" i="14"/>
  <c r="Q40" i="14"/>
  <c r="Q39" i="14" s="1"/>
  <c r="V40" i="14"/>
  <c r="G48" i="14"/>
  <c r="K48" i="14"/>
  <c r="O48" i="14"/>
  <c r="V48" i="14"/>
  <c r="G49" i="14"/>
  <c r="I49" i="14"/>
  <c r="I48" i="14" s="1"/>
  <c r="K49" i="14"/>
  <c r="M49" i="14"/>
  <c r="M48" i="14" s="1"/>
  <c r="O49" i="14"/>
  <c r="Q49" i="14"/>
  <c r="Q48" i="14" s="1"/>
  <c r="V49" i="14"/>
  <c r="G53" i="14"/>
  <c r="I53" i="14"/>
  <c r="I52" i="14" s="1"/>
  <c r="K53" i="14"/>
  <c r="M53" i="14"/>
  <c r="O53" i="14"/>
  <c r="Q53" i="14"/>
  <c r="Q52" i="14" s="1"/>
  <c r="V53" i="14"/>
  <c r="G60" i="14"/>
  <c r="G52" i="14" s="1"/>
  <c r="I60" i="14"/>
  <c r="K60" i="14"/>
  <c r="O60" i="14"/>
  <c r="O52" i="14" s="1"/>
  <c r="Q60" i="14"/>
  <c r="V60" i="14"/>
  <c r="G68" i="14"/>
  <c r="I68" i="14"/>
  <c r="K68" i="14"/>
  <c r="M68" i="14"/>
  <c r="O68" i="14"/>
  <c r="Q68" i="14"/>
  <c r="V68" i="14"/>
  <c r="G85" i="14"/>
  <c r="M85" i="14" s="1"/>
  <c r="I85" i="14"/>
  <c r="K85" i="14"/>
  <c r="K52" i="14" s="1"/>
  <c r="O85" i="14"/>
  <c r="Q85" i="14"/>
  <c r="V85" i="14"/>
  <c r="V52" i="14" s="1"/>
  <c r="G91" i="14"/>
  <c r="I91" i="14"/>
  <c r="K91" i="14"/>
  <c r="M91" i="14"/>
  <c r="O91" i="14"/>
  <c r="Q91" i="14"/>
  <c r="V91" i="14"/>
  <c r="G102" i="14"/>
  <c r="M102" i="14" s="1"/>
  <c r="I102" i="14"/>
  <c r="K102" i="14"/>
  <c r="O102" i="14"/>
  <c r="Q102" i="14"/>
  <c r="V102" i="14"/>
  <c r="G104" i="14"/>
  <c r="I104" i="14"/>
  <c r="K104" i="14"/>
  <c r="M104" i="14"/>
  <c r="O104" i="14"/>
  <c r="Q104" i="14"/>
  <c r="V104" i="14"/>
  <c r="G109" i="14"/>
  <c r="M109" i="14" s="1"/>
  <c r="I109" i="14"/>
  <c r="K109" i="14"/>
  <c r="O109" i="14"/>
  <c r="Q109" i="14"/>
  <c r="V109" i="14"/>
  <c r="G114" i="14"/>
  <c r="I114" i="14"/>
  <c r="K114" i="14"/>
  <c r="M114" i="14"/>
  <c r="O114" i="14"/>
  <c r="Q114" i="14"/>
  <c r="V114" i="14"/>
  <c r="G115" i="14"/>
  <c r="K115" i="14"/>
  <c r="O115" i="14"/>
  <c r="V115" i="14"/>
  <c r="G116" i="14"/>
  <c r="I116" i="14"/>
  <c r="I115" i="14" s="1"/>
  <c r="K116" i="14"/>
  <c r="M116" i="14"/>
  <c r="M115" i="14" s="1"/>
  <c r="O116" i="14"/>
  <c r="Q116" i="14"/>
  <c r="Q115" i="14" s="1"/>
  <c r="V116" i="14"/>
  <c r="G120" i="14"/>
  <c r="I120" i="14"/>
  <c r="I119" i="14" s="1"/>
  <c r="K120" i="14"/>
  <c r="M120" i="14"/>
  <c r="O120" i="14"/>
  <c r="Q120" i="14"/>
  <c r="Q119" i="14" s="1"/>
  <c r="V120" i="14"/>
  <c r="G130" i="14"/>
  <c r="G119" i="14" s="1"/>
  <c r="I130" i="14"/>
  <c r="K130" i="14"/>
  <c r="O130" i="14"/>
  <c r="O119" i="14" s="1"/>
  <c r="Q130" i="14"/>
  <c r="V130" i="14"/>
  <c r="G133" i="14"/>
  <c r="I133" i="14"/>
  <c r="K133" i="14"/>
  <c r="M133" i="14"/>
  <c r="O133" i="14"/>
  <c r="Q133" i="14"/>
  <c r="V133" i="14"/>
  <c r="G134" i="14"/>
  <c r="M134" i="14" s="1"/>
  <c r="I134" i="14"/>
  <c r="K134" i="14"/>
  <c r="K119" i="14" s="1"/>
  <c r="O134" i="14"/>
  <c r="Q134" i="14"/>
  <c r="V134" i="14"/>
  <c r="V119" i="14" s="1"/>
  <c r="G137" i="14"/>
  <c r="G136" i="14" s="1"/>
  <c r="I137" i="14"/>
  <c r="K137" i="14"/>
  <c r="K136" i="14" s="1"/>
  <c r="O137" i="14"/>
  <c r="O136" i="14" s="1"/>
  <c r="Q137" i="14"/>
  <c r="V137" i="14"/>
  <c r="V136" i="14" s="1"/>
  <c r="G139" i="14"/>
  <c r="I139" i="14"/>
  <c r="I136" i="14" s="1"/>
  <c r="K139" i="14"/>
  <c r="M139" i="14"/>
  <c r="O139" i="14"/>
  <c r="Q139" i="14"/>
  <c r="Q136" i="14" s="1"/>
  <c r="V139" i="14"/>
  <c r="G142" i="14"/>
  <c r="I142" i="14"/>
  <c r="I141" i="14" s="1"/>
  <c r="K142" i="14"/>
  <c r="M142" i="14"/>
  <c r="O142" i="14"/>
  <c r="Q142" i="14"/>
  <c r="Q141" i="14" s="1"/>
  <c r="V142" i="14"/>
  <c r="G144" i="14"/>
  <c r="G141" i="14" s="1"/>
  <c r="I144" i="14"/>
  <c r="K144" i="14"/>
  <c r="O144" i="14"/>
  <c r="O141" i="14" s="1"/>
  <c r="Q144" i="14"/>
  <c r="V144" i="14"/>
  <c r="G147" i="14"/>
  <c r="I147" i="14"/>
  <c r="K147" i="14"/>
  <c r="M147" i="14"/>
  <c r="O147" i="14"/>
  <c r="Q147" i="14"/>
  <c r="V147" i="14"/>
  <c r="G159" i="14"/>
  <c r="M159" i="14" s="1"/>
  <c r="I159" i="14"/>
  <c r="K159" i="14"/>
  <c r="K141" i="14" s="1"/>
  <c r="O159" i="14"/>
  <c r="Q159" i="14"/>
  <c r="V159" i="14"/>
  <c r="V141" i="14" s="1"/>
  <c r="I161" i="14"/>
  <c r="Q161" i="14"/>
  <c r="G162" i="14"/>
  <c r="G161" i="14" s="1"/>
  <c r="I162" i="14"/>
  <c r="K162" i="14"/>
  <c r="K161" i="14" s="1"/>
  <c r="O162" i="14"/>
  <c r="O161" i="14" s="1"/>
  <c r="Q162" i="14"/>
  <c r="V162" i="14"/>
  <c r="V161" i="14" s="1"/>
  <c r="I164" i="14"/>
  <c r="Q164" i="14"/>
  <c r="G165" i="14"/>
  <c r="M165" i="14" s="1"/>
  <c r="M164" i="14" s="1"/>
  <c r="I165" i="14"/>
  <c r="K165" i="14"/>
  <c r="K164" i="14" s="1"/>
  <c r="O165" i="14"/>
  <c r="O164" i="14" s="1"/>
  <c r="Q165" i="14"/>
  <c r="V165" i="14"/>
  <c r="V164" i="14" s="1"/>
  <c r="G167" i="14"/>
  <c r="I167" i="14"/>
  <c r="K167" i="14"/>
  <c r="M167" i="14"/>
  <c r="O167" i="14"/>
  <c r="Q167" i="14"/>
  <c r="V167" i="14"/>
  <c r="G169" i="14"/>
  <c r="M169" i="14" s="1"/>
  <c r="I169" i="14"/>
  <c r="K169" i="14"/>
  <c r="O169" i="14"/>
  <c r="Q169" i="14"/>
  <c r="V169" i="14"/>
  <c r="I171" i="14"/>
  <c r="Q171" i="14"/>
  <c r="G172" i="14"/>
  <c r="M172" i="14" s="1"/>
  <c r="I172" i="14"/>
  <c r="K172" i="14"/>
  <c r="K171" i="14" s="1"/>
  <c r="O172" i="14"/>
  <c r="O171" i="14" s="1"/>
  <c r="Q172" i="14"/>
  <c r="V172" i="14"/>
  <c r="V171" i="14" s="1"/>
  <c r="G175" i="14"/>
  <c r="I175" i="14"/>
  <c r="K175" i="14"/>
  <c r="M175" i="14"/>
  <c r="O175" i="14"/>
  <c r="Q175" i="14"/>
  <c r="V175" i="14"/>
  <c r="G177" i="14"/>
  <c r="M177" i="14" s="1"/>
  <c r="I177" i="14"/>
  <c r="K177" i="14"/>
  <c r="O177" i="14"/>
  <c r="Q177" i="14"/>
  <c r="V177" i="14"/>
  <c r="I179" i="14"/>
  <c r="Q179" i="14"/>
  <c r="G180" i="14"/>
  <c r="M180" i="14" s="1"/>
  <c r="M179" i="14" s="1"/>
  <c r="I180" i="14"/>
  <c r="K180" i="14"/>
  <c r="K179" i="14" s="1"/>
  <c r="O180" i="14"/>
  <c r="O179" i="14" s="1"/>
  <c r="Q180" i="14"/>
  <c r="V180" i="14"/>
  <c r="V179" i="14" s="1"/>
  <c r="G181" i="14"/>
  <c r="I181" i="14"/>
  <c r="K181" i="14"/>
  <c r="M181" i="14"/>
  <c r="O181" i="14"/>
  <c r="Q181" i="14"/>
  <c r="V181" i="14"/>
  <c r="G182" i="14"/>
  <c r="M182" i="14" s="1"/>
  <c r="I182" i="14"/>
  <c r="K182" i="14"/>
  <c r="O182" i="14"/>
  <c r="Q182" i="14"/>
  <c r="V182" i="14"/>
  <c r="G185" i="14"/>
  <c r="M185" i="14" s="1"/>
  <c r="I185" i="14"/>
  <c r="K185" i="14"/>
  <c r="K184" i="14" s="1"/>
  <c r="O185" i="14"/>
  <c r="O184" i="14" s="1"/>
  <c r="Q185" i="14"/>
  <c r="V185" i="14"/>
  <c r="V184" i="14" s="1"/>
  <c r="G186" i="14"/>
  <c r="I186" i="14"/>
  <c r="K186" i="14"/>
  <c r="M186" i="14"/>
  <c r="O186" i="14"/>
  <c r="Q186" i="14"/>
  <c r="V186" i="14"/>
  <c r="G187" i="14"/>
  <c r="M187" i="14" s="1"/>
  <c r="I187" i="14"/>
  <c r="K187" i="14"/>
  <c r="O187" i="14"/>
  <c r="Q187" i="14"/>
  <c r="V187" i="14"/>
  <c r="G191" i="14"/>
  <c r="I191" i="14"/>
  <c r="I184" i="14" s="1"/>
  <c r="K191" i="14"/>
  <c r="M191" i="14"/>
  <c r="O191" i="14"/>
  <c r="Q191" i="14"/>
  <c r="Q184" i="14" s="1"/>
  <c r="V191" i="14"/>
  <c r="G207" i="14"/>
  <c r="M207" i="14" s="1"/>
  <c r="I207" i="14"/>
  <c r="K207" i="14"/>
  <c r="O207" i="14"/>
  <c r="Q207" i="14"/>
  <c r="V207" i="14"/>
  <c r="G209" i="14"/>
  <c r="I209" i="14"/>
  <c r="K209" i="14"/>
  <c r="M209" i="14"/>
  <c r="O209" i="14"/>
  <c r="Q209" i="14"/>
  <c r="V209" i="14"/>
  <c r="G210" i="14"/>
  <c r="M210" i="14" s="1"/>
  <c r="I210" i="14"/>
  <c r="K210" i="14"/>
  <c r="O210" i="14"/>
  <c r="Q210" i="14"/>
  <c r="V210" i="14"/>
  <c r="G212" i="14"/>
  <c r="I212" i="14"/>
  <c r="K212" i="14"/>
  <c r="M212" i="14"/>
  <c r="O212" i="14"/>
  <c r="Q212" i="14"/>
  <c r="V212" i="14"/>
  <c r="G215" i="14"/>
  <c r="M215" i="14" s="1"/>
  <c r="I215" i="14"/>
  <c r="K215" i="14"/>
  <c r="O215" i="14"/>
  <c r="Q215" i="14"/>
  <c r="V215" i="14"/>
  <c r="G217" i="14"/>
  <c r="I217" i="14"/>
  <c r="K217" i="14"/>
  <c r="M217" i="14"/>
  <c r="O217" i="14"/>
  <c r="Q217" i="14"/>
  <c r="V217" i="14"/>
  <c r="G219" i="14"/>
  <c r="M219" i="14" s="1"/>
  <c r="I219" i="14"/>
  <c r="K219" i="14"/>
  <c r="O219" i="14"/>
  <c r="Q219" i="14"/>
  <c r="V219" i="14"/>
  <c r="G220" i="14"/>
  <c r="I220" i="14"/>
  <c r="K220" i="14"/>
  <c r="M220" i="14"/>
  <c r="O220" i="14"/>
  <c r="Q220" i="14"/>
  <c r="V220" i="14"/>
  <c r="G221" i="14"/>
  <c r="M221" i="14" s="1"/>
  <c r="I221" i="14"/>
  <c r="K221" i="14"/>
  <c r="O221" i="14"/>
  <c r="Q221" i="14"/>
  <c r="V221" i="14"/>
  <c r="G222" i="14"/>
  <c r="I222" i="14"/>
  <c r="K222" i="14"/>
  <c r="M222" i="14"/>
  <c r="O222" i="14"/>
  <c r="Q222" i="14"/>
  <c r="V222" i="14"/>
  <c r="G224" i="14"/>
  <c r="M224" i="14" s="1"/>
  <c r="I224" i="14"/>
  <c r="K224" i="14"/>
  <c r="O224" i="14"/>
  <c r="Q224" i="14"/>
  <c r="V224" i="14"/>
  <c r="G227" i="14"/>
  <c r="I227" i="14"/>
  <c r="K227" i="14"/>
  <c r="M227" i="14"/>
  <c r="O227" i="14"/>
  <c r="Q227" i="14"/>
  <c r="V227" i="14"/>
  <c r="G231" i="14"/>
  <c r="M231" i="14" s="1"/>
  <c r="I231" i="14"/>
  <c r="K231" i="14"/>
  <c r="O231" i="14"/>
  <c r="Q231" i="14"/>
  <c r="V231" i="14"/>
  <c r="G232" i="14"/>
  <c r="I232" i="14"/>
  <c r="K232" i="14"/>
  <c r="M232" i="14"/>
  <c r="O232" i="14"/>
  <c r="Q232" i="14"/>
  <c r="V232" i="14"/>
  <c r="G233" i="14"/>
  <c r="M233" i="14" s="1"/>
  <c r="I233" i="14"/>
  <c r="K233" i="14"/>
  <c r="O233" i="14"/>
  <c r="Q233" i="14"/>
  <c r="V233" i="14"/>
  <c r="G236" i="14"/>
  <c r="M236" i="14" s="1"/>
  <c r="M235" i="14" s="1"/>
  <c r="I236" i="14"/>
  <c r="K236" i="14"/>
  <c r="K235" i="14" s="1"/>
  <c r="O236" i="14"/>
  <c r="O235" i="14" s="1"/>
  <c r="Q236" i="14"/>
  <c r="V236" i="14"/>
  <c r="V235" i="14" s="1"/>
  <c r="G238" i="14"/>
  <c r="I238" i="14"/>
  <c r="K238" i="14"/>
  <c r="M238" i="14"/>
  <c r="O238" i="14"/>
  <c r="Q238" i="14"/>
  <c r="V238" i="14"/>
  <c r="G239" i="14"/>
  <c r="M239" i="14" s="1"/>
  <c r="I239" i="14"/>
  <c r="K239" i="14"/>
  <c r="O239" i="14"/>
  <c r="Q239" i="14"/>
  <c r="V239" i="14"/>
  <c r="G240" i="14"/>
  <c r="I240" i="14"/>
  <c r="I235" i="14" s="1"/>
  <c r="K240" i="14"/>
  <c r="M240" i="14"/>
  <c r="O240" i="14"/>
  <c r="Q240" i="14"/>
  <c r="Q235" i="14" s="1"/>
  <c r="V240" i="14"/>
  <c r="G242" i="14"/>
  <c r="K242" i="14"/>
  <c r="O242" i="14"/>
  <c r="V242" i="14"/>
  <c r="G243" i="14"/>
  <c r="I243" i="14"/>
  <c r="I242" i="14" s="1"/>
  <c r="K243" i="14"/>
  <c r="M243" i="14"/>
  <c r="M242" i="14" s="1"/>
  <c r="O243" i="14"/>
  <c r="Q243" i="14"/>
  <c r="Q242" i="14" s="1"/>
  <c r="V243" i="14"/>
  <c r="G247" i="14"/>
  <c r="O247" i="14"/>
  <c r="G248" i="14"/>
  <c r="I248" i="14"/>
  <c r="I247" i="14" s="1"/>
  <c r="K248" i="14"/>
  <c r="M248" i="14"/>
  <c r="O248" i="14"/>
  <c r="Q248" i="14"/>
  <c r="Q247" i="14" s="1"/>
  <c r="V248" i="14"/>
  <c r="G249" i="14"/>
  <c r="M249" i="14" s="1"/>
  <c r="I249" i="14"/>
  <c r="K249" i="14"/>
  <c r="K247" i="14" s="1"/>
  <c r="O249" i="14"/>
  <c r="Q249" i="14"/>
  <c r="V249" i="14"/>
  <c r="V247" i="14" s="1"/>
  <c r="G250" i="14"/>
  <c r="I250" i="14"/>
  <c r="K250" i="14"/>
  <c r="M250" i="14"/>
  <c r="O250" i="14"/>
  <c r="Q250" i="14"/>
  <c r="V250" i="14"/>
  <c r="G251" i="14"/>
  <c r="G252" i="14"/>
  <c r="I252" i="14"/>
  <c r="I251" i="14" s="1"/>
  <c r="K252" i="14"/>
  <c r="M252" i="14"/>
  <c r="O252" i="14"/>
  <c r="Q252" i="14"/>
  <c r="Q251" i="14" s="1"/>
  <c r="V252" i="14"/>
  <c r="G254" i="14"/>
  <c r="M254" i="14" s="1"/>
  <c r="I254" i="14"/>
  <c r="K254" i="14"/>
  <c r="K251" i="14" s="1"/>
  <c r="O254" i="14"/>
  <c r="Q254" i="14"/>
  <c r="V254" i="14"/>
  <c r="V251" i="14" s="1"/>
  <c r="G255" i="14"/>
  <c r="I255" i="14"/>
  <c r="K255" i="14"/>
  <c r="M255" i="14"/>
  <c r="O255" i="14"/>
  <c r="Q255" i="14"/>
  <c r="V255" i="14"/>
  <c r="G258" i="14"/>
  <c r="M258" i="14" s="1"/>
  <c r="I258" i="14"/>
  <c r="K258" i="14"/>
  <c r="O258" i="14"/>
  <c r="O251" i="14" s="1"/>
  <c r="Q258" i="14"/>
  <c r="V258" i="14"/>
  <c r="G260" i="14"/>
  <c r="I260" i="14"/>
  <c r="K260" i="14"/>
  <c r="M260" i="14"/>
  <c r="O260" i="14"/>
  <c r="Q260" i="14"/>
  <c r="V260" i="14"/>
  <c r="G263" i="14"/>
  <c r="M263" i="14" s="1"/>
  <c r="I263" i="14"/>
  <c r="K263" i="14"/>
  <c r="O263" i="14"/>
  <c r="Q263" i="14"/>
  <c r="V263" i="14"/>
  <c r="G264" i="14"/>
  <c r="I264" i="14"/>
  <c r="K264" i="14"/>
  <c r="M264" i="14"/>
  <c r="O264" i="14"/>
  <c r="Q264" i="14"/>
  <c r="V264" i="14"/>
  <c r="G267" i="14"/>
  <c r="M267" i="14" s="1"/>
  <c r="I267" i="14"/>
  <c r="K267" i="14"/>
  <c r="O267" i="14"/>
  <c r="Q267" i="14"/>
  <c r="V267" i="14"/>
  <c r="G268" i="14"/>
  <c r="I268" i="14"/>
  <c r="K268" i="14"/>
  <c r="M268" i="14"/>
  <c r="O268" i="14"/>
  <c r="Q268" i="14"/>
  <c r="V268" i="14"/>
  <c r="AE271" i="14"/>
  <c r="G1469" i="13"/>
  <c r="BA1302" i="13"/>
  <c r="BA996" i="13"/>
  <c r="BA942" i="13"/>
  <c r="BA936" i="13"/>
  <c r="BA854" i="13"/>
  <c r="BA616" i="13"/>
  <c r="BA608" i="13"/>
  <c r="BA401" i="13"/>
  <c r="BA386" i="13"/>
  <c r="BA333" i="13"/>
  <c r="BA327" i="13"/>
  <c r="BA324" i="13"/>
  <c r="BA294" i="13"/>
  <c r="BA288" i="13"/>
  <c r="BA262" i="13"/>
  <c r="BA254" i="13"/>
  <c r="BA250" i="13"/>
  <c r="BA239" i="13"/>
  <c r="BA212" i="13"/>
  <c r="BA190" i="13"/>
  <c r="BA185" i="13"/>
  <c r="BA177" i="13"/>
  <c r="BA169" i="13"/>
  <c r="BA143" i="13"/>
  <c r="BA140" i="13"/>
  <c r="BA135" i="13"/>
  <c r="BA132" i="13"/>
  <c r="BA104" i="13"/>
  <c r="BA101"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4" i="13"/>
  <c r="M24" i="13" s="1"/>
  <c r="I24" i="13"/>
  <c r="K24" i="13"/>
  <c r="O24" i="13"/>
  <c r="Q24" i="13"/>
  <c r="V24" i="13"/>
  <c r="G27" i="13"/>
  <c r="I27" i="13"/>
  <c r="K27" i="13"/>
  <c r="M27" i="13"/>
  <c r="O27" i="13"/>
  <c r="Q27" i="13"/>
  <c r="V27" i="13"/>
  <c r="G32" i="13"/>
  <c r="I32" i="13"/>
  <c r="K32" i="13"/>
  <c r="M32" i="13"/>
  <c r="O32" i="13"/>
  <c r="Q32" i="13"/>
  <c r="V32" i="13"/>
  <c r="G37" i="13"/>
  <c r="M37" i="13" s="1"/>
  <c r="I37" i="13"/>
  <c r="K37" i="13"/>
  <c r="O37" i="13"/>
  <c r="Q37" i="13"/>
  <c r="V37" i="13"/>
  <c r="G42" i="13"/>
  <c r="M42" i="13" s="1"/>
  <c r="I42" i="13"/>
  <c r="K42" i="13"/>
  <c r="K41" i="13" s="1"/>
  <c r="O42" i="13"/>
  <c r="Q42" i="13"/>
  <c r="V42" i="13"/>
  <c r="V41" i="13" s="1"/>
  <c r="G45" i="13"/>
  <c r="I45" i="13"/>
  <c r="K45" i="13"/>
  <c r="M45" i="13"/>
  <c r="O45" i="13"/>
  <c r="Q45" i="13"/>
  <c r="V45" i="13"/>
  <c r="G49" i="13"/>
  <c r="G41" i="13" s="1"/>
  <c r="I49" i="13"/>
  <c r="K49" i="13"/>
  <c r="O49" i="13"/>
  <c r="O41" i="13" s="1"/>
  <c r="Q49" i="13"/>
  <c r="V49" i="13"/>
  <c r="G52" i="13"/>
  <c r="M52" i="13" s="1"/>
  <c r="I52" i="13"/>
  <c r="I41" i="13" s="1"/>
  <c r="K52" i="13"/>
  <c r="O52" i="13"/>
  <c r="Q52" i="13"/>
  <c r="Q41" i="13" s="1"/>
  <c r="V52" i="13"/>
  <c r="G57" i="13"/>
  <c r="I57" i="13"/>
  <c r="K57" i="13"/>
  <c r="M57" i="13"/>
  <c r="O57" i="13"/>
  <c r="Q57" i="13"/>
  <c r="V57" i="13"/>
  <c r="G60" i="13"/>
  <c r="M60" i="13" s="1"/>
  <c r="I60" i="13"/>
  <c r="K60" i="13"/>
  <c r="O60" i="13"/>
  <c r="O56" i="13" s="1"/>
  <c r="Q60" i="13"/>
  <c r="V60" i="13"/>
  <c r="G64" i="13"/>
  <c r="M64" i="13" s="1"/>
  <c r="I64" i="13"/>
  <c r="I56" i="13" s="1"/>
  <c r="K64" i="13"/>
  <c r="O64" i="13"/>
  <c r="Q64" i="13"/>
  <c r="Q56" i="13" s="1"/>
  <c r="V64" i="13"/>
  <c r="G67" i="13"/>
  <c r="M67" i="13" s="1"/>
  <c r="I67" i="13"/>
  <c r="K67" i="13"/>
  <c r="K56" i="13" s="1"/>
  <c r="O67" i="13"/>
  <c r="Q67" i="13"/>
  <c r="V67" i="13"/>
  <c r="V56" i="13" s="1"/>
  <c r="G73" i="13"/>
  <c r="I73" i="13"/>
  <c r="K73" i="13"/>
  <c r="M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1" i="13"/>
  <c r="I81" i="13"/>
  <c r="K81" i="13"/>
  <c r="M81" i="13"/>
  <c r="O81" i="13"/>
  <c r="Q81" i="13"/>
  <c r="V81" i="13"/>
  <c r="G84" i="13"/>
  <c r="M84" i="13" s="1"/>
  <c r="I84" i="13"/>
  <c r="K84" i="13"/>
  <c r="O84" i="13"/>
  <c r="Q84" i="13"/>
  <c r="V84" i="13"/>
  <c r="G97" i="13"/>
  <c r="M97" i="13" s="1"/>
  <c r="I97" i="13"/>
  <c r="K97" i="13"/>
  <c r="O97" i="13"/>
  <c r="Q97" i="13"/>
  <c r="V97" i="13"/>
  <c r="G100" i="13"/>
  <c r="M100" i="13" s="1"/>
  <c r="I100" i="13"/>
  <c r="K100" i="13"/>
  <c r="O100" i="13"/>
  <c r="Q100" i="13"/>
  <c r="V100" i="13"/>
  <c r="G103" i="13"/>
  <c r="I103" i="13"/>
  <c r="K103" i="13"/>
  <c r="M103" i="13"/>
  <c r="O103" i="13"/>
  <c r="Q103" i="13"/>
  <c r="V103" i="13"/>
  <c r="G106" i="13"/>
  <c r="M106" i="13" s="1"/>
  <c r="I106" i="13"/>
  <c r="K106" i="13"/>
  <c r="O106" i="13"/>
  <c r="Q106" i="13"/>
  <c r="V106" i="13"/>
  <c r="G108" i="13"/>
  <c r="M108" i="13" s="1"/>
  <c r="I108" i="13"/>
  <c r="K108" i="13"/>
  <c r="O108" i="13"/>
  <c r="Q108" i="13"/>
  <c r="V108" i="13"/>
  <c r="G112" i="13"/>
  <c r="M112" i="13" s="1"/>
  <c r="I112" i="13"/>
  <c r="K112" i="13"/>
  <c r="O112" i="13"/>
  <c r="Q112" i="13"/>
  <c r="V112" i="13"/>
  <c r="G118" i="13"/>
  <c r="I118" i="13"/>
  <c r="K118" i="13"/>
  <c r="M118" i="13"/>
  <c r="O118" i="13"/>
  <c r="Q118" i="13"/>
  <c r="V118" i="13"/>
  <c r="G122" i="13"/>
  <c r="M122" i="13" s="1"/>
  <c r="I122" i="13"/>
  <c r="K122" i="13"/>
  <c r="O122" i="13"/>
  <c r="Q122" i="13"/>
  <c r="V122" i="13"/>
  <c r="G128" i="13"/>
  <c r="M128" i="13" s="1"/>
  <c r="I128" i="13"/>
  <c r="K128" i="13"/>
  <c r="O128" i="13"/>
  <c r="Q128" i="13"/>
  <c r="V128" i="13"/>
  <c r="G131" i="13"/>
  <c r="M131" i="13" s="1"/>
  <c r="I131" i="13"/>
  <c r="K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2" i="13"/>
  <c r="M142" i="13" s="1"/>
  <c r="I142" i="13"/>
  <c r="K142" i="13"/>
  <c r="O142" i="13"/>
  <c r="Q142" i="13"/>
  <c r="V142" i="13"/>
  <c r="G145" i="13"/>
  <c r="I145" i="13"/>
  <c r="K145" i="13"/>
  <c r="M145" i="13"/>
  <c r="O145" i="13"/>
  <c r="Q145" i="13"/>
  <c r="V145" i="13"/>
  <c r="G149" i="13"/>
  <c r="M149" i="13" s="1"/>
  <c r="I149" i="13"/>
  <c r="K149" i="13"/>
  <c r="O149" i="13"/>
  <c r="Q149" i="13"/>
  <c r="V149" i="13"/>
  <c r="G151" i="13"/>
  <c r="M151" i="13" s="1"/>
  <c r="I151" i="13"/>
  <c r="K151" i="13"/>
  <c r="O151" i="13"/>
  <c r="Q151" i="13"/>
  <c r="V151" i="13"/>
  <c r="G156" i="13"/>
  <c r="M156" i="13" s="1"/>
  <c r="I156" i="13"/>
  <c r="K156" i="13"/>
  <c r="O156" i="13"/>
  <c r="Q156" i="13"/>
  <c r="V156" i="13"/>
  <c r="G158" i="13"/>
  <c r="I158" i="13"/>
  <c r="K158" i="13"/>
  <c r="M158" i="13"/>
  <c r="O158" i="13"/>
  <c r="Q158" i="13"/>
  <c r="V158" i="13"/>
  <c r="G161" i="13"/>
  <c r="M161" i="13" s="1"/>
  <c r="I161" i="13"/>
  <c r="K161" i="13"/>
  <c r="O161" i="13"/>
  <c r="Q161" i="13"/>
  <c r="V161" i="13"/>
  <c r="G168" i="13"/>
  <c r="M168" i="13" s="1"/>
  <c r="I168" i="13"/>
  <c r="I167" i="13" s="1"/>
  <c r="K168" i="13"/>
  <c r="K167" i="13" s="1"/>
  <c r="O168" i="13"/>
  <c r="Q168" i="13"/>
  <c r="Q167" i="13" s="1"/>
  <c r="V168" i="13"/>
  <c r="V167" i="13" s="1"/>
  <c r="G171" i="13"/>
  <c r="I171" i="13"/>
  <c r="K171" i="13"/>
  <c r="M171" i="13"/>
  <c r="O171" i="13"/>
  <c r="Q171" i="13"/>
  <c r="V171" i="13"/>
  <c r="G174" i="13"/>
  <c r="G167" i="13" s="1"/>
  <c r="I174" i="13"/>
  <c r="K174" i="13"/>
  <c r="M174" i="13"/>
  <c r="O174" i="13"/>
  <c r="O167" i="13" s="1"/>
  <c r="Q174" i="13"/>
  <c r="V174" i="13"/>
  <c r="G176" i="13"/>
  <c r="M176" i="13" s="1"/>
  <c r="I176" i="13"/>
  <c r="K176" i="13"/>
  <c r="O176" i="13"/>
  <c r="Q176" i="13"/>
  <c r="V176" i="13"/>
  <c r="G180" i="13"/>
  <c r="M180" i="13" s="1"/>
  <c r="I180" i="13"/>
  <c r="K180" i="13"/>
  <c r="O180" i="13"/>
  <c r="Q180" i="13"/>
  <c r="V180" i="13"/>
  <c r="G184" i="13"/>
  <c r="I184" i="13"/>
  <c r="K184" i="13"/>
  <c r="M184" i="13"/>
  <c r="O184" i="13"/>
  <c r="Q184" i="13"/>
  <c r="V184" i="13"/>
  <c r="G189" i="13"/>
  <c r="I189" i="13"/>
  <c r="K189" i="13"/>
  <c r="M189" i="13"/>
  <c r="O189" i="13"/>
  <c r="Q189" i="13"/>
  <c r="V189" i="13"/>
  <c r="G191" i="13"/>
  <c r="M191" i="13" s="1"/>
  <c r="I191" i="13"/>
  <c r="K191" i="13"/>
  <c r="O191" i="13"/>
  <c r="Q191" i="13"/>
  <c r="V191" i="13"/>
  <c r="G193" i="13"/>
  <c r="M193" i="13" s="1"/>
  <c r="I193" i="13"/>
  <c r="K193" i="13"/>
  <c r="O193" i="13"/>
  <c r="Q193" i="13"/>
  <c r="V193" i="13"/>
  <c r="G195" i="13"/>
  <c r="I195" i="13"/>
  <c r="K195" i="13"/>
  <c r="M195" i="13"/>
  <c r="O195" i="13"/>
  <c r="Q195" i="13"/>
  <c r="V195" i="13"/>
  <c r="G199" i="13"/>
  <c r="I199" i="13"/>
  <c r="K199" i="13"/>
  <c r="M199" i="13"/>
  <c r="O199" i="13"/>
  <c r="Q199" i="13"/>
  <c r="V199" i="13"/>
  <c r="G203" i="13"/>
  <c r="M203" i="13" s="1"/>
  <c r="I203" i="13"/>
  <c r="K203" i="13"/>
  <c r="O203" i="13"/>
  <c r="Q203" i="13"/>
  <c r="V203" i="13"/>
  <c r="G204" i="13"/>
  <c r="M204" i="13" s="1"/>
  <c r="I204" i="13"/>
  <c r="K204" i="13"/>
  <c r="O204" i="13"/>
  <c r="Q204" i="13"/>
  <c r="V204" i="13"/>
  <c r="K208" i="13"/>
  <c r="V208" i="13"/>
  <c r="G209" i="13"/>
  <c r="G208" i="13" s="1"/>
  <c r="I209" i="13"/>
  <c r="I208" i="13" s="1"/>
  <c r="K209" i="13"/>
  <c r="M209" i="13"/>
  <c r="O209" i="13"/>
  <c r="O208" i="13" s="1"/>
  <c r="Q209" i="13"/>
  <c r="Q208" i="13" s="1"/>
  <c r="V209" i="13"/>
  <c r="G211" i="13"/>
  <c r="M211" i="13" s="1"/>
  <c r="I211" i="13"/>
  <c r="K211" i="13"/>
  <c r="O211" i="13"/>
  <c r="Q211" i="13"/>
  <c r="V211" i="13"/>
  <c r="G215" i="13"/>
  <c r="G214" i="13" s="1"/>
  <c r="I215" i="13"/>
  <c r="K215" i="13"/>
  <c r="K214" i="13" s="1"/>
  <c r="M215" i="13"/>
  <c r="O215" i="13"/>
  <c r="O214" i="13" s="1"/>
  <c r="Q215" i="13"/>
  <c r="V215" i="13"/>
  <c r="V214" i="13" s="1"/>
  <c r="G228" i="13"/>
  <c r="I228" i="13"/>
  <c r="K228" i="13"/>
  <c r="M228" i="13"/>
  <c r="O228" i="13"/>
  <c r="Q228" i="13"/>
  <c r="V228" i="13"/>
  <c r="G238" i="13"/>
  <c r="M238" i="13" s="1"/>
  <c r="I238" i="13"/>
  <c r="I214" i="13" s="1"/>
  <c r="K238" i="13"/>
  <c r="O238" i="13"/>
  <c r="Q238" i="13"/>
  <c r="Q214" i="13" s="1"/>
  <c r="V238" i="13"/>
  <c r="G241" i="13"/>
  <c r="I241" i="13"/>
  <c r="K241" i="13"/>
  <c r="M241" i="13"/>
  <c r="O241" i="13"/>
  <c r="Q241" i="13"/>
  <c r="V241" i="13"/>
  <c r="G245" i="13"/>
  <c r="I245" i="13"/>
  <c r="K245" i="13"/>
  <c r="M245" i="13"/>
  <c r="O245" i="13"/>
  <c r="Q245" i="13"/>
  <c r="V245" i="13"/>
  <c r="G249" i="13"/>
  <c r="I249" i="13"/>
  <c r="K249" i="13"/>
  <c r="M249" i="13"/>
  <c r="O249" i="13"/>
  <c r="Q249" i="13"/>
  <c r="V249" i="13"/>
  <c r="G253" i="13"/>
  <c r="M253" i="13" s="1"/>
  <c r="I253" i="13"/>
  <c r="I252" i="13" s="1"/>
  <c r="K253" i="13"/>
  <c r="K252" i="13" s="1"/>
  <c r="O253" i="13"/>
  <c r="Q253" i="13"/>
  <c r="Q252" i="13" s="1"/>
  <c r="V253" i="13"/>
  <c r="V252" i="13" s="1"/>
  <c r="G261" i="13"/>
  <c r="I261" i="13"/>
  <c r="K261" i="13"/>
  <c r="M261" i="13"/>
  <c r="O261" i="13"/>
  <c r="Q261" i="13"/>
  <c r="V261" i="13"/>
  <c r="G286" i="13"/>
  <c r="I286" i="13"/>
  <c r="K286" i="13"/>
  <c r="M286" i="13"/>
  <c r="O286" i="13"/>
  <c r="Q286" i="13"/>
  <c r="V286" i="13"/>
  <c r="G293" i="13"/>
  <c r="G252" i="13" s="1"/>
  <c r="I293" i="13"/>
  <c r="K293" i="13"/>
  <c r="O293" i="13"/>
  <c r="O252" i="13" s="1"/>
  <c r="Q293" i="13"/>
  <c r="V293" i="13"/>
  <c r="G297" i="13"/>
  <c r="M297" i="13" s="1"/>
  <c r="I297" i="13"/>
  <c r="K297" i="13"/>
  <c r="O297" i="13"/>
  <c r="Q297" i="13"/>
  <c r="V297" i="13"/>
  <c r="G299" i="13"/>
  <c r="I299" i="13"/>
  <c r="K299" i="13"/>
  <c r="M299" i="13"/>
  <c r="O299" i="13"/>
  <c r="Q299" i="13"/>
  <c r="V299" i="13"/>
  <c r="G300" i="13"/>
  <c r="I300" i="13"/>
  <c r="K300" i="13"/>
  <c r="M300" i="13"/>
  <c r="O300" i="13"/>
  <c r="Q300" i="13"/>
  <c r="V300" i="13"/>
  <c r="G302" i="13"/>
  <c r="M302" i="13" s="1"/>
  <c r="I302" i="13"/>
  <c r="K302" i="13"/>
  <c r="O302" i="13"/>
  <c r="Q302" i="13"/>
  <c r="V302" i="13"/>
  <c r="G309" i="13"/>
  <c r="I309" i="13"/>
  <c r="K309" i="13"/>
  <c r="M309" i="13"/>
  <c r="O309" i="13"/>
  <c r="Q309" i="13"/>
  <c r="V309" i="13"/>
  <c r="G311" i="13"/>
  <c r="I311" i="13"/>
  <c r="K311" i="13"/>
  <c r="M311" i="13"/>
  <c r="O311" i="13"/>
  <c r="Q311" i="13"/>
  <c r="V311" i="13"/>
  <c r="G323" i="13"/>
  <c r="G322" i="13" s="1"/>
  <c r="I323" i="13"/>
  <c r="I322" i="13" s="1"/>
  <c r="K323" i="13"/>
  <c r="K322" i="13" s="1"/>
  <c r="O323" i="13"/>
  <c r="O322" i="13" s="1"/>
  <c r="Q323" i="13"/>
  <c r="Q322" i="13" s="1"/>
  <c r="V323" i="13"/>
  <c r="V322" i="13" s="1"/>
  <c r="G326" i="13"/>
  <c r="I326" i="13"/>
  <c r="K326" i="13"/>
  <c r="M326" i="13"/>
  <c r="O326" i="13"/>
  <c r="Q326" i="13"/>
  <c r="V326" i="13"/>
  <c r="K331" i="13"/>
  <c r="V331" i="13"/>
  <c r="G332" i="13"/>
  <c r="G331" i="13" s="1"/>
  <c r="I332" i="13"/>
  <c r="I331" i="13" s="1"/>
  <c r="K332" i="13"/>
  <c r="M332" i="13"/>
  <c r="O332" i="13"/>
  <c r="O331" i="13" s="1"/>
  <c r="Q332" i="13"/>
  <c r="Q331" i="13" s="1"/>
  <c r="V332" i="13"/>
  <c r="G337" i="13"/>
  <c r="M337" i="13" s="1"/>
  <c r="I337" i="13"/>
  <c r="K337" i="13"/>
  <c r="O337" i="13"/>
  <c r="Q337" i="13"/>
  <c r="V337" i="13"/>
  <c r="G340" i="13"/>
  <c r="G339" i="13" s="1"/>
  <c r="I340" i="13"/>
  <c r="K340" i="13"/>
  <c r="K339" i="13" s="1"/>
  <c r="M340" i="13"/>
  <c r="O340" i="13"/>
  <c r="O339" i="13" s="1"/>
  <c r="Q340" i="13"/>
  <c r="V340" i="13"/>
  <c r="V339" i="13" s="1"/>
  <c r="G351" i="13"/>
  <c r="I351" i="13"/>
  <c r="K351" i="13"/>
  <c r="M351" i="13"/>
  <c r="O351" i="13"/>
  <c r="Q351" i="13"/>
  <c r="V351" i="13"/>
  <c r="G362" i="13"/>
  <c r="M362" i="13" s="1"/>
  <c r="I362" i="13"/>
  <c r="K362" i="13"/>
  <c r="O362" i="13"/>
  <c r="Q362" i="13"/>
  <c r="V362" i="13"/>
  <c r="G365" i="13"/>
  <c r="I365" i="13"/>
  <c r="I339" i="13" s="1"/>
  <c r="K365" i="13"/>
  <c r="M365" i="13"/>
  <c r="O365" i="13"/>
  <c r="Q365" i="13"/>
  <c r="Q339" i="13" s="1"/>
  <c r="V365" i="13"/>
  <c r="G368" i="13"/>
  <c r="I368" i="13"/>
  <c r="K368" i="13"/>
  <c r="M368" i="13"/>
  <c r="O368" i="13"/>
  <c r="Q368" i="13"/>
  <c r="V368" i="13"/>
  <c r="G369" i="13"/>
  <c r="I369" i="13"/>
  <c r="K369" i="13"/>
  <c r="M369" i="13"/>
  <c r="O369" i="13"/>
  <c r="Q369" i="13"/>
  <c r="V369" i="13"/>
  <c r="G370" i="13"/>
  <c r="M370" i="13" s="1"/>
  <c r="I370" i="13"/>
  <c r="K370" i="13"/>
  <c r="O370" i="13"/>
  <c r="Q370" i="13"/>
  <c r="V370" i="13"/>
  <c r="G374" i="13"/>
  <c r="I374" i="13"/>
  <c r="K374" i="13"/>
  <c r="M374" i="13"/>
  <c r="O374" i="13"/>
  <c r="Q374" i="13"/>
  <c r="V374" i="13"/>
  <c r="G377" i="13"/>
  <c r="I377" i="13"/>
  <c r="K377" i="13"/>
  <c r="M377" i="13"/>
  <c r="O377" i="13"/>
  <c r="Q377" i="13"/>
  <c r="V377" i="13"/>
  <c r="G379" i="13"/>
  <c r="G378" i="13" s="1"/>
  <c r="I379" i="13"/>
  <c r="I378" i="13" s="1"/>
  <c r="K379" i="13"/>
  <c r="K378" i="13" s="1"/>
  <c r="O379" i="13"/>
  <c r="O378" i="13" s="1"/>
  <c r="Q379" i="13"/>
  <c r="Q378" i="13" s="1"/>
  <c r="V379" i="13"/>
  <c r="V378" i="13" s="1"/>
  <c r="G380" i="13"/>
  <c r="I380" i="13"/>
  <c r="K380" i="13"/>
  <c r="M380" i="13"/>
  <c r="O380" i="13"/>
  <c r="Q380" i="13"/>
  <c r="V380" i="13"/>
  <c r="G382" i="13"/>
  <c r="I382" i="13"/>
  <c r="K382" i="13"/>
  <c r="M382" i="13"/>
  <c r="O382" i="13"/>
  <c r="Q382" i="13"/>
  <c r="V382" i="13"/>
  <c r="G383" i="13"/>
  <c r="I383" i="13"/>
  <c r="K383" i="13"/>
  <c r="M383" i="13"/>
  <c r="O383" i="13"/>
  <c r="Q383" i="13"/>
  <c r="V383" i="13"/>
  <c r="G385" i="13"/>
  <c r="I385" i="13"/>
  <c r="I384" i="13" s="1"/>
  <c r="K385" i="13"/>
  <c r="K384" i="13" s="1"/>
  <c r="M385" i="13"/>
  <c r="O385" i="13"/>
  <c r="Q385" i="13"/>
  <c r="Q384" i="13" s="1"/>
  <c r="V385" i="13"/>
  <c r="V384" i="13" s="1"/>
  <c r="G388" i="13"/>
  <c r="I388" i="13"/>
  <c r="K388" i="13"/>
  <c r="M388" i="13"/>
  <c r="O388" i="13"/>
  <c r="Q388" i="13"/>
  <c r="V388" i="13"/>
  <c r="G392" i="13"/>
  <c r="I392" i="13"/>
  <c r="K392" i="13"/>
  <c r="M392" i="13"/>
  <c r="O392" i="13"/>
  <c r="Q392" i="13"/>
  <c r="V392" i="13"/>
  <c r="G400" i="13"/>
  <c r="G384" i="13" s="1"/>
  <c r="I400" i="13"/>
  <c r="K400" i="13"/>
  <c r="O400" i="13"/>
  <c r="O384" i="13" s="1"/>
  <c r="Q400" i="13"/>
  <c r="V400" i="13"/>
  <c r="G412" i="13"/>
  <c r="I412" i="13"/>
  <c r="K412" i="13"/>
  <c r="M412" i="13"/>
  <c r="O412" i="13"/>
  <c r="Q412" i="13"/>
  <c r="V412" i="13"/>
  <c r="G414" i="13"/>
  <c r="I414" i="13"/>
  <c r="K414" i="13"/>
  <c r="M414" i="13"/>
  <c r="O414" i="13"/>
  <c r="Q414" i="13"/>
  <c r="V414" i="13"/>
  <c r="G416" i="13"/>
  <c r="I416" i="13"/>
  <c r="K416" i="13"/>
  <c r="M416" i="13"/>
  <c r="O416" i="13"/>
  <c r="Q416" i="13"/>
  <c r="V416" i="13"/>
  <c r="G420" i="13"/>
  <c r="M420" i="13" s="1"/>
  <c r="I420" i="13"/>
  <c r="K420" i="13"/>
  <c r="O420" i="13"/>
  <c r="Q420" i="13"/>
  <c r="V420" i="13"/>
  <c r="G426" i="13"/>
  <c r="I426" i="13"/>
  <c r="K426" i="13"/>
  <c r="M426" i="13"/>
  <c r="O426" i="13"/>
  <c r="Q426" i="13"/>
  <c r="V426" i="13"/>
  <c r="G430" i="13"/>
  <c r="I430" i="13"/>
  <c r="K430" i="13"/>
  <c r="M430" i="13"/>
  <c r="O430" i="13"/>
  <c r="Q430" i="13"/>
  <c r="V430" i="13"/>
  <c r="G434" i="13"/>
  <c r="I434" i="13"/>
  <c r="K434" i="13"/>
  <c r="M434" i="13"/>
  <c r="O434" i="13"/>
  <c r="Q434" i="13"/>
  <c r="V434" i="13"/>
  <c r="G437" i="13"/>
  <c r="M437" i="13" s="1"/>
  <c r="I437" i="13"/>
  <c r="K437" i="13"/>
  <c r="O437" i="13"/>
  <c r="Q437" i="13"/>
  <c r="V437" i="13"/>
  <c r="G440" i="13"/>
  <c r="I440" i="13"/>
  <c r="K440" i="13"/>
  <c r="M440" i="13"/>
  <c r="O440" i="13"/>
  <c r="Q440" i="13"/>
  <c r="V440" i="13"/>
  <c r="G442" i="13"/>
  <c r="I442" i="13"/>
  <c r="K442" i="13"/>
  <c r="M442" i="13"/>
  <c r="O442" i="13"/>
  <c r="Q442" i="13"/>
  <c r="V442" i="13"/>
  <c r="G445" i="13"/>
  <c r="I445" i="13"/>
  <c r="K445" i="13"/>
  <c r="M445" i="13"/>
  <c r="O445" i="13"/>
  <c r="Q445" i="13"/>
  <c r="V445" i="13"/>
  <c r="G447" i="13"/>
  <c r="M447" i="13" s="1"/>
  <c r="I447" i="13"/>
  <c r="K447" i="13"/>
  <c r="O447" i="13"/>
  <c r="Q447" i="13"/>
  <c r="V447" i="13"/>
  <c r="G448" i="13"/>
  <c r="I448" i="13"/>
  <c r="K448" i="13"/>
  <c r="M448" i="13"/>
  <c r="O448" i="13"/>
  <c r="Q448" i="13"/>
  <c r="V448" i="13"/>
  <c r="G453" i="13"/>
  <c r="I453" i="13"/>
  <c r="K453" i="13"/>
  <c r="M453" i="13"/>
  <c r="O453" i="13"/>
  <c r="Q453" i="13"/>
  <c r="V453" i="13"/>
  <c r="G455" i="13"/>
  <c r="I455" i="13"/>
  <c r="K455" i="13"/>
  <c r="M455" i="13"/>
  <c r="O455" i="13"/>
  <c r="Q455" i="13"/>
  <c r="V455" i="13"/>
  <c r="G463" i="13"/>
  <c r="M463" i="13" s="1"/>
  <c r="I463" i="13"/>
  <c r="K463" i="13"/>
  <c r="O463" i="13"/>
  <c r="Q463" i="13"/>
  <c r="V463" i="13"/>
  <c r="G467" i="13"/>
  <c r="I467" i="13"/>
  <c r="K467" i="13"/>
  <c r="M467" i="13"/>
  <c r="O467" i="13"/>
  <c r="Q467" i="13"/>
  <c r="V467" i="13"/>
  <c r="G473" i="13"/>
  <c r="I473" i="13"/>
  <c r="K473" i="13"/>
  <c r="M473" i="13"/>
  <c r="O473" i="13"/>
  <c r="Q473" i="13"/>
  <c r="V473" i="13"/>
  <c r="G478" i="13"/>
  <c r="I478" i="13"/>
  <c r="K478" i="13"/>
  <c r="M478" i="13"/>
  <c r="O478" i="13"/>
  <c r="Q478" i="13"/>
  <c r="V478" i="13"/>
  <c r="G480" i="13"/>
  <c r="M480" i="13" s="1"/>
  <c r="I480" i="13"/>
  <c r="K480" i="13"/>
  <c r="O480" i="13"/>
  <c r="Q480" i="13"/>
  <c r="V480" i="13"/>
  <c r="G484" i="13"/>
  <c r="I484" i="13"/>
  <c r="K484" i="13"/>
  <c r="M484" i="13"/>
  <c r="O484" i="13"/>
  <c r="Q484" i="13"/>
  <c r="V484" i="13"/>
  <c r="G488" i="13"/>
  <c r="M488" i="13" s="1"/>
  <c r="I488" i="13"/>
  <c r="K488" i="13"/>
  <c r="O488" i="13"/>
  <c r="Q488" i="13"/>
  <c r="V488" i="13"/>
  <c r="G493" i="13"/>
  <c r="I493" i="13"/>
  <c r="K493" i="13"/>
  <c r="M493" i="13"/>
  <c r="O493" i="13"/>
  <c r="Q493" i="13"/>
  <c r="V493" i="13"/>
  <c r="G495" i="13"/>
  <c r="M495" i="13" s="1"/>
  <c r="I495" i="13"/>
  <c r="K495" i="13"/>
  <c r="O495" i="13"/>
  <c r="Q495" i="13"/>
  <c r="V495" i="13"/>
  <c r="G501" i="13"/>
  <c r="I501" i="13"/>
  <c r="K501" i="13"/>
  <c r="M501" i="13"/>
  <c r="O501" i="13"/>
  <c r="Q501" i="13"/>
  <c r="V501" i="13"/>
  <c r="G504" i="13"/>
  <c r="K504" i="13"/>
  <c r="O504" i="13"/>
  <c r="V504" i="13"/>
  <c r="G505" i="13"/>
  <c r="I505" i="13"/>
  <c r="I504" i="13" s="1"/>
  <c r="K505" i="13"/>
  <c r="M505" i="13"/>
  <c r="M504" i="13" s="1"/>
  <c r="O505" i="13"/>
  <c r="Q505" i="13"/>
  <c r="Q504" i="13" s="1"/>
  <c r="V505" i="13"/>
  <c r="G507" i="13"/>
  <c r="K507" i="13"/>
  <c r="O507" i="13"/>
  <c r="V507" i="13"/>
  <c r="G508" i="13"/>
  <c r="I508" i="13"/>
  <c r="I507" i="13" s="1"/>
  <c r="K508" i="13"/>
  <c r="M508" i="13"/>
  <c r="M507" i="13" s="1"/>
  <c r="O508" i="13"/>
  <c r="Q508" i="13"/>
  <c r="Q507" i="13" s="1"/>
  <c r="V508" i="13"/>
  <c r="G511" i="13"/>
  <c r="I511" i="13"/>
  <c r="I510" i="13" s="1"/>
  <c r="K511" i="13"/>
  <c r="M511" i="13"/>
  <c r="O511" i="13"/>
  <c r="Q511" i="13"/>
  <c r="Q510" i="13" s="1"/>
  <c r="V511" i="13"/>
  <c r="G513" i="13"/>
  <c r="G510" i="13" s="1"/>
  <c r="I513" i="13"/>
  <c r="K513" i="13"/>
  <c r="O513" i="13"/>
  <c r="O510" i="13" s="1"/>
  <c r="Q513" i="13"/>
  <c r="V513" i="13"/>
  <c r="G515" i="13"/>
  <c r="I515" i="13"/>
  <c r="K515" i="13"/>
  <c r="M515" i="13"/>
  <c r="O515" i="13"/>
  <c r="Q515" i="13"/>
  <c r="V515" i="13"/>
  <c r="G517" i="13"/>
  <c r="M517" i="13" s="1"/>
  <c r="I517" i="13"/>
  <c r="K517" i="13"/>
  <c r="K510" i="13" s="1"/>
  <c r="O517" i="13"/>
  <c r="Q517" i="13"/>
  <c r="V517" i="13"/>
  <c r="V510" i="13" s="1"/>
  <c r="G519" i="13"/>
  <c r="I519" i="13"/>
  <c r="K519" i="13"/>
  <c r="M519" i="13"/>
  <c r="O519" i="13"/>
  <c r="Q519" i="13"/>
  <c r="V519" i="13"/>
  <c r="G521" i="13"/>
  <c r="M521" i="13" s="1"/>
  <c r="I521" i="13"/>
  <c r="K521" i="13"/>
  <c r="O521" i="13"/>
  <c r="Q521" i="13"/>
  <c r="V521" i="13"/>
  <c r="G523" i="13"/>
  <c r="I523" i="13"/>
  <c r="K523" i="13"/>
  <c r="M523" i="13"/>
  <c r="O523" i="13"/>
  <c r="Q523" i="13"/>
  <c r="V523" i="13"/>
  <c r="G526" i="13"/>
  <c r="I526" i="13"/>
  <c r="I525" i="13" s="1"/>
  <c r="K526" i="13"/>
  <c r="M526" i="13"/>
  <c r="O526" i="13"/>
  <c r="Q526" i="13"/>
  <c r="Q525" i="13" s="1"/>
  <c r="V526" i="13"/>
  <c r="G528" i="13"/>
  <c r="G525" i="13" s="1"/>
  <c r="I528" i="13"/>
  <c r="K528" i="13"/>
  <c r="O528" i="13"/>
  <c r="O525" i="13" s="1"/>
  <c r="Q528" i="13"/>
  <c r="V528" i="13"/>
  <c r="G529" i="13"/>
  <c r="I529" i="13"/>
  <c r="K529" i="13"/>
  <c r="M529" i="13"/>
  <c r="O529" i="13"/>
  <c r="Q529" i="13"/>
  <c r="V529" i="13"/>
  <c r="G532" i="13"/>
  <c r="M532" i="13" s="1"/>
  <c r="I532" i="13"/>
  <c r="K532" i="13"/>
  <c r="K525" i="13" s="1"/>
  <c r="O532" i="13"/>
  <c r="Q532" i="13"/>
  <c r="V532" i="13"/>
  <c r="V525" i="13" s="1"/>
  <c r="G536" i="13"/>
  <c r="I536" i="13"/>
  <c r="K536" i="13"/>
  <c r="M536" i="13"/>
  <c r="O536" i="13"/>
  <c r="Q536" i="13"/>
  <c r="V536" i="13"/>
  <c r="G540" i="13"/>
  <c r="M540" i="13" s="1"/>
  <c r="I540" i="13"/>
  <c r="K540" i="13"/>
  <c r="O540" i="13"/>
  <c r="Q540" i="13"/>
  <c r="V540" i="13"/>
  <c r="G542" i="13"/>
  <c r="I542" i="13"/>
  <c r="K542" i="13"/>
  <c r="M542" i="13"/>
  <c r="O542" i="13"/>
  <c r="Q542" i="13"/>
  <c r="V542" i="13"/>
  <c r="G544" i="13"/>
  <c r="M544" i="13" s="1"/>
  <c r="I544" i="13"/>
  <c r="K544" i="13"/>
  <c r="O544" i="13"/>
  <c r="Q544" i="13"/>
  <c r="V544" i="13"/>
  <c r="G546" i="13"/>
  <c r="I546" i="13"/>
  <c r="K546" i="13"/>
  <c r="M546" i="13"/>
  <c r="O546" i="13"/>
  <c r="Q546" i="13"/>
  <c r="V546" i="13"/>
  <c r="G548" i="13"/>
  <c r="M548" i="13" s="1"/>
  <c r="I548" i="13"/>
  <c r="K548" i="13"/>
  <c r="O548" i="13"/>
  <c r="Q548" i="13"/>
  <c r="V548" i="13"/>
  <c r="G551" i="13"/>
  <c r="I551" i="13"/>
  <c r="K551" i="13"/>
  <c r="M551" i="13"/>
  <c r="O551" i="13"/>
  <c r="Q551" i="13"/>
  <c r="V551" i="13"/>
  <c r="G553" i="13"/>
  <c r="M553" i="13" s="1"/>
  <c r="I553" i="13"/>
  <c r="K553" i="13"/>
  <c r="O553" i="13"/>
  <c r="Q553" i="13"/>
  <c r="V553" i="13"/>
  <c r="I555" i="13"/>
  <c r="Q555" i="13"/>
  <c r="G556" i="13"/>
  <c r="G555" i="13" s="1"/>
  <c r="I556" i="13"/>
  <c r="K556" i="13"/>
  <c r="K555" i="13" s="1"/>
  <c r="O556" i="13"/>
  <c r="O555" i="13" s="1"/>
  <c r="Q556" i="13"/>
  <c r="V556" i="13"/>
  <c r="V555" i="13" s="1"/>
  <c r="I558" i="13"/>
  <c r="Q558" i="13"/>
  <c r="G559" i="13"/>
  <c r="M559" i="13" s="1"/>
  <c r="M558" i="13" s="1"/>
  <c r="I559" i="13"/>
  <c r="K559" i="13"/>
  <c r="K558" i="13" s="1"/>
  <c r="O559" i="13"/>
  <c r="O558" i="13" s="1"/>
  <c r="Q559" i="13"/>
  <c r="V559" i="13"/>
  <c r="V558" i="13" s="1"/>
  <c r="I562" i="13"/>
  <c r="Q562" i="13"/>
  <c r="G563" i="13"/>
  <c r="G562" i="13" s="1"/>
  <c r="I563" i="13"/>
  <c r="K563" i="13"/>
  <c r="K562" i="13" s="1"/>
  <c r="O563" i="13"/>
  <c r="O562" i="13" s="1"/>
  <c r="Q563" i="13"/>
  <c r="V563" i="13"/>
  <c r="V562" i="13" s="1"/>
  <c r="I566" i="13"/>
  <c r="Q566" i="13"/>
  <c r="G567" i="13"/>
  <c r="M567" i="13" s="1"/>
  <c r="M566" i="13" s="1"/>
  <c r="I567" i="13"/>
  <c r="K567" i="13"/>
  <c r="K566" i="13" s="1"/>
  <c r="O567" i="13"/>
  <c r="O566" i="13" s="1"/>
  <c r="Q567" i="13"/>
  <c r="V567" i="13"/>
  <c r="V566" i="13" s="1"/>
  <c r="G571" i="13"/>
  <c r="I571" i="13"/>
  <c r="K571" i="13"/>
  <c r="O571" i="13"/>
  <c r="Q571" i="13"/>
  <c r="V571" i="13"/>
  <c r="G573" i="13"/>
  <c r="I573" i="13"/>
  <c r="K573" i="13"/>
  <c r="M573" i="13"/>
  <c r="O573" i="13"/>
  <c r="Q573" i="13"/>
  <c r="V573" i="13"/>
  <c r="G574" i="13"/>
  <c r="M574" i="13" s="1"/>
  <c r="I574" i="13"/>
  <c r="K574" i="13"/>
  <c r="O574" i="13"/>
  <c r="Q574" i="13"/>
  <c r="V574" i="13"/>
  <c r="G575" i="13"/>
  <c r="I575" i="13"/>
  <c r="K575" i="13"/>
  <c r="M575" i="13"/>
  <c r="O575" i="13"/>
  <c r="Q575" i="13"/>
  <c r="V575" i="13"/>
  <c r="G576" i="13"/>
  <c r="M576" i="13" s="1"/>
  <c r="I576" i="13"/>
  <c r="K576" i="13"/>
  <c r="O576" i="13"/>
  <c r="Q576" i="13"/>
  <c r="V576" i="13"/>
  <c r="G577" i="13"/>
  <c r="I577" i="13"/>
  <c r="K577" i="13"/>
  <c r="M577" i="13"/>
  <c r="O577" i="13"/>
  <c r="Q577" i="13"/>
  <c r="V577" i="13"/>
  <c r="G578" i="13"/>
  <c r="M578" i="13" s="1"/>
  <c r="I578" i="13"/>
  <c r="K578" i="13"/>
  <c r="O578" i="13"/>
  <c r="Q578" i="13"/>
  <c r="V578" i="13"/>
  <c r="G579" i="13"/>
  <c r="I579" i="13"/>
  <c r="K579" i="13"/>
  <c r="M579" i="13"/>
  <c r="O579" i="13"/>
  <c r="Q579" i="13"/>
  <c r="V579" i="13"/>
  <c r="G580" i="13"/>
  <c r="M580" i="13" s="1"/>
  <c r="I580" i="13"/>
  <c r="K580" i="13"/>
  <c r="O580" i="13"/>
  <c r="Q580" i="13"/>
  <c r="V580" i="13"/>
  <c r="G581" i="13"/>
  <c r="I581" i="13"/>
  <c r="K581" i="13"/>
  <c r="M581" i="13"/>
  <c r="O581" i="13"/>
  <c r="Q581" i="13"/>
  <c r="V581" i="13"/>
  <c r="G582" i="13"/>
  <c r="M582" i="13" s="1"/>
  <c r="I582" i="13"/>
  <c r="K582" i="13"/>
  <c r="O582" i="13"/>
  <c r="Q582" i="13"/>
  <c r="V582" i="13"/>
  <c r="G583" i="13"/>
  <c r="I583" i="13"/>
  <c r="K583" i="13"/>
  <c r="M583" i="13"/>
  <c r="O583" i="13"/>
  <c r="Q583" i="13"/>
  <c r="V583" i="13"/>
  <c r="G584" i="13"/>
  <c r="M584" i="13" s="1"/>
  <c r="I584" i="13"/>
  <c r="K584" i="13"/>
  <c r="O584" i="13"/>
  <c r="Q584" i="13"/>
  <c r="V584" i="13"/>
  <c r="G585" i="13"/>
  <c r="I585" i="13"/>
  <c r="K585" i="13"/>
  <c r="M585" i="13"/>
  <c r="O585" i="13"/>
  <c r="Q585" i="13"/>
  <c r="V585" i="13"/>
  <c r="G586" i="13"/>
  <c r="M586" i="13" s="1"/>
  <c r="I586" i="13"/>
  <c r="K586" i="13"/>
  <c r="O586" i="13"/>
  <c r="Q586" i="13"/>
  <c r="V586" i="13"/>
  <c r="G589" i="13"/>
  <c r="I589" i="13"/>
  <c r="K589" i="13"/>
  <c r="M589" i="13"/>
  <c r="O589" i="13"/>
  <c r="Q589" i="13"/>
  <c r="V589" i="13"/>
  <c r="G592" i="13"/>
  <c r="M592" i="13" s="1"/>
  <c r="I592" i="13"/>
  <c r="K592" i="13"/>
  <c r="O592" i="13"/>
  <c r="Q592" i="13"/>
  <c r="V592" i="13"/>
  <c r="G593" i="13"/>
  <c r="I593" i="13"/>
  <c r="K593" i="13"/>
  <c r="M593" i="13"/>
  <c r="O593" i="13"/>
  <c r="Q593" i="13"/>
  <c r="V593" i="13"/>
  <c r="G594" i="13"/>
  <c r="M594" i="13" s="1"/>
  <c r="I594" i="13"/>
  <c r="K594" i="13"/>
  <c r="O594" i="13"/>
  <c r="Q594" i="13"/>
  <c r="V594" i="13"/>
  <c r="G595" i="13"/>
  <c r="I595" i="13"/>
  <c r="K595" i="13"/>
  <c r="M595" i="13"/>
  <c r="O595" i="13"/>
  <c r="Q595" i="13"/>
  <c r="V595" i="13"/>
  <c r="G596" i="13"/>
  <c r="M596" i="13" s="1"/>
  <c r="I596" i="13"/>
  <c r="K596" i="13"/>
  <c r="O596" i="13"/>
  <c r="Q596" i="13"/>
  <c r="V596" i="13"/>
  <c r="G597" i="13"/>
  <c r="I597" i="13"/>
  <c r="K597" i="13"/>
  <c r="M597" i="13"/>
  <c r="O597" i="13"/>
  <c r="Q597" i="13"/>
  <c r="V597" i="13"/>
  <c r="G598" i="13"/>
  <c r="M598" i="13" s="1"/>
  <c r="I598" i="13"/>
  <c r="K598" i="13"/>
  <c r="O598" i="13"/>
  <c r="Q598" i="13"/>
  <c r="V598" i="13"/>
  <c r="G599" i="13"/>
  <c r="I599" i="13"/>
  <c r="K599" i="13"/>
  <c r="M599" i="13"/>
  <c r="O599" i="13"/>
  <c r="Q599" i="13"/>
  <c r="V599" i="13"/>
  <c r="G600" i="13"/>
  <c r="M600" i="13" s="1"/>
  <c r="I600" i="13"/>
  <c r="K600" i="13"/>
  <c r="O600" i="13"/>
  <c r="Q600" i="13"/>
  <c r="V600" i="13"/>
  <c r="G601" i="13"/>
  <c r="I601" i="13"/>
  <c r="K601" i="13"/>
  <c r="M601" i="13"/>
  <c r="O601" i="13"/>
  <c r="Q601" i="13"/>
  <c r="V601" i="13"/>
  <c r="G602" i="13"/>
  <c r="M602" i="13" s="1"/>
  <c r="I602" i="13"/>
  <c r="K602" i="13"/>
  <c r="O602" i="13"/>
  <c r="Q602" i="13"/>
  <c r="V602" i="13"/>
  <c r="G603" i="13"/>
  <c r="I603" i="13"/>
  <c r="K603" i="13"/>
  <c r="M603" i="13"/>
  <c r="O603" i="13"/>
  <c r="Q603" i="13"/>
  <c r="V603" i="13"/>
  <c r="G604" i="13"/>
  <c r="M604" i="13" s="1"/>
  <c r="I604" i="13"/>
  <c r="K604" i="13"/>
  <c r="O604" i="13"/>
  <c r="Q604" i="13"/>
  <c r="V604" i="13"/>
  <c r="G605" i="13"/>
  <c r="I605" i="13"/>
  <c r="K605" i="13"/>
  <c r="M605" i="13"/>
  <c r="O605" i="13"/>
  <c r="Q605" i="13"/>
  <c r="V605" i="13"/>
  <c r="G606" i="13"/>
  <c r="M606" i="13" s="1"/>
  <c r="I606" i="13"/>
  <c r="K606" i="13"/>
  <c r="O606" i="13"/>
  <c r="Q606" i="13"/>
  <c r="V606" i="13"/>
  <c r="G607" i="13"/>
  <c r="I607" i="13"/>
  <c r="K607" i="13"/>
  <c r="M607" i="13"/>
  <c r="O607" i="13"/>
  <c r="Q607" i="13"/>
  <c r="V607" i="13"/>
  <c r="G609" i="13"/>
  <c r="M609" i="13" s="1"/>
  <c r="I609" i="13"/>
  <c r="K609" i="13"/>
  <c r="O609" i="13"/>
  <c r="Q609" i="13"/>
  <c r="V609" i="13"/>
  <c r="G610" i="13"/>
  <c r="I610" i="13"/>
  <c r="K610" i="13"/>
  <c r="M610" i="13"/>
  <c r="O610" i="13"/>
  <c r="Q610" i="13"/>
  <c r="V610" i="13"/>
  <c r="G611" i="13"/>
  <c r="M611" i="13" s="1"/>
  <c r="I611" i="13"/>
  <c r="K611" i="13"/>
  <c r="O611" i="13"/>
  <c r="Q611" i="13"/>
  <c r="V611" i="13"/>
  <c r="G612" i="13"/>
  <c r="I612" i="13"/>
  <c r="K612" i="13"/>
  <c r="M612" i="13"/>
  <c r="O612" i="13"/>
  <c r="Q612" i="13"/>
  <c r="V612" i="13"/>
  <c r="G613" i="13"/>
  <c r="M613" i="13" s="1"/>
  <c r="I613" i="13"/>
  <c r="K613" i="13"/>
  <c r="O613" i="13"/>
  <c r="Q613" i="13"/>
  <c r="V613" i="13"/>
  <c r="G615" i="13"/>
  <c r="I615" i="13"/>
  <c r="I614" i="13" s="1"/>
  <c r="K615" i="13"/>
  <c r="K614" i="13" s="1"/>
  <c r="O615" i="13"/>
  <c r="Q615" i="13"/>
  <c r="Q614" i="13" s="1"/>
  <c r="V615" i="13"/>
  <c r="V614" i="13" s="1"/>
  <c r="G617" i="13"/>
  <c r="I617" i="13"/>
  <c r="K617" i="13"/>
  <c r="M617" i="13"/>
  <c r="O617" i="13"/>
  <c r="Q617" i="13"/>
  <c r="V617" i="13"/>
  <c r="G619" i="13"/>
  <c r="M619" i="13" s="1"/>
  <c r="I619" i="13"/>
  <c r="K619" i="13"/>
  <c r="O619" i="13"/>
  <c r="Q619" i="13"/>
  <c r="V619" i="13"/>
  <c r="G622" i="13"/>
  <c r="I622" i="13"/>
  <c r="K622" i="13"/>
  <c r="K621" i="13" s="1"/>
  <c r="M622" i="13"/>
  <c r="O622" i="13"/>
  <c r="Q622" i="13"/>
  <c r="V622" i="13"/>
  <c r="V621" i="13" s="1"/>
  <c r="G623" i="13"/>
  <c r="G621" i="13" s="1"/>
  <c r="I623" i="13"/>
  <c r="K623" i="13"/>
  <c r="M623" i="13"/>
  <c r="O623" i="13"/>
  <c r="O621" i="13" s="1"/>
  <c r="Q623" i="13"/>
  <c r="V623" i="13"/>
  <c r="G624" i="13"/>
  <c r="M624" i="13" s="1"/>
  <c r="I624" i="13"/>
  <c r="K624" i="13"/>
  <c r="O624" i="13"/>
  <c r="Q624" i="13"/>
  <c r="V624" i="13"/>
  <c r="G625" i="13"/>
  <c r="M625" i="13" s="1"/>
  <c r="I625" i="13"/>
  <c r="I621" i="13" s="1"/>
  <c r="K625" i="13"/>
  <c r="O625" i="13"/>
  <c r="Q625" i="13"/>
  <c r="Q621" i="13" s="1"/>
  <c r="V625" i="13"/>
  <c r="G626" i="13"/>
  <c r="I626" i="13"/>
  <c r="K626" i="13"/>
  <c r="M626" i="13"/>
  <c r="O626" i="13"/>
  <c r="Q626" i="13"/>
  <c r="V626" i="13"/>
  <c r="G627" i="13"/>
  <c r="I627" i="13"/>
  <c r="K627" i="13"/>
  <c r="M627" i="13"/>
  <c r="O627" i="13"/>
  <c r="Q627" i="13"/>
  <c r="V627" i="13"/>
  <c r="G628" i="13"/>
  <c r="M628" i="13" s="1"/>
  <c r="I628" i="13"/>
  <c r="K628" i="13"/>
  <c r="O628" i="13"/>
  <c r="Q628" i="13"/>
  <c r="V628" i="13"/>
  <c r="G629" i="13"/>
  <c r="M629" i="13" s="1"/>
  <c r="I629" i="13"/>
  <c r="K629" i="13"/>
  <c r="O629" i="13"/>
  <c r="Q629" i="13"/>
  <c r="V629" i="13"/>
  <c r="G630" i="13"/>
  <c r="I630" i="13"/>
  <c r="K630" i="13"/>
  <c r="M630" i="13"/>
  <c r="O630" i="13"/>
  <c r="Q630" i="13"/>
  <c r="V630" i="13"/>
  <c r="G631" i="13"/>
  <c r="I631" i="13"/>
  <c r="K631" i="13"/>
  <c r="M631" i="13"/>
  <c r="O631" i="13"/>
  <c r="Q631" i="13"/>
  <c r="V631" i="13"/>
  <c r="G632" i="13"/>
  <c r="M632" i="13" s="1"/>
  <c r="I632" i="13"/>
  <c r="K632" i="13"/>
  <c r="O632" i="13"/>
  <c r="Q632" i="13"/>
  <c r="V632" i="13"/>
  <c r="G633" i="13"/>
  <c r="M633" i="13" s="1"/>
  <c r="I633" i="13"/>
  <c r="K633" i="13"/>
  <c r="O633" i="13"/>
  <c r="Q633" i="13"/>
  <c r="V633" i="13"/>
  <c r="G634" i="13"/>
  <c r="I634" i="13"/>
  <c r="K634" i="13"/>
  <c r="M634" i="13"/>
  <c r="O634" i="13"/>
  <c r="Q634" i="13"/>
  <c r="V634" i="13"/>
  <c r="G635" i="13"/>
  <c r="I635" i="13"/>
  <c r="K635" i="13"/>
  <c r="M635" i="13"/>
  <c r="O635" i="13"/>
  <c r="Q635" i="13"/>
  <c r="V635" i="13"/>
  <c r="G636" i="13"/>
  <c r="M636" i="13" s="1"/>
  <c r="I636" i="13"/>
  <c r="K636" i="13"/>
  <c r="O636" i="13"/>
  <c r="Q636" i="13"/>
  <c r="V636" i="13"/>
  <c r="G637" i="13"/>
  <c r="M637" i="13" s="1"/>
  <c r="I637" i="13"/>
  <c r="K637" i="13"/>
  <c r="O637" i="13"/>
  <c r="Q637" i="13"/>
  <c r="V637" i="13"/>
  <c r="G638" i="13"/>
  <c r="I638" i="13"/>
  <c r="K638" i="13"/>
  <c r="M638" i="13"/>
  <c r="O638" i="13"/>
  <c r="Q638" i="13"/>
  <c r="V638" i="13"/>
  <c r="G639" i="13"/>
  <c r="I639" i="13"/>
  <c r="K639" i="13"/>
  <c r="M639" i="13"/>
  <c r="O639" i="13"/>
  <c r="Q639" i="13"/>
  <c r="V639" i="13"/>
  <c r="G640" i="13"/>
  <c r="M640" i="13" s="1"/>
  <c r="I640" i="13"/>
  <c r="K640" i="13"/>
  <c r="O640" i="13"/>
  <c r="Q640" i="13"/>
  <c r="V640" i="13"/>
  <c r="G641" i="13"/>
  <c r="M641" i="13" s="1"/>
  <c r="I641" i="13"/>
  <c r="K641" i="13"/>
  <c r="O641" i="13"/>
  <c r="Q641" i="13"/>
  <c r="V641" i="13"/>
  <c r="G642" i="13"/>
  <c r="I642" i="13"/>
  <c r="K642" i="13"/>
  <c r="M642" i="13"/>
  <c r="O642" i="13"/>
  <c r="Q642" i="13"/>
  <c r="V642" i="13"/>
  <c r="G643" i="13"/>
  <c r="I643" i="13"/>
  <c r="K643" i="13"/>
  <c r="M643" i="13"/>
  <c r="O643" i="13"/>
  <c r="Q643" i="13"/>
  <c r="V643" i="13"/>
  <c r="G644" i="13"/>
  <c r="M644" i="13" s="1"/>
  <c r="I644" i="13"/>
  <c r="K644" i="13"/>
  <c r="O644" i="13"/>
  <c r="Q644" i="13"/>
  <c r="V644" i="13"/>
  <c r="G645" i="13"/>
  <c r="M645" i="13" s="1"/>
  <c r="I645" i="13"/>
  <c r="K645" i="13"/>
  <c r="O645" i="13"/>
  <c r="Q645" i="13"/>
  <c r="V645" i="13"/>
  <c r="G646" i="13"/>
  <c r="I646" i="13"/>
  <c r="K646" i="13"/>
  <c r="M646" i="13"/>
  <c r="O646" i="13"/>
  <c r="Q646" i="13"/>
  <c r="V646" i="13"/>
  <c r="G647" i="13"/>
  <c r="I647" i="13"/>
  <c r="K647" i="13"/>
  <c r="M647" i="13"/>
  <c r="O647" i="13"/>
  <c r="Q647" i="13"/>
  <c r="V647" i="13"/>
  <c r="G648" i="13"/>
  <c r="M648" i="13" s="1"/>
  <c r="I648" i="13"/>
  <c r="K648" i="13"/>
  <c r="O648" i="13"/>
  <c r="Q648" i="13"/>
  <c r="V648" i="13"/>
  <c r="G649" i="13"/>
  <c r="M649" i="13" s="1"/>
  <c r="I649" i="13"/>
  <c r="K649" i="13"/>
  <c r="O649" i="13"/>
  <c r="Q649" i="13"/>
  <c r="V649" i="13"/>
  <c r="G650" i="13"/>
  <c r="I650" i="13"/>
  <c r="K650" i="13"/>
  <c r="M650" i="13"/>
  <c r="O650" i="13"/>
  <c r="Q650" i="13"/>
  <c r="V650" i="13"/>
  <c r="G651" i="13"/>
  <c r="I651" i="13"/>
  <c r="K651" i="13"/>
  <c r="M651" i="13"/>
  <c r="O651" i="13"/>
  <c r="Q651" i="13"/>
  <c r="V651" i="13"/>
  <c r="G652" i="13"/>
  <c r="M652" i="13" s="1"/>
  <c r="I652" i="13"/>
  <c r="K652" i="13"/>
  <c r="O652" i="13"/>
  <c r="Q652" i="13"/>
  <c r="V652" i="13"/>
  <c r="G653" i="13"/>
  <c r="M653" i="13" s="1"/>
  <c r="I653" i="13"/>
  <c r="K653" i="13"/>
  <c r="O653" i="13"/>
  <c r="Q653" i="13"/>
  <c r="V653" i="13"/>
  <c r="G654" i="13"/>
  <c r="I654" i="13"/>
  <c r="K654" i="13"/>
  <c r="M654" i="13"/>
  <c r="O654" i="13"/>
  <c r="Q654" i="13"/>
  <c r="V654" i="13"/>
  <c r="G657" i="13"/>
  <c r="I657" i="13"/>
  <c r="K657" i="13"/>
  <c r="M657" i="13"/>
  <c r="O657" i="13"/>
  <c r="Q657" i="13"/>
  <c r="V657" i="13"/>
  <c r="G659" i="13"/>
  <c r="M659" i="13" s="1"/>
  <c r="I659" i="13"/>
  <c r="K659" i="13"/>
  <c r="O659" i="13"/>
  <c r="Q659" i="13"/>
  <c r="V659" i="13"/>
  <c r="G660" i="13"/>
  <c r="M660" i="13" s="1"/>
  <c r="I660" i="13"/>
  <c r="K660" i="13"/>
  <c r="O660" i="13"/>
  <c r="Q660" i="13"/>
  <c r="V660" i="13"/>
  <c r="G661" i="13"/>
  <c r="I661" i="13"/>
  <c r="K661" i="13"/>
  <c r="M661" i="13"/>
  <c r="O661" i="13"/>
  <c r="Q661" i="13"/>
  <c r="V661" i="13"/>
  <c r="G662" i="13"/>
  <c r="I662" i="13"/>
  <c r="K662" i="13"/>
  <c r="M662" i="13"/>
  <c r="O662" i="13"/>
  <c r="Q662" i="13"/>
  <c r="V662" i="13"/>
  <c r="G663" i="13"/>
  <c r="M663" i="13" s="1"/>
  <c r="I663" i="13"/>
  <c r="K663" i="13"/>
  <c r="O663" i="13"/>
  <c r="Q663" i="13"/>
  <c r="V663" i="13"/>
  <c r="G664" i="13"/>
  <c r="M664" i="13" s="1"/>
  <c r="I664" i="13"/>
  <c r="K664" i="13"/>
  <c r="O664" i="13"/>
  <c r="Q664" i="13"/>
  <c r="V664" i="13"/>
  <c r="G665" i="13"/>
  <c r="I665" i="13"/>
  <c r="K665" i="13"/>
  <c r="M665" i="13"/>
  <c r="O665" i="13"/>
  <c r="Q665" i="13"/>
  <c r="V665" i="13"/>
  <c r="G666" i="13"/>
  <c r="I666" i="13"/>
  <c r="K666" i="13"/>
  <c r="M666" i="13"/>
  <c r="O666" i="13"/>
  <c r="Q666" i="13"/>
  <c r="V666" i="13"/>
  <c r="G667" i="13"/>
  <c r="M667" i="13" s="1"/>
  <c r="I667" i="13"/>
  <c r="K667" i="13"/>
  <c r="O667" i="13"/>
  <c r="Q667" i="13"/>
  <c r="V667" i="13"/>
  <c r="G668" i="13"/>
  <c r="M668" i="13" s="1"/>
  <c r="I668" i="13"/>
  <c r="K668" i="13"/>
  <c r="O668" i="13"/>
  <c r="Q668" i="13"/>
  <c r="V668" i="13"/>
  <c r="G669" i="13"/>
  <c r="I669" i="13"/>
  <c r="K669" i="13"/>
  <c r="M669" i="13"/>
  <c r="O669" i="13"/>
  <c r="Q669" i="13"/>
  <c r="V669" i="13"/>
  <c r="G670" i="13"/>
  <c r="I670" i="13"/>
  <c r="K670" i="13"/>
  <c r="M670" i="13"/>
  <c r="O670" i="13"/>
  <c r="Q670" i="13"/>
  <c r="V670" i="13"/>
  <c r="G671" i="13"/>
  <c r="M671" i="13" s="1"/>
  <c r="I671" i="13"/>
  <c r="K671" i="13"/>
  <c r="O671" i="13"/>
  <c r="Q671" i="13"/>
  <c r="V671" i="13"/>
  <c r="G672" i="13"/>
  <c r="M672" i="13" s="1"/>
  <c r="I672" i="13"/>
  <c r="K672" i="13"/>
  <c r="O672" i="13"/>
  <c r="Q672" i="13"/>
  <c r="V672" i="13"/>
  <c r="G673" i="13"/>
  <c r="I673" i="13"/>
  <c r="K673" i="13"/>
  <c r="M673" i="13"/>
  <c r="O673" i="13"/>
  <c r="Q673" i="13"/>
  <c r="V673" i="13"/>
  <c r="G674" i="13"/>
  <c r="I674" i="13"/>
  <c r="K674" i="13"/>
  <c r="M674" i="13"/>
  <c r="O674" i="13"/>
  <c r="Q674" i="13"/>
  <c r="V674" i="13"/>
  <c r="G675" i="13"/>
  <c r="M675" i="13" s="1"/>
  <c r="I675" i="13"/>
  <c r="K675" i="13"/>
  <c r="O675" i="13"/>
  <c r="Q675" i="13"/>
  <c r="V675" i="13"/>
  <c r="G676" i="13"/>
  <c r="M676" i="13" s="1"/>
  <c r="I676" i="13"/>
  <c r="K676" i="13"/>
  <c r="O676" i="13"/>
  <c r="Q676" i="13"/>
  <c r="V676" i="13"/>
  <c r="G677" i="13"/>
  <c r="I677" i="13"/>
  <c r="K677" i="13"/>
  <c r="M677" i="13"/>
  <c r="O677" i="13"/>
  <c r="Q677" i="13"/>
  <c r="V677" i="13"/>
  <c r="G678" i="13"/>
  <c r="I678" i="13"/>
  <c r="K678" i="13"/>
  <c r="M678" i="13"/>
  <c r="O678" i="13"/>
  <c r="Q678" i="13"/>
  <c r="V678" i="13"/>
  <c r="G679" i="13"/>
  <c r="M679" i="13" s="1"/>
  <c r="I679" i="13"/>
  <c r="K679" i="13"/>
  <c r="O679" i="13"/>
  <c r="Q679" i="13"/>
  <c r="V679" i="13"/>
  <c r="G680" i="13"/>
  <c r="M680" i="13" s="1"/>
  <c r="I680" i="13"/>
  <c r="K680" i="13"/>
  <c r="O680" i="13"/>
  <c r="Q680" i="13"/>
  <c r="V680" i="13"/>
  <c r="G681" i="13"/>
  <c r="I681" i="13"/>
  <c r="K681" i="13"/>
  <c r="M681" i="13"/>
  <c r="O681" i="13"/>
  <c r="Q681" i="13"/>
  <c r="V681" i="13"/>
  <c r="K682" i="13"/>
  <c r="V682" i="13"/>
  <c r="G683" i="13"/>
  <c r="M683" i="13" s="1"/>
  <c r="M682" i="13" s="1"/>
  <c r="I683" i="13"/>
  <c r="I682" i="13" s="1"/>
  <c r="K683" i="13"/>
  <c r="O683" i="13"/>
  <c r="O682" i="13" s="1"/>
  <c r="Q683" i="13"/>
  <c r="Q682" i="13" s="1"/>
  <c r="V683" i="13"/>
  <c r="G686" i="13"/>
  <c r="I686" i="13"/>
  <c r="K686" i="13"/>
  <c r="K685" i="13" s="1"/>
  <c r="M686" i="13"/>
  <c r="O686" i="13"/>
  <c r="Q686" i="13"/>
  <c r="V686" i="13"/>
  <c r="V685" i="13" s="1"/>
  <c r="G710" i="13"/>
  <c r="I710" i="13"/>
  <c r="K710" i="13"/>
  <c r="M710" i="13"/>
  <c r="O710" i="13"/>
  <c r="Q710" i="13"/>
  <c r="V710" i="13"/>
  <c r="G733" i="13"/>
  <c r="G685" i="13" s="1"/>
  <c r="I733" i="13"/>
  <c r="K733" i="13"/>
  <c r="O733" i="13"/>
  <c r="O685" i="13" s="1"/>
  <c r="Q733" i="13"/>
  <c r="V733" i="13"/>
  <c r="G756" i="13"/>
  <c r="M756" i="13" s="1"/>
  <c r="I756" i="13"/>
  <c r="I685" i="13" s="1"/>
  <c r="K756" i="13"/>
  <c r="O756" i="13"/>
  <c r="Q756" i="13"/>
  <c r="Q685" i="13" s="1"/>
  <c r="V756" i="13"/>
  <c r="G759" i="13"/>
  <c r="I759" i="13"/>
  <c r="K759" i="13"/>
  <c r="M759" i="13"/>
  <c r="O759" i="13"/>
  <c r="Q759" i="13"/>
  <c r="V759" i="13"/>
  <c r="G762" i="13"/>
  <c r="I762" i="13"/>
  <c r="K762" i="13"/>
  <c r="M762" i="13"/>
  <c r="O762" i="13"/>
  <c r="Q762" i="13"/>
  <c r="V762" i="13"/>
  <c r="G765" i="13"/>
  <c r="M765" i="13" s="1"/>
  <c r="I765" i="13"/>
  <c r="K765" i="13"/>
  <c r="O765" i="13"/>
  <c r="Q765" i="13"/>
  <c r="V765" i="13"/>
  <c r="G770" i="13"/>
  <c r="M770" i="13" s="1"/>
  <c r="I770" i="13"/>
  <c r="K770" i="13"/>
  <c r="O770" i="13"/>
  <c r="Q770" i="13"/>
  <c r="V770" i="13"/>
  <c r="G775" i="13"/>
  <c r="I775" i="13"/>
  <c r="K775" i="13"/>
  <c r="M775" i="13"/>
  <c r="O775" i="13"/>
  <c r="Q775" i="13"/>
  <c r="V775" i="13"/>
  <c r="G776" i="13"/>
  <c r="I776" i="13"/>
  <c r="K776" i="13"/>
  <c r="M776" i="13"/>
  <c r="O776" i="13"/>
  <c r="Q776" i="13"/>
  <c r="V776" i="13"/>
  <c r="G777" i="13"/>
  <c r="M777" i="13" s="1"/>
  <c r="I777" i="13"/>
  <c r="K777" i="13"/>
  <c r="O777" i="13"/>
  <c r="Q777" i="13"/>
  <c r="V777" i="13"/>
  <c r="G782" i="13"/>
  <c r="M782" i="13" s="1"/>
  <c r="I782" i="13"/>
  <c r="K782" i="13"/>
  <c r="O782" i="13"/>
  <c r="Q782" i="13"/>
  <c r="V782" i="13"/>
  <c r="G783" i="13"/>
  <c r="I783" i="13"/>
  <c r="K783" i="13"/>
  <c r="M783" i="13"/>
  <c r="O783" i="13"/>
  <c r="Q783" i="13"/>
  <c r="V783" i="13"/>
  <c r="G784" i="13"/>
  <c r="I784" i="13"/>
  <c r="K784" i="13"/>
  <c r="M784" i="13"/>
  <c r="O784" i="13"/>
  <c r="Q784" i="13"/>
  <c r="V784" i="13"/>
  <c r="G785" i="13"/>
  <c r="M785" i="13" s="1"/>
  <c r="I785" i="13"/>
  <c r="K785" i="13"/>
  <c r="O785" i="13"/>
  <c r="Q785" i="13"/>
  <c r="V785" i="13"/>
  <c r="G786" i="13"/>
  <c r="M786" i="13" s="1"/>
  <c r="I786" i="13"/>
  <c r="K786" i="13"/>
  <c r="O786" i="13"/>
  <c r="Q786" i="13"/>
  <c r="V786" i="13"/>
  <c r="G787" i="13"/>
  <c r="I787" i="13"/>
  <c r="K787" i="13"/>
  <c r="M787" i="13"/>
  <c r="O787" i="13"/>
  <c r="Q787" i="13"/>
  <c r="V787" i="13"/>
  <c r="G788" i="13"/>
  <c r="I788" i="13"/>
  <c r="K788" i="13"/>
  <c r="M788" i="13"/>
  <c r="O788" i="13"/>
  <c r="Q788" i="13"/>
  <c r="V788" i="13"/>
  <c r="G789" i="13"/>
  <c r="M789" i="13" s="1"/>
  <c r="I789" i="13"/>
  <c r="K789" i="13"/>
  <c r="O789" i="13"/>
  <c r="Q789" i="13"/>
  <c r="V789" i="13"/>
  <c r="G795" i="13"/>
  <c r="M795" i="13" s="1"/>
  <c r="I795" i="13"/>
  <c r="K795" i="13"/>
  <c r="O795" i="13"/>
  <c r="Q795" i="13"/>
  <c r="V795" i="13"/>
  <c r="G796" i="13"/>
  <c r="I796" i="13"/>
  <c r="K796" i="13"/>
  <c r="M796" i="13"/>
  <c r="O796" i="13"/>
  <c r="Q796" i="13"/>
  <c r="V796" i="13"/>
  <c r="G797" i="13"/>
  <c r="I797" i="13"/>
  <c r="K797" i="13"/>
  <c r="M797" i="13"/>
  <c r="O797" i="13"/>
  <c r="Q797" i="13"/>
  <c r="V797" i="13"/>
  <c r="G798" i="13"/>
  <c r="O798" i="13"/>
  <c r="G799" i="13"/>
  <c r="M799" i="13" s="1"/>
  <c r="M798" i="13" s="1"/>
  <c r="I799" i="13"/>
  <c r="I798" i="13" s="1"/>
  <c r="K799" i="13"/>
  <c r="K798" i="13" s="1"/>
  <c r="O799" i="13"/>
  <c r="Q799" i="13"/>
  <c r="Q798" i="13" s="1"/>
  <c r="V799" i="13"/>
  <c r="V798" i="13" s="1"/>
  <c r="I800" i="13"/>
  <c r="K800" i="13"/>
  <c r="Q800" i="13"/>
  <c r="V800" i="13"/>
  <c r="G801" i="13"/>
  <c r="G800" i="13" s="1"/>
  <c r="I801" i="13"/>
  <c r="K801" i="13"/>
  <c r="M801" i="13"/>
  <c r="M800" i="13" s="1"/>
  <c r="O801" i="13"/>
  <c r="O800" i="13" s="1"/>
  <c r="Q801" i="13"/>
  <c r="V801" i="13"/>
  <c r="G809" i="13"/>
  <c r="M809" i="13" s="1"/>
  <c r="I809" i="13"/>
  <c r="I808" i="13" s="1"/>
  <c r="K809" i="13"/>
  <c r="K808" i="13" s="1"/>
  <c r="O809" i="13"/>
  <c r="Q809" i="13"/>
  <c r="Q808" i="13" s="1"/>
  <c r="V809" i="13"/>
  <c r="V808" i="13" s="1"/>
  <c r="G813" i="13"/>
  <c r="I813" i="13"/>
  <c r="K813" i="13"/>
  <c r="M813" i="13"/>
  <c r="O813" i="13"/>
  <c r="Q813" i="13"/>
  <c r="V813" i="13"/>
  <c r="G823" i="13"/>
  <c r="I823" i="13"/>
  <c r="K823" i="13"/>
  <c r="M823" i="13"/>
  <c r="O823" i="13"/>
  <c r="Q823" i="13"/>
  <c r="V823" i="13"/>
  <c r="G825" i="13"/>
  <c r="M825" i="13" s="1"/>
  <c r="I825" i="13"/>
  <c r="K825" i="13"/>
  <c r="O825" i="13"/>
  <c r="O808" i="13" s="1"/>
  <c r="Q825" i="13"/>
  <c r="V825" i="13"/>
  <c r="G827" i="13"/>
  <c r="M827" i="13" s="1"/>
  <c r="I827" i="13"/>
  <c r="K827" i="13"/>
  <c r="O827" i="13"/>
  <c r="Q827" i="13"/>
  <c r="V827" i="13"/>
  <c r="G829" i="13"/>
  <c r="I829" i="13"/>
  <c r="K829" i="13"/>
  <c r="M829" i="13"/>
  <c r="O829" i="13"/>
  <c r="Q829" i="13"/>
  <c r="V829" i="13"/>
  <c r="G831" i="13"/>
  <c r="I831" i="13"/>
  <c r="K831" i="13"/>
  <c r="M831" i="13"/>
  <c r="O831" i="13"/>
  <c r="Q831" i="13"/>
  <c r="V831" i="13"/>
  <c r="G834" i="13"/>
  <c r="M834" i="13" s="1"/>
  <c r="I834" i="13"/>
  <c r="K834" i="13"/>
  <c r="O834" i="13"/>
  <c r="Q834" i="13"/>
  <c r="V834" i="13"/>
  <c r="G836" i="13"/>
  <c r="M836" i="13" s="1"/>
  <c r="I836" i="13"/>
  <c r="K836" i="13"/>
  <c r="O836" i="13"/>
  <c r="Q836" i="13"/>
  <c r="V836" i="13"/>
  <c r="G838" i="13"/>
  <c r="I838" i="13"/>
  <c r="K838" i="13"/>
  <c r="M838" i="13"/>
  <c r="O838" i="13"/>
  <c r="Q838" i="13"/>
  <c r="V838" i="13"/>
  <c r="G840" i="13"/>
  <c r="I840" i="13"/>
  <c r="K840" i="13"/>
  <c r="M840" i="13"/>
  <c r="O840" i="13"/>
  <c r="Q840" i="13"/>
  <c r="V840" i="13"/>
  <c r="G842" i="13"/>
  <c r="M842" i="13" s="1"/>
  <c r="I842" i="13"/>
  <c r="K842" i="13"/>
  <c r="O842" i="13"/>
  <c r="Q842" i="13"/>
  <c r="V842" i="13"/>
  <c r="G844" i="13"/>
  <c r="M844" i="13" s="1"/>
  <c r="I844" i="13"/>
  <c r="K844" i="13"/>
  <c r="O844" i="13"/>
  <c r="Q844" i="13"/>
  <c r="V844" i="13"/>
  <c r="G846" i="13"/>
  <c r="I846" i="13"/>
  <c r="K846" i="13"/>
  <c r="M846" i="13"/>
  <c r="O846" i="13"/>
  <c r="Q846" i="13"/>
  <c r="V846" i="13"/>
  <c r="G853" i="13"/>
  <c r="I853" i="13"/>
  <c r="K853" i="13"/>
  <c r="M853" i="13"/>
  <c r="O853" i="13"/>
  <c r="Q853" i="13"/>
  <c r="V853" i="13"/>
  <c r="G860" i="13"/>
  <c r="M860" i="13" s="1"/>
  <c r="I860" i="13"/>
  <c r="K860" i="13"/>
  <c r="O860" i="13"/>
  <c r="Q860" i="13"/>
  <c r="V860" i="13"/>
  <c r="G867" i="13"/>
  <c r="M867" i="13" s="1"/>
  <c r="I867" i="13"/>
  <c r="K867" i="13"/>
  <c r="O867" i="13"/>
  <c r="Q867" i="13"/>
  <c r="V867" i="13"/>
  <c r="G875" i="13"/>
  <c r="I875" i="13"/>
  <c r="K875" i="13"/>
  <c r="M875" i="13"/>
  <c r="O875" i="13"/>
  <c r="Q875" i="13"/>
  <c r="V875" i="13"/>
  <c r="G883" i="13"/>
  <c r="I883" i="13"/>
  <c r="K883" i="13"/>
  <c r="M883" i="13"/>
  <c r="O883" i="13"/>
  <c r="Q883" i="13"/>
  <c r="V883" i="13"/>
  <c r="G891" i="13"/>
  <c r="M891" i="13" s="1"/>
  <c r="I891" i="13"/>
  <c r="K891" i="13"/>
  <c r="O891" i="13"/>
  <c r="Q891" i="13"/>
  <c r="V891" i="13"/>
  <c r="G899" i="13"/>
  <c r="M899" i="13" s="1"/>
  <c r="I899" i="13"/>
  <c r="K899" i="13"/>
  <c r="O899" i="13"/>
  <c r="Q899" i="13"/>
  <c r="V899" i="13"/>
  <c r="G901" i="13"/>
  <c r="I901" i="13"/>
  <c r="K901" i="13"/>
  <c r="M901" i="13"/>
  <c r="O901" i="13"/>
  <c r="Q901" i="13"/>
  <c r="V901" i="13"/>
  <c r="G908" i="13"/>
  <c r="I908" i="13"/>
  <c r="K908" i="13"/>
  <c r="M908" i="13"/>
  <c r="O908" i="13"/>
  <c r="Q908" i="13"/>
  <c r="V908" i="13"/>
  <c r="G918" i="13"/>
  <c r="M918" i="13" s="1"/>
  <c r="I918" i="13"/>
  <c r="K918" i="13"/>
  <c r="O918" i="13"/>
  <c r="Q918" i="13"/>
  <c r="V918" i="13"/>
  <c r="G922" i="13"/>
  <c r="M922" i="13" s="1"/>
  <c r="I922" i="13"/>
  <c r="K922" i="13"/>
  <c r="O922" i="13"/>
  <c r="Q922" i="13"/>
  <c r="V922" i="13"/>
  <c r="G927" i="13"/>
  <c r="I927" i="13"/>
  <c r="K927" i="13"/>
  <c r="M927" i="13"/>
  <c r="O927" i="13"/>
  <c r="Q927" i="13"/>
  <c r="V927" i="13"/>
  <c r="K929" i="13"/>
  <c r="V929" i="13"/>
  <c r="G930" i="13"/>
  <c r="M930" i="13" s="1"/>
  <c r="M929" i="13" s="1"/>
  <c r="I930" i="13"/>
  <c r="I929" i="13" s="1"/>
  <c r="K930" i="13"/>
  <c r="O930" i="13"/>
  <c r="O929" i="13" s="1"/>
  <c r="Q930" i="13"/>
  <c r="Q929" i="13" s="1"/>
  <c r="V930" i="13"/>
  <c r="G932" i="13"/>
  <c r="M932" i="13" s="1"/>
  <c r="I932" i="13"/>
  <c r="K932" i="13"/>
  <c r="O932" i="13"/>
  <c r="Q932" i="13"/>
  <c r="V932" i="13"/>
  <c r="I934" i="13"/>
  <c r="K934" i="13"/>
  <c r="Q934" i="13"/>
  <c r="V934" i="13"/>
  <c r="G935" i="13"/>
  <c r="G934" i="13" s="1"/>
  <c r="I935" i="13"/>
  <c r="K935" i="13"/>
  <c r="M935" i="13"/>
  <c r="M934" i="13" s="1"/>
  <c r="O935" i="13"/>
  <c r="O934" i="13" s="1"/>
  <c r="Q935" i="13"/>
  <c r="V935" i="13"/>
  <c r="G941" i="13"/>
  <c r="M941" i="13" s="1"/>
  <c r="I941" i="13"/>
  <c r="I940" i="13" s="1"/>
  <c r="K941" i="13"/>
  <c r="K940" i="13" s="1"/>
  <c r="O941" i="13"/>
  <c r="Q941" i="13"/>
  <c r="Q940" i="13" s="1"/>
  <c r="V941" i="13"/>
  <c r="V940" i="13" s="1"/>
  <c r="G944" i="13"/>
  <c r="I944" i="13"/>
  <c r="K944" i="13"/>
  <c r="M944" i="13"/>
  <c r="O944" i="13"/>
  <c r="Q944" i="13"/>
  <c r="V944" i="13"/>
  <c r="G947" i="13"/>
  <c r="I947" i="13"/>
  <c r="K947" i="13"/>
  <c r="M947" i="13"/>
  <c r="O947" i="13"/>
  <c r="Q947" i="13"/>
  <c r="V947" i="13"/>
  <c r="G953" i="13"/>
  <c r="M953" i="13" s="1"/>
  <c r="I953" i="13"/>
  <c r="K953" i="13"/>
  <c r="O953" i="13"/>
  <c r="O940" i="13" s="1"/>
  <c r="Q953" i="13"/>
  <c r="V953" i="13"/>
  <c r="G955" i="13"/>
  <c r="I955" i="13"/>
  <c r="K955" i="13"/>
  <c r="K954" i="13" s="1"/>
  <c r="M955" i="13"/>
  <c r="O955" i="13"/>
  <c r="Q955" i="13"/>
  <c r="V955" i="13"/>
  <c r="V954" i="13" s="1"/>
  <c r="G957" i="13"/>
  <c r="I957" i="13"/>
  <c r="K957" i="13"/>
  <c r="M957" i="13"/>
  <c r="O957" i="13"/>
  <c r="Q957" i="13"/>
  <c r="V957" i="13"/>
  <c r="G960" i="13"/>
  <c r="G954" i="13" s="1"/>
  <c r="I960" i="13"/>
  <c r="K960" i="13"/>
  <c r="O960" i="13"/>
  <c r="O954" i="13" s="1"/>
  <c r="Q960" i="13"/>
  <c r="V960" i="13"/>
  <c r="G970" i="13"/>
  <c r="M970" i="13" s="1"/>
  <c r="I970" i="13"/>
  <c r="I954" i="13" s="1"/>
  <c r="K970" i="13"/>
  <c r="O970" i="13"/>
  <c r="Q970" i="13"/>
  <c r="Q954" i="13" s="1"/>
  <c r="V970" i="13"/>
  <c r="I972" i="13"/>
  <c r="K972" i="13"/>
  <c r="Q972" i="13"/>
  <c r="V972" i="13"/>
  <c r="G973" i="13"/>
  <c r="G972" i="13" s="1"/>
  <c r="I973" i="13"/>
  <c r="K973" i="13"/>
  <c r="M973" i="13"/>
  <c r="O973" i="13"/>
  <c r="O972" i="13" s="1"/>
  <c r="Q973" i="13"/>
  <c r="V973" i="13"/>
  <c r="G976" i="13"/>
  <c r="M976" i="13" s="1"/>
  <c r="I976" i="13"/>
  <c r="K976" i="13"/>
  <c r="O976" i="13"/>
  <c r="Q976" i="13"/>
  <c r="V976" i="13"/>
  <c r="G978" i="13"/>
  <c r="I978" i="13"/>
  <c r="K978" i="13"/>
  <c r="K977" i="13" s="1"/>
  <c r="M978" i="13"/>
  <c r="O978" i="13"/>
  <c r="Q978" i="13"/>
  <c r="V978" i="13"/>
  <c r="V977" i="13" s="1"/>
  <c r="G993" i="13"/>
  <c r="I993" i="13"/>
  <c r="K993" i="13"/>
  <c r="M993" i="13"/>
  <c r="O993" i="13"/>
  <c r="Q993" i="13"/>
  <c r="V993" i="13"/>
  <c r="G995" i="13"/>
  <c r="G977" i="13" s="1"/>
  <c r="I995" i="13"/>
  <c r="K995" i="13"/>
  <c r="O995" i="13"/>
  <c r="O977" i="13" s="1"/>
  <c r="Q995" i="13"/>
  <c r="V995" i="13"/>
  <c r="G1000" i="13"/>
  <c r="M1000" i="13" s="1"/>
  <c r="I1000" i="13"/>
  <c r="I977" i="13" s="1"/>
  <c r="K1000" i="13"/>
  <c r="O1000" i="13"/>
  <c r="Q1000" i="13"/>
  <c r="Q977" i="13" s="1"/>
  <c r="V1000" i="13"/>
  <c r="I1002" i="13"/>
  <c r="K1002" i="13"/>
  <c r="Q1002" i="13"/>
  <c r="V1002" i="13"/>
  <c r="G1003" i="13"/>
  <c r="G1002" i="13" s="1"/>
  <c r="I1003" i="13"/>
  <c r="K1003" i="13"/>
  <c r="M1003" i="13"/>
  <c r="M1002" i="13" s="1"/>
  <c r="O1003" i="13"/>
  <c r="O1002" i="13" s="1"/>
  <c r="Q1003" i="13"/>
  <c r="V1003" i="13"/>
  <c r="G1005" i="13"/>
  <c r="M1005" i="13" s="1"/>
  <c r="I1005" i="13"/>
  <c r="I1004" i="13" s="1"/>
  <c r="K1005" i="13"/>
  <c r="K1004" i="13" s="1"/>
  <c r="O1005" i="13"/>
  <c r="Q1005" i="13"/>
  <c r="Q1004" i="13" s="1"/>
  <c r="V1005" i="13"/>
  <c r="V1004" i="13" s="1"/>
  <c r="G1016" i="13"/>
  <c r="I1016" i="13"/>
  <c r="K1016" i="13"/>
  <c r="M1016" i="13"/>
  <c r="O1016" i="13"/>
  <c r="Q1016" i="13"/>
  <c r="V1016" i="13"/>
  <c r="G1056" i="13"/>
  <c r="I1056" i="13"/>
  <c r="K1056" i="13"/>
  <c r="M1056" i="13"/>
  <c r="O1056" i="13"/>
  <c r="Q1056" i="13"/>
  <c r="V1056" i="13"/>
  <c r="G1059" i="13"/>
  <c r="M1059" i="13" s="1"/>
  <c r="I1059" i="13"/>
  <c r="K1059" i="13"/>
  <c r="O1059" i="13"/>
  <c r="O1004" i="13" s="1"/>
  <c r="Q1059" i="13"/>
  <c r="V1059" i="13"/>
  <c r="G1063" i="13"/>
  <c r="M1063" i="13" s="1"/>
  <c r="I1063" i="13"/>
  <c r="K1063" i="13"/>
  <c r="O1063" i="13"/>
  <c r="Q1063" i="13"/>
  <c r="V1063" i="13"/>
  <c r="G1093" i="13"/>
  <c r="I1093" i="13"/>
  <c r="K1093" i="13"/>
  <c r="M1093" i="13"/>
  <c r="O1093" i="13"/>
  <c r="Q1093" i="13"/>
  <c r="V1093" i="13"/>
  <c r="G1094" i="13"/>
  <c r="I1094" i="13"/>
  <c r="K1094" i="13"/>
  <c r="M1094" i="13"/>
  <c r="O1094" i="13"/>
  <c r="Q1094" i="13"/>
  <c r="V1094" i="13"/>
  <c r="G1095" i="13"/>
  <c r="M1095" i="13" s="1"/>
  <c r="I1095" i="13"/>
  <c r="K1095" i="13"/>
  <c r="O1095" i="13"/>
  <c r="Q1095" i="13"/>
  <c r="V1095" i="13"/>
  <c r="G1099" i="13"/>
  <c r="M1099" i="13" s="1"/>
  <c r="I1099" i="13"/>
  <c r="K1099" i="13"/>
  <c r="O1099" i="13"/>
  <c r="Q1099" i="13"/>
  <c r="V1099" i="13"/>
  <c r="G1100" i="13"/>
  <c r="I1100" i="13"/>
  <c r="K1100" i="13"/>
  <c r="M1100" i="13"/>
  <c r="O1100" i="13"/>
  <c r="Q1100" i="13"/>
  <c r="V1100" i="13"/>
  <c r="G1101" i="13"/>
  <c r="I1101" i="13"/>
  <c r="K1101" i="13"/>
  <c r="M1101" i="13"/>
  <c r="O1101" i="13"/>
  <c r="Q1101" i="13"/>
  <c r="V1101" i="13"/>
  <c r="G1102" i="13"/>
  <c r="M1102" i="13" s="1"/>
  <c r="I1102" i="13"/>
  <c r="K1102" i="13"/>
  <c r="O1102" i="13"/>
  <c r="Q1102" i="13"/>
  <c r="V1102" i="13"/>
  <c r="G1103" i="13"/>
  <c r="M1103" i="13" s="1"/>
  <c r="I1103" i="13"/>
  <c r="K1103" i="13"/>
  <c r="O1103" i="13"/>
  <c r="Q1103" i="13"/>
  <c r="V1103" i="13"/>
  <c r="G1104" i="13"/>
  <c r="I1104" i="13"/>
  <c r="K1104" i="13"/>
  <c r="M1104" i="13"/>
  <c r="O1104" i="13"/>
  <c r="Q1104" i="13"/>
  <c r="V1104" i="13"/>
  <c r="G1105" i="13"/>
  <c r="I1105" i="13"/>
  <c r="K1105" i="13"/>
  <c r="M1105" i="13"/>
  <c r="O1105" i="13"/>
  <c r="Q1105" i="13"/>
  <c r="V1105" i="13"/>
  <c r="G1106" i="13"/>
  <c r="M1106" i="13" s="1"/>
  <c r="I1106" i="13"/>
  <c r="K1106" i="13"/>
  <c r="O1106" i="13"/>
  <c r="Q1106" i="13"/>
  <c r="V1106" i="13"/>
  <c r="G1107" i="13"/>
  <c r="M1107" i="13" s="1"/>
  <c r="I1107" i="13"/>
  <c r="K1107" i="13"/>
  <c r="O1107" i="13"/>
  <c r="Q1107" i="13"/>
  <c r="V1107" i="13"/>
  <c r="G1108" i="13"/>
  <c r="I1108" i="13"/>
  <c r="K1108" i="13"/>
  <c r="M1108" i="13"/>
  <c r="O1108" i="13"/>
  <c r="Q1108" i="13"/>
  <c r="V1108" i="13"/>
  <c r="G1109" i="13"/>
  <c r="I1109" i="13"/>
  <c r="K1109" i="13"/>
  <c r="M1109" i="13"/>
  <c r="O1109" i="13"/>
  <c r="Q1109" i="13"/>
  <c r="V1109" i="13"/>
  <c r="G1110" i="13"/>
  <c r="M1110" i="13" s="1"/>
  <c r="I1110" i="13"/>
  <c r="K1110" i="13"/>
  <c r="O1110" i="13"/>
  <c r="Q1110" i="13"/>
  <c r="V1110" i="13"/>
  <c r="G1111" i="13"/>
  <c r="M1111" i="13" s="1"/>
  <c r="I1111" i="13"/>
  <c r="K1111" i="13"/>
  <c r="O1111" i="13"/>
  <c r="Q1111" i="13"/>
  <c r="V1111" i="13"/>
  <c r="G1112" i="13"/>
  <c r="I1112" i="13"/>
  <c r="K1112" i="13"/>
  <c r="M1112" i="13"/>
  <c r="O1112" i="13"/>
  <c r="Q1112" i="13"/>
  <c r="V1112" i="13"/>
  <c r="G1113" i="13"/>
  <c r="I1113" i="13"/>
  <c r="K1113" i="13"/>
  <c r="M1113" i="13"/>
  <c r="O1113" i="13"/>
  <c r="Q1113" i="13"/>
  <c r="V1113" i="13"/>
  <c r="G1114" i="13"/>
  <c r="M1114" i="13" s="1"/>
  <c r="I1114" i="13"/>
  <c r="K1114" i="13"/>
  <c r="O1114" i="13"/>
  <c r="Q1114" i="13"/>
  <c r="V1114" i="13"/>
  <c r="G1115" i="13"/>
  <c r="M1115" i="13" s="1"/>
  <c r="I1115" i="13"/>
  <c r="K1115" i="13"/>
  <c r="O1115" i="13"/>
  <c r="Q1115" i="13"/>
  <c r="V1115" i="13"/>
  <c r="G1116" i="13"/>
  <c r="I1116" i="13"/>
  <c r="K1116" i="13"/>
  <c r="M1116" i="13"/>
  <c r="O1116" i="13"/>
  <c r="Q1116" i="13"/>
  <c r="V1116" i="13"/>
  <c r="G1117" i="13"/>
  <c r="I1117" i="13"/>
  <c r="K1117" i="13"/>
  <c r="M1117" i="13"/>
  <c r="O1117" i="13"/>
  <c r="Q1117" i="13"/>
  <c r="V1117" i="13"/>
  <c r="G1118" i="13"/>
  <c r="M1118" i="13" s="1"/>
  <c r="I1118" i="13"/>
  <c r="K1118" i="13"/>
  <c r="O1118" i="13"/>
  <c r="Q1118" i="13"/>
  <c r="V1118" i="13"/>
  <c r="G1121" i="13"/>
  <c r="M1121" i="13" s="1"/>
  <c r="I1121" i="13"/>
  <c r="K1121" i="13"/>
  <c r="O1121" i="13"/>
  <c r="Q1121" i="13"/>
  <c r="V1121" i="13"/>
  <c r="G1122" i="13"/>
  <c r="I1122" i="13"/>
  <c r="K1122" i="13"/>
  <c r="M1122" i="13"/>
  <c r="O1122" i="13"/>
  <c r="Q1122" i="13"/>
  <c r="V1122" i="13"/>
  <c r="G1123" i="13"/>
  <c r="I1123" i="13"/>
  <c r="K1123" i="13"/>
  <c r="M1123" i="13"/>
  <c r="O1123" i="13"/>
  <c r="Q1123" i="13"/>
  <c r="V1123" i="13"/>
  <c r="G1124" i="13"/>
  <c r="M1124" i="13" s="1"/>
  <c r="I1124" i="13"/>
  <c r="K1124" i="13"/>
  <c r="O1124" i="13"/>
  <c r="Q1124" i="13"/>
  <c r="V1124" i="13"/>
  <c r="G1125" i="13"/>
  <c r="M1125" i="13" s="1"/>
  <c r="I1125" i="13"/>
  <c r="K1125" i="13"/>
  <c r="O1125" i="13"/>
  <c r="Q1125" i="13"/>
  <c r="V1125" i="13"/>
  <c r="G1126" i="13"/>
  <c r="I1126" i="13"/>
  <c r="K1126" i="13"/>
  <c r="M1126" i="13"/>
  <c r="O1126" i="13"/>
  <c r="Q1126" i="13"/>
  <c r="V1126" i="13"/>
  <c r="G1127" i="13"/>
  <c r="I1127" i="13"/>
  <c r="K1127" i="13"/>
  <c r="M1127" i="13"/>
  <c r="O1127" i="13"/>
  <c r="Q1127" i="13"/>
  <c r="V1127" i="13"/>
  <c r="G1128" i="13"/>
  <c r="M1128" i="13" s="1"/>
  <c r="I1128" i="13"/>
  <c r="K1128" i="13"/>
  <c r="O1128" i="13"/>
  <c r="Q1128" i="13"/>
  <c r="V1128" i="13"/>
  <c r="G1129" i="13"/>
  <c r="M1129" i="13" s="1"/>
  <c r="I1129" i="13"/>
  <c r="K1129" i="13"/>
  <c r="O1129" i="13"/>
  <c r="Q1129" i="13"/>
  <c r="V1129" i="13"/>
  <c r="G1130" i="13"/>
  <c r="I1130" i="13"/>
  <c r="K1130" i="13"/>
  <c r="M1130" i="13"/>
  <c r="O1130" i="13"/>
  <c r="Q1130" i="13"/>
  <c r="V1130" i="13"/>
  <c r="G1131" i="13"/>
  <c r="I1131" i="13"/>
  <c r="K1131" i="13"/>
  <c r="M1131" i="13"/>
  <c r="O1131" i="13"/>
  <c r="Q1131" i="13"/>
  <c r="V1131" i="13"/>
  <c r="G1132" i="13"/>
  <c r="M1132" i="13" s="1"/>
  <c r="I1132" i="13"/>
  <c r="K1132" i="13"/>
  <c r="O1132" i="13"/>
  <c r="Q1132" i="13"/>
  <c r="V1132" i="13"/>
  <c r="G1133" i="13"/>
  <c r="M1133" i="13" s="1"/>
  <c r="I1133" i="13"/>
  <c r="K1133" i="13"/>
  <c r="O1133" i="13"/>
  <c r="Q1133" i="13"/>
  <c r="V1133" i="13"/>
  <c r="G1137" i="13"/>
  <c r="I1137" i="13"/>
  <c r="K1137" i="13"/>
  <c r="M1137" i="13"/>
  <c r="O1137" i="13"/>
  <c r="Q1137" i="13"/>
  <c r="V1137" i="13"/>
  <c r="G1138" i="13"/>
  <c r="I1138" i="13"/>
  <c r="K1138" i="13"/>
  <c r="M1138" i="13"/>
  <c r="O1138" i="13"/>
  <c r="Q1138" i="13"/>
  <c r="V1138" i="13"/>
  <c r="G1139" i="13"/>
  <c r="M1139" i="13" s="1"/>
  <c r="I1139" i="13"/>
  <c r="K1139" i="13"/>
  <c r="O1139" i="13"/>
  <c r="Q1139" i="13"/>
  <c r="V1139" i="13"/>
  <c r="G1149" i="13"/>
  <c r="M1149" i="13" s="1"/>
  <c r="I1149" i="13"/>
  <c r="K1149" i="13"/>
  <c r="O1149" i="13"/>
  <c r="Q1149" i="13"/>
  <c r="V1149" i="13"/>
  <c r="G1167" i="13"/>
  <c r="I1167" i="13"/>
  <c r="K1167" i="13"/>
  <c r="M1167" i="13"/>
  <c r="O1167" i="13"/>
  <c r="Q1167" i="13"/>
  <c r="V1167" i="13"/>
  <c r="G1184" i="13"/>
  <c r="I1184" i="13"/>
  <c r="K1184" i="13"/>
  <c r="M1184" i="13"/>
  <c r="O1184" i="13"/>
  <c r="Q1184" i="13"/>
  <c r="V1184" i="13"/>
  <c r="G1198" i="13"/>
  <c r="M1198" i="13" s="1"/>
  <c r="I1198" i="13"/>
  <c r="K1198" i="13"/>
  <c r="O1198" i="13"/>
  <c r="Q1198" i="13"/>
  <c r="V1198" i="13"/>
  <c r="G1208" i="13"/>
  <c r="M1208" i="13" s="1"/>
  <c r="I1208" i="13"/>
  <c r="K1208" i="13"/>
  <c r="O1208" i="13"/>
  <c r="Q1208" i="13"/>
  <c r="V1208" i="13"/>
  <c r="G1215" i="13"/>
  <c r="I1215" i="13"/>
  <c r="K1215" i="13"/>
  <c r="M1215" i="13"/>
  <c r="O1215" i="13"/>
  <c r="Q1215" i="13"/>
  <c r="V1215" i="13"/>
  <c r="G1216" i="13"/>
  <c r="I1216" i="13"/>
  <c r="K1216" i="13"/>
  <c r="M1216" i="13"/>
  <c r="O1216" i="13"/>
  <c r="Q1216" i="13"/>
  <c r="V1216" i="13"/>
  <c r="G1219" i="13"/>
  <c r="M1219" i="13" s="1"/>
  <c r="I1219" i="13"/>
  <c r="I1218" i="13" s="1"/>
  <c r="K1219" i="13"/>
  <c r="K1218" i="13" s="1"/>
  <c r="O1219" i="13"/>
  <c r="Q1219" i="13"/>
  <c r="Q1218" i="13" s="1"/>
  <c r="V1219" i="13"/>
  <c r="V1218" i="13" s="1"/>
  <c r="G1223" i="13"/>
  <c r="I1223" i="13"/>
  <c r="K1223" i="13"/>
  <c r="M1223" i="13"/>
  <c r="O1223" i="13"/>
  <c r="Q1223" i="13"/>
  <c r="V1223" i="13"/>
  <c r="G1226" i="13"/>
  <c r="I1226" i="13"/>
  <c r="K1226" i="13"/>
  <c r="M1226" i="13"/>
  <c r="O1226" i="13"/>
  <c r="Q1226" i="13"/>
  <c r="V1226" i="13"/>
  <c r="G1229" i="13"/>
  <c r="M1229" i="13" s="1"/>
  <c r="I1229" i="13"/>
  <c r="K1229" i="13"/>
  <c r="O1229" i="13"/>
  <c r="O1218" i="13" s="1"/>
  <c r="Q1229" i="13"/>
  <c r="V1229" i="13"/>
  <c r="G1233" i="13"/>
  <c r="M1233" i="13" s="1"/>
  <c r="I1233" i="13"/>
  <c r="K1233" i="13"/>
  <c r="O1233" i="13"/>
  <c r="Q1233" i="13"/>
  <c r="V1233" i="13"/>
  <c r="G1237" i="13"/>
  <c r="I1237" i="13"/>
  <c r="K1237" i="13"/>
  <c r="M1237" i="13"/>
  <c r="O1237" i="13"/>
  <c r="Q1237" i="13"/>
  <c r="V1237" i="13"/>
  <c r="G1244" i="13"/>
  <c r="I1244" i="13"/>
  <c r="K1244" i="13"/>
  <c r="M1244" i="13"/>
  <c r="O1244" i="13"/>
  <c r="Q1244" i="13"/>
  <c r="V1244" i="13"/>
  <c r="G1247" i="13"/>
  <c r="M1247" i="13" s="1"/>
  <c r="I1247" i="13"/>
  <c r="K1247" i="13"/>
  <c r="O1247" i="13"/>
  <c r="Q1247" i="13"/>
  <c r="V1247" i="13"/>
  <c r="G1248" i="13"/>
  <c r="M1248" i="13" s="1"/>
  <c r="I1248" i="13"/>
  <c r="K1248" i="13"/>
  <c r="O1248" i="13"/>
  <c r="Q1248" i="13"/>
  <c r="V1248" i="13"/>
  <c r="G1249" i="13"/>
  <c r="I1249" i="13"/>
  <c r="K1249" i="13"/>
  <c r="M1249" i="13"/>
  <c r="O1249" i="13"/>
  <c r="Q1249" i="13"/>
  <c r="V1249" i="13"/>
  <c r="G1250" i="13"/>
  <c r="I1250" i="13"/>
  <c r="K1250" i="13"/>
  <c r="M1250" i="13"/>
  <c r="O1250" i="13"/>
  <c r="Q1250" i="13"/>
  <c r="V1250" i="13"/>
  <c r="G1252" i="13"/>
  <c r="M1252" i="13" s="1"/>
  <c r="I1252" i="13"/>
  <c r="K1252" i="13"/>
  <c r="O1252" i="13"/>
  <c r="Q1252" i="13"/>
  <c r="V1252" i="13"/>
  <c r="G1254" i="13"/>
  <c r="M1254" i="13" s="1"/>
  <c r="I1254" i="13"/>
  <c r="K1254" i="13"/>
  <c r="O1254" i="13"/>
  <c r="Q1254" i="13"/>
  <c r="V1254" i="13"/>
  <c r="G1257" i="13"/>
  <c r="I1257" i="13"/>
  <c r="K1257" i="13"/>
  <c r="M1257" i="13"/>
  <c r="O1257" i="13"/>
  <c r="Q1257" i="13"/>
  <c r="V1257" i="13"/>
  <c r="G1260" i="13"/>
  <c r="M1260" i="13" s="1"/>
  <c r="I1260" i="13"/>
  <c r="K1260" i="13"/>
  <c r="O1260" i="13"/>
  <c r="O1256" i="13" s="1"/>
  <c r="Q1260" i="13"/>
  <c r="V1260" i="13"/>
  <c r="G1262" i="13"/>
  <c r="M1262" i="13" s="1"/>
  <c r="I1262" i="13"/>
  <c r="I1256" i="13" s="1"/>
  <c r="K1262" i="13"/>
  <c r="O1262" i="13"/>
  <c r="Q1262" i="13"/>
  <c r="Q1256" i="13" s="1"/>
  <c r="V1262" i="13"/>
  <c r="G1265" i="13"/>
  <c r="M1265" i="13" s="1"/>
  <c r="I1265" i="13"/>
  <c r="K1265" i="13"/>
  <c r="K1256" i="13" s="1"/>
  <c r="O1265" i="13"/>
  <c r="Q1265" i="13"/>
  <c r="V1265" i="13"/>
  <c r="V1256" i="13" s="1"/>
  <c r="G1268" i="13"/>
  <c r="M1268" i="13" s="1"/>
  <c r="I1268" i="13"/>
  <c r="K1268" i="13"/>
  <c r="O1268" i="13"/>
  <c r="Q1268" i="13"/>
  <c r="Q1267" i="13" s="1"/>
  <c r="V1268" i="13"/>
  <c r="G1270" i="13"/>
  <c r="M1270" i="13" s="1"/>
  <c r="I1270" i="13"/>
  <c r="K1270" i="13"/>
  <c r="O1270" i="13"/>
  <c r="Q1270" i="13"/>
  <c r="V1270" i="13"/>
  <c r="G1272" i="13"/>
  <c r="M1272" i="13" s="1"/>
  <c r="I1272" i="13"/>
  <c r="K1272" i="13"/>
  <c r="K1267" i="13" s="1"/>
  <c r="O1272" i="13"/>
  <c r="Q1272" i="13"/>
  <c r="V1272" i="13"/>
  <c r="G1274" i="13"/>
  <c r="I1274" i="13"/>
  <c r="K1274" i="13"/>
  <c r="M1274" i="13"/>
  <c r="O1274" i="13"/>
  <c r="Q1274" i="13"/>
  <c r="V1274" i="13"/>
  <c r="G1275" i="13"/>
  <c r="I1275" i="13"/>
  <c r="K1275" i="13"/>
  <c r="O1275" i="13"/>
  <c r="Q1275" i="13"/>
  <c r="V1275" i="13"/>
  <c r="G1276" i="13"/>
  <c r="M1276" i="13" s="1"/>
  <c r="I1276" i="13"/>
  <c r="K1276" i="13"/>
  <c r="O1276" i="13"/>
  <c r="Q1276" i="13"/>
  <c r="V1276" i="13"/>
  <c r="G1277" i="13"/>
  <c r="I1277" i="13"/>
  <c r="K1277" i="13"/>
  <c r="M1277" i="13"/>
  <c r="O1277" i="13"/>
  <c r="Q1277" i="13"/>
  <c r="V1277" i="13"/>
  <c r="G1278" i="13"/>
  <c r="I1278" i="13"/>
  <c r="K1278" i="13"/>
  <c r="M1278" i="13"/>
  <c r="O1278" i="13"/>
  <c r="Q1278" i="13"/>
  <c r="V1278" i="13"/>
  <c r="G1279" i="13"/>
  <c r="M1279" i="13" s="1"/>
  <c r="I1279" i="13"/>
  <c r="K1279" i="13"/>
  <c r="O1279" i="13"/>
  <c r="Q1279" i="13"/>
  <c r="V1279" i="13"/>
  <c r="G1280" i="13"/>
  <c r="M1280" i="13" s="1"/>
  <c r="I1280" i="13"/>
  <c r="K1280" i="13"/>
  <c r="O1280" i="13"/>
  <c r="Q1280" i="13"/>
  <c r="V1280" i="13"/>
  <c r="G1281" i="13"/>
  <c r="I1281" i="13"/>
  <c r="K1281" i="13"/>
  <c r="M1281" i="13"/>
  <c r="O1281" i="13"/>
  <c r="Q1281" i="13"/>
  <c r="V1281" i="13"/>
  <c r="G1283" i="13"/>
  <c r="I1283" i="13"/>
  <c r="K1283" i="13"/>
  <c r="M1283" i="13"/>
  <c r="O1283" i="13"/>
  <c r="Q1283" i="13"/>
  <c r="V1283" i="13"/>
  <c r="G1284" i="13"/>
  <c r="M1284" i="13" s="1"/>
  <c r="I1284" i="13"/>
  <c r="K1284" i="13"/>
  <c r="O1284" i="13"/>
  <c r="Q1284" i="13"/>
  <c r="V1284" i="13"/>
  <c r="G1286" i="13"/>
  <c r="I1286" i="13"/>
  <c r="O1286" i="13"/>
  <c r="Q1286" i="13"/>
  <c r="G1287" i="13"/>
  <c r="M1287" i="13" s="1"/>
  <c r="I1287" i="13"/>
  <c r="K1287" i="13"/>
  <c r="K1286" i="13" s="1"/>
  <c r="O1287" i="13"/>
  <c r="Q1287" i="13"/>
  <c r="V1287" i="13"/>
  <c r="V1286" i="13" s="1"/>
  <c r="G1291" i="13"/>
  <c r="I1291" i="13"/>
  <c r="K1291" i="13"/>
  <c r="M1291" i="13"/>
  <c r="O1291" i="13"/>
  <c r="Q1291" i="13"/>
  <c r="V1291" i="13"/>
  <c r="G1296" i="13"/>
  <c r="M1296" i="13" s="1"/>
  <c r="I1296" i="13"/>
  <c r="K1296" i="13"/>
  <c r="O1296" i="13"/>
  <c r="Q1296" i="13"/>
  <c r="V1296" i="13"/>
  <c r="G1299" i="13"/>
  <c r="I1299" i="13"/>
  <c r="K1299" i="13"/>
  <c r="M1299" i="13"/>
  <c r="O1299" i="13"/>
  <c r="Q1299" i="13"/>
  <c r="V1299" i="13"/>
  <c r="G1301" i="13"/>
  <c r="I1301" i="13"/>
  <c r="K1301" i="13"/>
  <c r="M1301" i="13"/>
  <c r="O1301" i="13"/>
  <c r="Q1301" i="13"/>
  <c r="V1301" i="13"/>
  <c r="G1315" i="13"/>
  <c r="M1315" i="13" s="1"/>
  <c r="I1315" i="13"/>
  <c r="K1315" i="13"/>
  <c r="O1315" i="13"/>
  <c r="O1295" i="13" s="1"/>
  <c r="Q1315" i="13"/>
  <c r="V1315" i="13"/>
  <c r="G1317" i="13"/>
  <c r="M1317" i="13" s="1"/>
  <c r="I1317" i="13"/>
  <c r="K1317" i="13"/>
  <c r="O1317" i="13"/>
  <c r="Q1317" i="13"/>
  <c r="V1317" i="13"/>
  <c r="G1320" i="13"/>
  <c r="I1320" i="13"/>
  <c r="K1320" i="13"/>
  <c r="M1320" i="13"/>
  <c r="O1320" i="13"/>
  <c r="Q1320" i="13"/>
  <c r="V1320" i="13"/>
  <c r="G1323" i="13"/>
  <c r="I1323" i="13"/>
  <c r="K1323" i="13"/>
  <c r="M1323" i="13"/>
  <c r="O1323" i="13"/>
  <c r="Q1323" i="13"/>
  <c r="V1323" i="13"/>
  <c r="G1325" i="13"/>
  <c r="M1325" i="13" s="1"/>
  <c r="I1325" i="13"/>
  <c r="K1325" i="13"/>
  <c r="O1325" i="13"/>
  <c r="Q1325" i="13"/>
  <c r="V1325" i="13"/>
  <c r="G1327" i="13"/>
  <c r="M1327" i="13" s="1"/>
  <c r="I1327" i="13"/>
  <c r="K1327" i="13"/>
  <c r="O1327" i="13"/>
  <c r="Q1327" i="13"/>
  <c r="V1327" i="13"/>
  <c r="K1329" i="13"/>
  <c r="G1330" i="13"/>
  <c r="I1330" i="13"/>
  <c r="K1330" i="13"/>
  <c r="M1330" i="13"/>
  <c r="O1330" i="13"/>
  <c r="Q1330" i="13"/>
  <c r="V1330" i="13"/>
  <c r="G1333" i="13"/>
  <c r="I1333" i="13"/>
  <c r="K1333" i="13"/>
  <c r="O1333" i="13"/>
  <c r="O1329" i="13" s="1"/>
  <c r="Q1333" i="13"/>
  <c r="V1333" i="13"/>
  <c r="G1336" i="13"/>
  <c r="M1336" i="13" s="1"/>
  <c r="I1336" i="13"/>
  <c r="I1329" i="13" s="1"/>
  <c r="K1336" i="13"/>
  <c r="O1336" i="13"/>
  <c r="Q1336" i="13"/>
  <c r="V1336" i="13"/>
  <c r="G1339" i="13"/>
  <c r="M1339" i="13" s="1"/>
  <c r="I1339" i="13"/>
  <c r="K1339" i="13"/>
  <c r="O1339" i="13"/>
  <c r="Q1339" i="13"/>
  <c r="V1339" i="13"/>
  <c r="V1329" i="13" s="1"/>
  <c r="G1343" i="13"/>
  <c r="I1343" i="13"/>
  <c r="K1343" i="13"/>
  <c r="M1343" i="13"/>
  <c r="O1343" i="13"/>
  <c r="Q1343" i="13"/>
  <c r="V1343" i="13"/>
  <c r="G1345" i="13"/>
  <c r="M1345" i="13" s="1"/>
  <c r="I1345" i="13"/>
  <c r="K1345" i="13"/>
  <c r="O1345" i="13"/>
  <c r="Q1345" i="13"/>
  <c r="V1345" i="13"/>
  <c r="G1346" i="13"/>
  <c r="M1346" i="13" s="1"/>
  <c r="I1346" i="13"/>
  <c r="K1346" i="13"/>
  <c r="O1346" i="13"/>
  <c r="Q1346" i="13"/>
  <c r="V1346" i="13"/>
  <c r="I1347" i="13"/>
  <c r="K1347" i="13"/>
  <c r="Q1347" i="13"/>
  <c r="V1347" i="13"/>
  <c r="G1348" i="13"/>
  <c r="I1348" i="13"/>
  <c r="K1348" i="13"/>
  <c r="M1348" i="13"/>
  <c r="O1348" i="13"/>
  <c r="Q1348" i="13"/>
  <c r="V1348" i="13"/>
  <c r="G1349" i="13"/>
  <c r="I1349" i="13"/>
  <c r="K1349" i="13"/>
  <c r="O1349" i="13"/>
  <c r="O1347" i="13" s="1"/>
  <c r="Q1349" i="13"/>
  <c r="V1349" i="13"/>
  <c r="G1351" i="13"/>
  <c r="M1351" i="13" s="1"/>
  <c r="I1351" i="13"/>
  <c r="K1351" i="13"/>
  <c r="K1350" i="13" s="1"/>
  <c r="O1351" i="13"/>
  <c r="Q1351" i="13"/>
  <c r="V1351" i="13"/>
  <c r="V1350" i="13" s="1"/>
  <c r="G1352" i="13"/>
  <c r="I1352" i="13"/>
  <c r="K1352" i="13"/>
  <c r="M1352" i="13"/>
  <c r="O1352" i="13"/>
  <c r="Q1352" i="13"/>
  <c r="V1352" i="13"/>
  <c r="G1353" i="13"/>
  <c r="I1353" i="13"/>
  <c r="K1353" i="13"/>
  <c r="O1353" i="13"/>
  <c r="O1350" i="13" s="1"/>
  <c r="Q1353" i="13"/>
  <c r="V1353" i="13"/>
  <c r="G1354" i="13"/>
  <c r="M1354" i="13" s="1"/>
  <c r="I1354" i="13"/>
  <c r="I1350" i="13" s="1"/>
  <c r="K1354" i="13"/>
  <c r="O1354" i="13"/>
  <c r="Q1354" i="13"/>
  <c r="Q1350" i="13" s="1"/>
  <c r="V1354" i="13"/>
  <c r="K1355" i="13"/>
  <c r="G1356" i="13"/>
  <c r="I1356" i="13"/>
  <c r="K1356" i="13"/>
  <c r="M1356" i="13"/>
  <c r="O1356" i="13"/>
  <c r="Q1356" i="13"/>
  <c r="V1356" i="13"/>
  <c r="G1357" i="13"/>
  <c r="I1357" i="13"/>
  <c r="K1357" i="13"/>
  <c r="O1357" i="13"/>
  <c r="O1355" i="13" s="1"/>
  <c r="Q1357" i="13"/>
  <c r="V1357" i="13"/>
  <c r="G1361" i="13"/>
  <c r="M1361" i="13" s="1"/>
  <c r="I1361" i="13"/>
  <c r="I1355" i="13" s="1"/>
  <c r="K1361" i="13"/>
  <c r="O1361" i="13"/>
  <c r="Q1361" i="13"/>
  <c r="Q1355" i="13" s="1"/>
  <c r="V1361" i="13"/>
  <c r="G1363" i="13"/>
  <c r="M1363" i="13" s="1"/>
  <c r="I1363" i="13"/>
  <c r="K1363" i="13"/>
  <c r="O1363" i="13"/>
  <c r="Q1363" i="13"/>
  <c r="V1363" i="13"/>
  <c r="V1355" i="13" s="1"/>
  <c r="G1365" i="13"/>
  <c r="I1365" i="13"/>
  <c r="K1365" i="13"/>
  <c r="M1365" i="13"/>
  <c r="O1365" i="13"/>
  <c r="Q1365" i="13"/>
  <c r="V1365" i="13"/>
  <c r="G1367" i="13"/>
  <c r="M1367" i="13" s="1"/>
  <c r="I1367" i="13"/>
  <c r="K1367" i="13"/>
  <c r="O1367" i="13"/>
  <c r="Q1367" i="13"/>
  <c r="V1367" i="13"/>
  <c r="I1369" i="13"/>
  <c r="Q1369" i="13"/>
  <c r="G1370" i="13"/>
  <c r="M1370" i="13" s="1"/>
  <c r="I1370" i="13"/>
  <c r="K1370" i="13"/>
  <c r="K1369" i="13" s="1"/>
  <c r="O1370" i="13"/>
  <c r="Q1370" i="13"/>
  <c r="V1370" i="13"/>
  <c r="V1369" i="13" s="1"/>
  <c r="G1371" i="13"/>
  <c r="I1371" i="13"/>
  <c r="K1371" i="13"/>
  <c r="M1371" i="13"/>
  <c r="O1371" i="13"/>
  <c r="Q1371" i="13"/>
  <c r="V1371" i="13"/>
  <c r="G1372" i="13"/>
  <c r="I1372" i="13"/>
  <c r="K1372" i="13"/>
  <c r="O1372" i="13"/>
  <c r="O1369" i="13" s="1"/>
  <c r="Q1372" i="13"/>
  <c r="V1372" i="13"/>
  <c r="G1373" i="13"/>
  <c r="I1373" i="13"/>
  <c r="O1373" i="13"/>
  <c r="Q1373" i="13"/>
  <c r="G1374" i="13"/>
  <c r="M1374" i="13" s="1"/>
  <c r="I1374" i="13"/>
  <c r="K1374" i="13"/>
  <c r="K1373" i="13" s="1"/>
  <c r="O1374" i="13"/>
  <c r="Q1374" i="13"/>
  <c r="V1374" i="13"/>
  <c r="V1373" i="13" s="1"/>
  <c r="G1375" i="13"/>
  <c r="I1375" i="13"/>
  <c r="K1375" i="13"/>
  <c r="M1375" i="13"/>
  <c r="O1375" i="13"/>
  <c r="Q1375" i="13"/>
  <c r="V1375" i="13"/>
  <c r="G1376" i="13"/>
  <c r="O1376" i="13"/>
  <c r="G1377" i="13"/>
  <c r="M1377" i="13" s="1"/>
  <c r="I1377" i="13"/>
  <c r="I1376" i="13" s="1"/>
  <c r="K1377" i="13"/>
  <c r="O1377" i="13"/>
  <c r="Q1377" i="13"/>
  <c r="Q1376" i="13" s="1"/>
  <c r="V1377" i="13"/>
  <c r="G1378" i="13"/>
  <c r="M1378" i="13" s="1"/>
  <c r="I1378" i="13"/>
  <c r="K1378" i="13"/>
  <c r="K1376" i="13" s="1"/>
  <c r="O1378" i="13"/>
  <c r="Q1378" i="13"/>
  <c r="V1378" i="13"/>
  <c r="V1376" i="13" s="1"/>
  <c r="G1380" i="13"/>
  <c r="I1380" i="13"/>
  <c r="K1380" i="13"/>
  <c r="O1380" i="13"/>
  <c r="Q1380" i="13"/>
  <c r="V1380" i="13"/>
  <c r="G1381" i="13"/>
  <c r="M1381" i="13" s="1"/>
  <c r="I1381" i="13"/>
  <c r="K1381" i="13"/>
  <c r="O1381" i="13"/>
  <c r="Q1381" i="13"/>
  <c r="V1381" i="13"/>
  <c r="G1382" i="13"/>
  <c r="M1382" i="13" s="1"/>
  <c r="I1382" i="13"/>
  <c r="K1382" i="13"/>
  <c r="O1382" i="13"/>
  <c r="Q1382" i="13"/>
  <c r="V1382" i="13"/>
  <c r="G1383" i="13"/>
  <c r="I1383" i="13"/>
  <c r="K1383" i="13"/>
  <c r="M1383" i="13"/>
  <c r="O1383" i="13"/>
  <c r="Q1383" i="13"/>
  <c r="V1383" i="13"/>
  <c r="G1384" i="13"/>
  <c r="M1384" i="13" s="1"/>
  <c r="I1384" i="13"/>
  <c r="K1384" i="13"/>
  <c r="O1384" i="13"/>
  <c r="Q1384" i="13"/>
  <c r="V1384" i="13"/>
  <c r="G1388" i="13"/>
  <c r="M1388" i="13" s="1"/>
  <c r="I1388" i="13"/>
  <c r="K1388" i="13"/>
  <c r="O1388" i="13"/>
  <c r="Q1388" i="13"/>
  <c r="V1388" i="13"/>
  <c r="G1389" i="13"/>
  <c r="M1389" i="13" s="1"/>
  <c r="I1389" i="13"/>
  <c r="K1389" i="13"/>
  <c r="O1389" i="13"/>
  <c r="Q1389" i="13"/>
  <c r="V1389" i="13"/>
  <c r="G1390" i="13"/>
  <c r="I1390" i="13"/>
  <c r="K1390" i="13"/>
  <c r="M1390" i="13"/>
  <c r="O1390" i="13"/>
  <c r="Q1390" i="13"/>
  <c r="V1390" i="13"/>
  <c r="G1391" i="13"/>
  <c r="M1391" i="13" s="1"/>
  <c r="I1391" i="13"/>
  <c r="K1391" i="13"/>
  <c r="O1391" i="13"/>
  <c r="Q1391" i="13"/>
  <c r="V1391" i="13"/>
  <c r="G1392" i="13"/>
  <c r="M1392" i="13" s="1"/>
  <c r="I1392" i="13"/>
  <c r="K1392" i="13"/>
  <c r="O1392" i="13"/>
  <c r="Q1392" i="13"/>
  <c r="V1392" i="13"/>
  <c r="G1393" i="13"/>
  <c r="M1393" i="13" s="1"/>
  <c r="I1393" i="13"/>
  <c r="K1393" i="13"/>
  <c r="O1393" i="13"/>
  <c r="Q1393" i="13"/>
  <c r="V1393" i="13"/>
  <c r="G1394" i="13"/>
  <c r="I1394" i="13"/>
  <c r="K1394" i="13"/>
  <c r="M1394" i="13"/>
  <c r="O1394" i="13"/>
  <c r="Q1394" i="13"/>
  <c r="V1394" i="13"/>
  <c r="G1395" i="13"/>
  <c r="M1395" i="13" s="1"/>
  <c r="I1395" i="13"/>
  <c r="K1395" i="13"/>
  <c r="O1395" i="13"/>
  <c r="Q1395" i="13"/>
  <c r="V1395" i="13"/>
  <c r="G1396" i="13"/>
  <c r="M1396" i="13" s="1"/>
  <c r="I1396" i="13"/>
  <c r="K1396" i="13"/>
  <c r="O1396" i="13"/>
  <c r="Q1396" i="13"/>
  <c r="V1396" i="13"/>
  <c r="G1397" i="13"/>
  <c r="M1397" i="13" s="1"/>
  <c r="I1397" i="13"/>
  <c r="K1397" i="13"/>
  <c r="O1397" i="13"/>
  <c r="Q1397" i="13"/>
  <c r="V1397" i="13"/>
  <c r="G1398" i="13"/>
  <c r="I1398" i="13"/>
  <c r="K1398" i="13"/>
  <c r="M1398" i="13"/>
  <c r="O1398" i="13"/>
  <c r="Q1398" i="13"/>
  <c r="V1398" i="13"/>
  <c r="G1399" i="13"/>
  <c r="M1399" i="13" s="1"/>
  <c r="I1399" i="13"/>
  <c r="K1399" i="13"/>
  <c r="O1399" i="13"/>
  <c r="Q1399" i="13"/>
  <c r="V1399" i="13"/>
  <c r="G1400" i="13"/>
  <c r="M1400" i="13" s="1"/>
  <c r="I1400" i="13"/>
  <c r="K1400" i="13"/>
  <c r="O1400" i="13"/>
  <c r="Q1400" i="13"/>
  <c r="V1400" i="13"/>
  <c r="G1401" i="13"/>
  <c r="M1401" i="13" s="1"/>
  <c r="I1401" i="13"/>
  <c r="K1401" i="13"/>
  <c r="O1401" i="13"/>
  <c r="Q1401" i="13"/>
  <c r="V1401" i="13"/>
  <c r="G1402" i="13"/>
  <c r="I1402" i="13"/>
  <c r="K1402" i="13"/>
  <c r="M1402" i="13"/>
  <c r="O1402" i="13"/>
  <c r="Q1402" i="13"/>
  <c r="V1402" i="13"/>
  <c r="G1403" i="13"/>
  <c r="M1403" i="13" s="1"/>
  <c r="I1403" i="13"/>
  <c r="K1403" i="13"/>
  <c r="O1403" i="13"/>
  <c r="Q1403" i="13"/>
  <c r="V1403" i="13"/>
  <c r="G1404" i="13"/>
  <c r="M1404" i="13" s="1"/>
  <c r="I1404" i="13"/>
  <c r="K1404" i="13"/>
  <c r="O1404" i="13"/>
  <c r="Q1404" i="13"/>
  <c r="V1404" i="13"/>
  <c r="G1405" i="13"/>
  <c r="M1405" i="13" s="1"/>
  <c r="I1405" i="13"/>
  <c r="K1405" i="13"/>
  <c r="O1405" i="13"/>
  <c r="Q1405" i="13"/>
  <c r="V1405" i="13"/>
  <c r="K1406" i="13"/>
  <c r="V1406" i="13"/>
  <c r="G1407" i="13"/>
  <c r="G1406" i="13" s="1"/>
  <c r="I1407" i="13"/>
  <c r="I1406" i="13" s="1"/>
  <c r="K1407" i="13"/>
  <c r="O1407" i="13"/>
  <c r="O1406" i="13" s="1"/>
  <c r="Q1407" i="13"/>
  <c r="Q1406" i="13" s="1"/>
  <c r="V1407" i="13"/>
  <c r="G1413" i="13"/>
  <c r="I1413" i="13"/>
  <c r="I1412" i="13" s="1"/>
  <c r="K1413" i="13"/>
  <c r="M1413" i="13"/>
  <c r="O1413" i="13"/>
  <c r="Q1413" i="13"/>
  <c r="V1413" i="13"/>
  <c r="G1419" i="13"/>
  <c r="I1419" i="13"/>
  <c r="K1419" i="13"/>
  <c r="M1419" i="13"/>
  <c r="O1419" i="13"/>
  <c r="Q1419" i="13"/>
  <c r="V1419" i="13"/>
  <c r="G1424" i="13"/>
  <c r="I1424" i="13"/>
  <c r="K1424" i="13"/>
  <c r="M1424" i="13"/>
  <c r="O1424" i="13"/>
  <c r="O1412" i="13" s="1"/>
  <c r="Q1424" i="13"/>
  <c r="V1424" i="13"/>
  <c r="G1429" i="13"/>
  <c r="M1429" i="13" s="1"/>
  <c r="I1429" i="13"/>
  <c r="K1429" i="13"/>
  <c r="O1429" i="13"/>
  <c r="Q1429" i="13"/>
  <c r="V1429" i="13"/>
  <c r="G1434" i="13"/>
  <c r="I1434" i="13"/>
  <c r="K1434" i="13"/>
  <c r="M1434" i="13"/>
  <c r="O1434" i="13"/>
  <c r="Q1434" i="13"/>
  <c r="V1434" i="13"/>
  <c r="G1439" i="13"/>
  <c r="I1439" i="13"/>
  <c r="K1439" i="13"/>
  <c r="M1439" i="13"/>
  <c r="O1439" i="13"/>
  <c r="Q1439" i="13"/>
  <c r="V1439" i="13"/>
  <c r="G1444" i="13"/>
  <c r="M1444" i="13" s="1"/>
  <c r="I1444" i="13"/>
  <c r="K1444" i="13"/>
  <c r="O1444" i="13"/>
  <c r="Q1444" i="13"/>
  <c r="V1444" i="13"/>
  <c r="G1450" i="13"/>
  <c r="M1450" i="13" s="1"/>
  <c r="I1450" i="13"/>
  <c r="K1450" i="13"/>
  <c r="O1450" i="13"/>
  <c r="Q1450" i="13"/>
  <c r="V1450" i="13"/>
  <c r="G1452" i="13"/>
  <c r="I1452" i="13"/>
  <c r="K1452" i="13"/>
  <c r="M1452" i="13"/>
  <c r="O1452" i="13"/>
  <c r="Q1452" i="13"/>
  <c r="Q1412" i="13" s="1"/>
  <c r="V1452" i="13"/>
  <c r="G1466" i="13"/>
  <c r="I1466" i="13"/>
  <c r="K1466" i="13"/>
  <c r="M1466" i="13"/>
  <c r="O1466" i="13"/>
  <c r="Q1466" i="13"/>
  <c r="V1466" i="13"/>
  <c r="AE1469" i="13"/>
  <c r="G154"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M37" i="12" s="1"/>
  <c r="I37" i="12"/>
  <c r="K37" i="12"/>
  <c r="O37" i="12"/>
  <c r="Q37" i="12"/>
  <c r="V37" i="12"/>
  <c r="G50" i="12"/>
  <c r="M50" i="12" s="1"/>
  <c r="I50" i="12"/>
  <c r="K50" i="12"/>
  <c r="O50" i="12"/>
  <c r="Q50" i="12"/>
  <c r="V50" i="12"/>
  <c r="G54" i="12"/>
  <c r="I54" i="12"/>
  <c r="K54" i="12"/>
  <c r="M54" i="12"/>
  <c r="O54" i="12"/>
  <c r="Q54" i="12"/>
  <c r="V54" i="12"/>
  <c r="G59" i="12"/>
  <c r="G60" i="12"/>
  <c r="I60" i="12"/>
  <c r="I59" i="12" s="1"/>
  <c r="K60" i="12"/>
  <c r="K59" i="12" s="1"/>
  <c r="M60" i="12"/>
  <c r="O60" i="12"/>
  <c r="Q60" i="12"/>
  <c r="Q59" i="12" s="1"/>
  <c r="V60" i="12"/>
  <c r="V59" i="12" s="1"/>
  <c r="G80" i="12"/>
  <c r="M80" i="12" s="1"/>
  <c r="I80" i="12"/>
  <c r="K80" i="12"/>
  <c r="O80" i="12"/>
  <c r="Q80" i="12"/>
  <c r="V80" i="12"/>
  <c r="G84" i="12"/>
  <c r="I84" i="12"/>
  <c r="K84" i="12"/>
  <c r="M84" i="12"/>
  <c r="O84" i="12"/>
  <c r="Q84" i="12"/>
  <c r="V84" i="12"/>
  <c r="G88" i="12"/>
  <c r="M88" i="12" s="1"/>
  <c r="I88" i="12"/>
  <c r="K88" i="12"/>
  <c r="O88" i="12"/>
  <c r="O59" i="12" s="1"/>
  <c r="Q88" i="12"/>
  <c r="V88" i="12"/>
  <c r="G110" i="12"/>
  <c r="I110" i="12"/>
  <c r="K110" i="12"/>
  <c r="M110" i="12"/>
  <c r="O110" i="12"/>
  <c r="Q110" i="12"/>
  <c r="V110" i="12"/>
  <c r="G114" i="12"/>
  <c r="M114" i="12" s="1"/>
  <c r="I114" i="12"/>
  <c r="K114" i="12"/>
  <c r="O114" i="12"/>
  <c r="Q114" i="12"/>
  <c r="V114" i="12"/>
  <c r="G120" i="12"/>
  <c r="I120" i="12"/>
  <c r="K120" i="12"/>
  <c r="M120" i="12"/>
  <c r="O120" i="12"/>
  <c r="Q120" i="12"/>
  <c r="V120" i="12"/>
  <c r="G131" i="12"/>
  <c r="M131" i="12" s="1"/>
  <c r="I131" i="12"/>
  <c r="K131" i="12"/>
  <c r="O131" i="12"/>
  <c r="Q131" i="12"/>
  <c r="V131" i="12"/>
  <c r="G145" i="12"/>
  <c r="I145" i="12"/>
  <c r="K145" i="12"/>
  <c r="M145" i="12"/>
  <c r="O145" i="12"/>
  <c r="Q145" i="12"/>
  <c r="V145" i="12"/>
  <c r="AE154" i="12"/>
  <c r="I20" i="1"/>
  <c r="I19" i="1"/>
  <c r="I18" i="1"/>
  <c r="I17" i="1"/>
  <c r="I16" i="1"/>
  <c r="I172" i="1"/>
  <c r="J171"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27" i="1" l="1"/>
  <c r="J135" i="1"/>
  <c r="J143" i="1"/>
  <c r="J151" i="1"/>
  <c r="J125" i="1"/>
  <c r="J133" i="1"/>
  <c r="J141" i="1"/>
  <c r="J149" i="1"/>
  <c r="J157" i="1"/>
  <c r="J120" i="1"/>
  <c r="J131" i="1"/>
  <c r="J139" i="1"/>
  <c r="J147" i="1"/>
  <c r="J155" i="1"/>
  <c r="J123" i="1"/>
  <c r="J129" i="1"/>
  <c r="J137" i="1"/>
  <c r="J145" i="1"/>
  <c r="J153" i="1"/>
  <c r="J170" i="1"/>
  <c r="J117" i="1"/>
  <c r="J121" i="1"/>
  <c r="J160" i="1"/>
  <c r="J166" i="1"/>
  <c r="J118" i="1"/>
  <c r="J122" i="1"/>
  <c r="J124" i="1"/>
  <c r="J126" i="1"/>
  <c r="J128" i="1"/>
  <c r="J130" i="1"/>
  <c r="J132" i="1"/>
  <c r="J134" i="1"/>
  <c r="J136" i="1"/>
  <c r="J138" i="1"/>
  <c r="J140" i="1"/>
  <c r="J142" i="1"/>
  <c r="J144" i="1"/>
  <c r="J146" i="1"/>
  <c r="J148" i="1"/>
  <c r="J150" i="1"/>
  <c r="J152" i="1"/>
  <c r="J154" i="1"/>
  <c r="J156" i="1"/>
  <c r="J158" i="1"/>
  <c r="J164" i="1"/>
  <c r="J119" i="1"/>
  <c r="J159" i="1"/>
  <c r="J162" i="1"/>
  <c r="J168" i="1"/>
  <c r="G26" i="1"/>
  <c r="A26" i="1"/>
  <c r="G28" i="1"/>
  <c r="G23" i="1"/>
  <c r="AF36" i="28"/>
  <c r="M21" i="28"/>
  <c r="M17" i="28" s="1"/>
  <c r="M149" i="27"/>
  <c r="M130" i="27"/>
  <c r="M98" i="27"/>
  <c r="M8" i="27"/>
  <c r="G149" i="27"/>
  <c r="G144" i="27"/>
  <c r="G130" i="27"/>
  <c r="G98" i="27"/>
  <c r="G8" i="27"/>
  <c r="M23" i="26"/>
  <c r="G23" i="26"/>
  <c r="M18" i="26"/>
  <c r="M17" i="26" s="1"/>
  <c r="M12" i="26"/>
  <c r="M8" i="26" s="1"/>
  <c r="M18" i="25"/>
  <c r="M14" i="25"/>
  <c r="M12" i="25"/>
  <c r="M10" i="25" s="1"/>
  <c r="G18" i="25"/>
  <c r="AF33" i="25"/>
  <c r="M88" i="24"/>
  <c r="M84" i="24" s="1"/>
  <c r="G80" i="24"/>
  <c r="M74" i="24"/>
  <c r="M73" i="24" s="1"/>
  <c r="M62" i="24"/>
  <c r="M60" i="24" s="1"/>
  <c r="M33" i="24"/>
  <c r="M30" i="24" s="1"/>
  <c r="M17" i="24"/>
  <c r="M13" i="24" s="1"/>
  <c r="M12" i="24"/>
  <c r="M8" i="24" s="1"/>
  <c r="M60" i="23"/>
  <c r="M57" i="23" s="1"/>
  <c r="M40" i="23"/>
  <c r="M39" i="23" s="1"/>
  <c r="M32" i="23"/>
  <c r="M27" i="23" s="1"/>
  <c r="M17" i="23"/>
  <c r="M13" i="23" s="1"/>
  <c r="M12" i="23"/>
  <c r="M8" i="23" s="1"/>
  <c r="M8" i="22"/>
  <c r="M139" i="22"/>
  <c r="M93" i="22"/>
  <c r="G93" i="22"/>
  <c r="M141" i="22"/>
  <c r="G134" i="22"/>
  <c r="M133" i="22"/>
  <c r="M130" i="22" s="1"/>
  <c r="M71" i="22"/>
  <c r="M70" i="22" s="1"/>
  <c r="M54" i="22"/>
  <c r="M53" i="22" s="1"/>
  <c r="AF145" i="22"/>
  <c r="M29" i="22"/>
  <c r="M26" i="22" s="1"/>
  <c r="G8" i="22"/>
  <c r="M39" i="21"/>
  <c r="M15" i="21"/>
  <c r="M8" i="21" s="1"/>
  <c r="AF100" i="20"/>
  <c r="M15" i="20"/>
  <c r="M8" i="20" s="1"/>
  <c r="AF58" i="19"/>
  <c r="M15" i="19"/>
  <c r="M8" i="19" s="1"/>
  <c r="M240" i="18"/>
  <c r="M287" i="18"/>
  <c r="M297" i="18"/>
  <c r="M296" i="18" s="1"/>
  <c r="M271" i="18"/>
  <c r="M257" i="18" s="1"/>
  <c r="M213" i="18"/>
  <c r="M212" i="18" s="1"/>
  <c r="M206" i="18"/>
  <c r="M194" i="18" s="1"/>
  <c r="M175" i="18"/>
  <c r="M168" i="18" s="1"/>
  <c r="M152" i="18"/>
  <c r="M142" i="18" s="1"/>
  <c r="M89" i="18"/>
  <c r="M83" i="18" s="1"/>
  <c r="M81" i="18"/>
  <c r="M80" i="18" s="1"/>
  <c r="M70" i="18"/>
  <c r="M61" i="18" s="1"/>
  <c r="M56" i="18"/>
  <c r="M55" i="18" s="1"/>
  <c r="M48" i="18"/>
  <c r="M38" i="18" s="1"/>
  <c r="M26" i="18"/>
  <c r="M8" i="18" s="1"/>
  <c r="AF335" i="18"/>
  <c r="M76" i="17"/>
  <c r="M96" i="17"/>
  <c r="M93" i="17" s="1"/>
  <c r="M81" i="17"/>
  <c r="M80" i="17" s="1"/>
  <c r="M67" i="17"/>
  <c r="M59" i="17" s="1"/>
  <c r="M16" i="17"/>
  <c r="M8" i="17" s="1"/>
  <c r="M8" i="16"/>
  <c r="G46" i="16"/>
  <c r="G8" i="16"/>
  <c r="M74" i="16"/>
  <c r="M46" i="16" s="1"/>
  <c r="M169" i="15"/>
  <c r="M224" i="15"/>
  <c r="M201" i="15"/>
  <c r="M97" i="15"/>
  <c r="M107" i="15"/>
  <c r="M339" i="15"/>
  <c r="M334" i="15" s="1"/>
  <c r="M300" i="15"/>
  <c r="M292" i="15" s="1"/>
  <c r="M289" i="15"/>
  <c r="M282" i="15" s="1"/>
  <c r="M245" i="15"/>
  <c r="M242" i="15" s="1"/>
  <c r="M216" i="15"/>
  <c r="M211" i="15" s="1"/>
  <c r="M193" i="15"/>
  <c r="M182" i="15" s="1"/>
  <c r="M157" i="15"/>
  <c r="M156" i="15" s="1"/>
  <c r="M58" i="15"/>
  <c r="M57" i="15" s="1"/>
  <c r="M46" i="15"/>
  <c r="M37" i="15" s="1"/>
  <c r="M14" i="15"/>
  <c r="M8" i="15" s="1"/>
  <c r="G8" i="15"/>
  <c r="M251" i="14"/>
  <c r="M247" i="14"/>
  <c r="M24" i="14"/>
  <c r="M184" i="14"/>
  <c r="M171" i="14"/>
  <c r="AF271" i="14"/>
  <c r="G235" i="14"/>
  <c r="G184" i="14"/>
  <c r="G179" i="14"/>
  <c r="G171" i="14"/>
  <c r="G164" i="14"/>
  <c r="M162" i="14"/>
  <c r="M161" i="14" s="1"/>
  <c r="M144" i="14"/>
  <c r="M141" i="14" s="1"/>
  <c r="M137" i="14"/>
  <c r="M136" i="14" s="1"/>
  <c r="M130" i="14"/>
  <c r="M119" i="14" s="1"/>
  <c r="M60" i="14"/>
  <c r="M52" i="14" s="1"/>
  <c r="M9" i="14"/>
  <c r="M8" i="14" s="1"/>
  <c r="V1379" i="13"/>
  <c r="G1295" i="13"/>
  <c r="M972" i="13"/>
  <c r="M621" i="13"/>
  <c r="M1412" i="13"/>
  <c r="K1295" i="13"/>
  <c r="V1412" i="13"/>
  <c r="K1412" i="13"/>
  <c r="G1379" i="13"/>
  <c r="M1380" i="13"/>
  <c r="M1379" i="13" s="1"/>
  <c r="M1373" i="13"/>
  <c r="M1357" i="13"/>
  <c r="M1355" i="13" s="1"/>
  <c r="G1355" i="13"/>
  <c r="Q1329" i="13"/>
  <c r="V1295" i="13"/>
  <c r="I1295" i="13"/>
  <c r="M1286" i="13"/>
  <c r="O1267" i="13"/>
  <c r="M1218" i="13"/>
  <c r="M1004" i="13"/>
  <c r="M808" i="13"/>
  <c r="I1379" i="13"/>
  <c r="O1379" i="13"/>
  <c r="M1376" i="13"/>
  <c r="G1350" i="13"/>
  <c r="M1353" i="13"/>
  <c r="M1350" i="13" s="1"/>
  <c r="Q1295" i="13"/>
  <c r="M1295" i="13"/>
  <c r="M1256" i="13"/>
  <c r="G1412" i="13"/>
  <c r="M1407" i="13"/>
  <c r="M1406" i="13" s="1"/>
  <c r="K1379" i="13"/>
  <c r="Q1379" i="13"/>
  <c r="G1369" i="13"/>
  <c r="M1372" i="13"/>
  <c r="M1369" i="13" s="1"/>
  <c r="G1347" i="13"/>
  <c r="M1349" i="13"/>
  <c r="M1347" i="13" s="1"/>
  <c r="G1329" i="13"/>
  <c r="M1333" i="13"/>
  <c r="M1329" i="13"/>
  <c r="M1275" i="13"/>
  <c r="M1267" i="13" s="1"/>
  <c r="AF1469" i="13"/>
  <c r="V1267" i="13"/>
  <c r="I1267" i="13"/>
  <c r="M940" i="13"/>
  <c r="G1256" i="13"/>
  <c r="O614" i="13"/>
  <c r="K570" i="13"/>
  <c r="M339" i="13"/>
  <c r="M208" i="13"/>
  <c r="G1267" i="13"/>
  <c r="G929" i="13"/>
  <c r="G682" i="13"/>
  <c r="V570" i="13"/>
  <c r="M331" i="13"/>
  <c r="M167" i="13"/>
  <c r="G1218" i="13"/>
  <c r="G1004" i="13"/>
  <c r="G940" i="13"/>
  <c r="G808" i="13"/>
  <c r="G570" i="13"/>
  <c r="M56" i="13"/>
  <c r="M8" i="13"/>
  <c r="M995" i="13"/>
  <c r="M977" i="13" s="1"/>
  <c r="M960" i="13"/>
  <c r="M954" i="13" s="1"/>
  <c r="M733" i="13"/>
  <c r="M685" i="13" s="1"/>
  <c r="M615" i="13"/>
  <c r="M614" i="13" s="1"/>
  <c r="G614" i="13"/>
  <c r="Q570" i="13"/>
  <c r="I570" i="13"/>
  <c r="O570" i="13"/>
  <c r="M214" i="13"/>
  <c r="M571" i="13"/>
  <c r="M570" i="13" s="1"/>
  <c r="G566" i="13"/>
  <c r="M563" i="13"/>
  <c r="M562" i="13" s="1"/>
  <c r="G558" i="13"/>
  <c r="M556" i="13"/>
  <c r="M555" i="13" s="1"/>
  <c r="M528" i="13"/>
  <c r="M525" i="13" s="1"/>
  <c r="M513" i="13"/>
  <c r="M510" i="13" s="1"/>
  <c r="M400" i="13"/>
  <c r="M384" i="13" s="1"/>
  <c r="M379" i="13"/>
  <c r="M378" i="13" s="1"/>
  <c r="M323" i="13"/>
  <c r="M322" i="13" s="1"/>
  <c r="M293" i="13"/>
  <c r="M252" i="13" s="1"/>
  <c r="G56" i="13"/>
  <c r="G8" i="13"/>
  <c r="M49" i="13"/>
  <c r="M41" i="13" s="1"/>
  <c r="M59" i="12"/>
  <c r="AF154" i="12"/>
  <c r="M28" i="12"/>
  <c r="M8" i="12" s="1"/>
  <c r="I21" i="1"/>
  <c r="J161" i="1"/>
  <c r="J163" i="1"/>
  <c r="J165" i="1"/>
  <c r="J167" i="1"/>
  <c r="J169" i="1"/>
  <c r="J74" i="1"/>
  <c r="J70" i="1"/>
  <c r="J66" i="1"/>
  <c r="J62" i="1"/>
  <c r="J58" i="1"/>
  <c r="J54" i="1"/>
  <c r="J50" i="1"/>
  <c r="J46" i="1"/>
  <c r="J40" i="1"/>
  <c r="J45" i="1"/>
  <c r="J71" i="1"/>
  <c r="J67" i="1"/>
  <c r="J63" i="1"/>
  <c r="J59" i="1"/>
  <c r="J55" i="1"/>
  <c r="J51" i="1"/>
  <c r="J47" i="1"/>
  <c r="J43" i="1"/>
  <c r="J41" i="1"/>
  <c r="J72" i="1"/>
  <c r="J68" i="1"/>
  <c r="J64" i="1"/>
  <c r="J60" i="1"/>
  <c r="J56" i="1"/>
  <c r="J52" i="1"/>
  <c r="J48" i="1"/>
  <c r="J44" i="1"/>
  <c r="J73" i="1"/>
  <c r="J69" i="1"/>
  <c r="J65" i="1"/>
  <c r="J61" i="1"/>
  <c r="J57" i="1"/>
  <c r="J53" i="1"/>
  <c r="J49" i="1"/>
  <c r="J39" i="1"/>
  <c r="J75" i="1" s="1"/>
  <c r="H75" i="1"/>
  <c r="J17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AFB1103-3890-44D7-BD3B-DC089C8B04FE}">
      <text>
        <r>
          <rPr>
            <sz val="9"/>
            <color indexed="81"/>
            <rFont val="Tahoma"/>
            <family val="2"/>
            <charset val="238"/>
          </rPr>
          <t>Jedná se o informaci, zda se jedná o položku, která je do rozpočtu zadána z cenové soustavy RTS, nebo vlastní.</t>
        </r>
      </text>
    </comment>
    <comment ref="T6" authorId="0" shapeId="0" xr:uid="{72AA07F9-3927-4784-A6E8-96ABB87177E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7953317-608F-4916-A4B8-68D6B1433742}">
      <text>
        <r>
          <rPr>
            <sz val="9"/>
            <color indexed="81"/>
            <rFont val="Tahoma"/>
            <family val="2"/>
            <charset val="238"/>
          </rPr>
          <t>Jedná se o informaci, zda se jedná o položku, která je do rozpočtu zadána z cenové soustavy RTS, nebo vlastní.</t>
        </r>
      </text>
    </comment>
    <comment ref="T6" authorId="0" shapeId="0" xr:uid="{16AB629B-3B4A-4029-AD4E-989B4BB96D3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826D02B-CBEC-451A-AF85-A575271D3B45}">
      <text>
        <r>
          <rPr>
            <sz val="9"/>
            <color indexed="81"/>
            <rFont val="Tahoma"/>
            <family val="2"/>
            <charset val="238"/>
          </rPr>
          <t>Jedná se o informaci, zda se jedná o položku, která je do rozpočtu zadána z cenové soustavy RTS, nebo vlastní.</t>
        </r>
      </text>
    </comment>
    <comment ref="T6" authorId="0" shapeId="0" xr:uid="{F2065DCF-334D-4285-A83E-2BE628B9752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86C5F6B-FD73-463D-A0BD-892D3836EBAB}">
      <text>
        <r>
          <rPr>
            <sz val="9"/>
            <color indexed="81"/>
            <rFont val="Tahoma"/>
            <family val="2"/>
            <charset val="238"/>
          </rPr>
          <t>Jedná se o informaci, zda se jedná o položku, která je do rozpočtu zadána z cenové soustavy RTS, nebo vlastní.</t>
        </r>
      </text>
    </comment>
    <comment ref="T6" authorId="0" shapeId="0" xr:uid="{D8611BFA-0347-4A72-9D84-AA4327C62A6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3E83644-9342-49FF-90F2-2BFAFDB301EC}">
      <text>
        <r>
          <rPr>
            <sz val="9"/>
            <color indexed="81"/>
            <rFont val="Tahoma"/>
            <family val="2"/>
            <charset val="238"/>
          </rPr>
          <t>Jedná se o informaci, zda se jedná o položku, která je do rozpočtu zadána z cenové soustavy RTS, nebo vlastní.</t>
        </r>
      </text>
    </comment>
    <comment ref="T6" authorId="0" shapeId="0" xr:uid="{29340D86-E4C8-4C6D-9D60-AFE8392DF13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E20C35F-DC0B-4191-91F5-F42BD04F3E41}">
      <text>
        <r>
          <rPr>
            <sz val="9"/>
            <color indexed="81"/>
            <rFont val="Tahoma"/>
            <family val="2"/>
            <charset val="238"/>
          </rPr>
          <t>Jedná se o informaci, zda se jedná o položku, která je do rozpočtu zadána z cenové soustavy RTS, nebo vlastní.</t>
        </r>
      </text>
    </comment>
    <comment ref="T6" authorId="0" shapeId="0" xr:uid="{623C7D6D-890B-46AA-88D3-46BFAAAB81C3}">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62FE7FE-7387-4A77-AA60-27642C27B204}">
      <text>
        <r>
          <rPr>
            <sz val="9"/>
            <color indexed="81"/>
            <rFont val="Tahoma"/>
            <family val="2"/>
            <charset val="238"/>
          </rPr>
          <t>Jedná se o informaci, zda se jedná o položku, která je do rozpočtu zadána z cenové soustavy RTS, nebo vlastní.</t>
        </r>
      </text>
    </comment>
    <comment ref="T6" authorId="0" shapeId="0" xr:uid="{51EA8C26-AE41-46AF-9F89-BBBF4BA81AB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E8613B8-BE69-43E2-8CB4-E7553B99653E}">
      <text>
        <r>
          <rPr>
            <sz val="9"/>
            <color indexed="81"/>
            <rFont val="Tahoma"/>
            <family val="2"/>
            <charset val="238"/>
          </rPr>
          <t>Jedná se o informaci, zda se jedná o položku, která je do rozpočtu zadána z cenové soustavy RTS, nebo vlastní.</t>
        </r>
      </text>
    </comment>
    <comment ref="T6" authorId="0" shapeId="0" xr:uid="{1F336EB2-0F3D-4D24-AF87-F362F7F277C8}">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207596E-595E-4BFF-AFCB-B6EE8632550C}">
      <text>
        <r>
          <rPr>
            <sz val="9"/>
            <color indexed="81"/>
            <rFont val="Tahoma"/>
            <family val="2"/>
            <charset val="238"/>
          </rPr>
          <t>Jedná se o informaci, zda se jedná o položku, která je do rozpočtu zadána z cenové soustavy RTS, nebo vlastní.</t>
        </r>
      </text>
    </comment>
    <comment ref="T6" authorId="0" shapeId="0" xr:uid="{B804F758-9502-4933-AAB3-650E0C7C5D9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42699FC-C7A4-47AA-A30E-346950D89932}">
      <text>
        <r>
          <rPr>
            <sz val="9"/>
            <color indexed="81"/>
            <rFont val="Tahoma"/>
            <family val="2"/>
            <charset val="238"/>
          </rPr>
          <t>Jedná se o informaci, zda se jedná o položku, která je do rozpočtu zadána z cenové soustavy RTS, nebo vlastní.</t>
        </r>
      </text>
    </comment>
    <comment ref="T6" authorId="0" shapeId="0" xr:uid="{1E5EBC5A-F00D-40BC-ACD8-DD7A60A1DB6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49A0909-7050-4E83-9550-5C6154AEBDFA}">
      <text>
        <r>
          <rPr>
            <sz val="9"/>
            <color indexed="81"/>
            <rFont val="Tahoma"/>
            <family val="2"/>
            <charset val="238"/>
          </rPr>
          <t>Jedná se o informaci, zda se jedná o položku, která je do rozpočtu zadána z cenové soustavy RTS, nebo vlastní.</t>
        </r>
      </text>
    </comment>
    <comment ref="T6" authorId="0" shapeId="0" xr:uid="{8A9F4B1B-3646-49F0-B64E-23837FD7FF86}">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8B9F1E0-13BA-4FF9-ABAE-956E616679EF}">
      <text>
        <r>
          <rPr>
            <sz val="9"/>
            <color indexed="81"/>
            <rFont val="Tahoma"/>
            <family val="2"/>
            <charset val="238"/>
          </rPr>
          <t>Jedná se o informaci, zda se jedná o položku, která je do rozpočtu zadána z cenové soustavy RTS, nebo vlastní.</t>
        </r>
      </text>
    </comment>
    <comment ref="T6" authorId="0" shapeId="0" xr:uid="{B109F296-B5E2-4E72-B6B6-832F081180E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9603CAF-1D86-4245-8361-A0EBE4DC2B2B}">
      <text>
        <r>
          <rPr>
            <sz val="9"/>
            <color indexed="81"/>
            <rFont val="Tahoma"/>
            <family val="2"/>
            <charset val="238"/>
          </rPr>
          <t>Jedná se o informaci, zda se jedná o položku, která je do rozpočtu zadána z cenové soustavy RTS, nebo vlastní.</t>
        </r>
      </text>
    </comment>
    <comment ref="T6" authorId="0" shapeId="0" xr:uid="{A6590500-94BD-40EF-9D01-DE3772488172}">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67BA226-E2FD-4F54-961E-842D943BB2D9}">
      <text>
        <r>
          <rPr>
            <sz val="9"/>
            <color indexed="81"/>
            <rFont val="Tahoma"/>
            <family val="2"/>
            <charset val="238"/>
          </rPr>
          <t>Jedná se o informaci, zda se jedná o položku, která je do rozpočtu zadána z cenové soustavy RTS, nebo vlastní.</t>
        </r>
      </text>
    </comment>
    <comment ref="T6" authorId="0" shapeId="0" xr:uid="{A68B74EB-22AC-4F82-8A75-D9F0B21774D5}">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6E1FCE9-C2C6-4ACA-AC93-62E38E914BAE}">
      <text>
        <r>
          <rPr>
            <sz val="9"/>
            <color indexed="81"/>
            <rFont val="Tahoma"/>
            <family val="2"/>
            <charset val="238"/>
          </rPr>
          <t>Jedná se o informaci, zda se jedná o položku, která je do rozpočtu zadána z cenové soustavy RTS, nebo vlastní.</t>
        </r>
      </text>
    </comment>
    <comment ref="T6" authorId="0" shapeId="0" xr:uid="{D7581AD3-1802-4018-9819-A811FD03E45C}">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853E505-F910-4996-8340-CA3E3E7E9662}">
      <text>
        <r>
          <rPr>
            <sz val="9"/>
            <color indexed="81"/>
            <rFont val="Tahoma"/>
            <family val="2"/>
            <charset val="238"/>
          </rPr>
          <t>Jedná se o informaci, zda se jedná o položku, která je do rozpočtu zadána z cenové soustavy RTS, nebo vlastní.</t>
        </r>
      </text>
    </comment>
    <comment ref="T6" authorId="0" shapeId="0" xr:uid="{4BA23B98-E656-4443-8B2D-45B655E548FF}">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CB8DC05-FFEB-47AE-A435-2235E8B49351}">
      <text>
        <r>
          <rPr>
            <sz val="9"/>
            <color indexed="81"/>
            <rFont val="Tahoma"/>
            <family val="2"/>
            <charset val="238"/>
          </rPr>
          <t>Jedná se o informaci, zda se jedná o položku, která je do rozpočtu zadána z cenové soustavy RTS, nebo vlastní.</t>
        </r>
      </text>
    </comment>
    <comment ref="T6" authorId="0" shapeId="0" xr:uid="{02CD94D7-F170-4C4E-81B5-72734922912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<sst xmlns="http://schemas.openxmlformats.org/spreadsheetml/2006/main" count="16684" uniqueCount="3873">
  <si>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</si>
  <si>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</si>
  <si>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</si>
  <si>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</si>
  <si>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</si>
  <si>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</si>
  <si>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</si>
  <si>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</si>
  <si>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</si>
  <si>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</si>
  <si>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</si>
  <si>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</si>
  <si>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</si>
  <si>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</si>
  <si>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</si>
  <si>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</si>
  <si>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</si>
  <si>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</si>
  <si>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</si>
  <si>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</si>
  <si>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</si>
  <si>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</si>
  <si>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</si>
  <si>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</si>
  <si>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</si>
  <si>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</si>
  <si>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</si>
  <si>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</si>
  <si>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</si>
  <si>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</si>
  <si>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</si>
  <si>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</si>
  <si>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</si>
  <si>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</si>
  <si>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</si>
  <si>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</si>
  <si>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</si>
  <si>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</si>
  <si>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</si>
  <si>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</si>
  <si>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</si>
  <si>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</si>
  <si>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</si>
  <si>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</si>
  <si>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</si>
  <si>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</si>
  <si>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</si>
  <si>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</si>
  <si>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</si>
  <si>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</si>
  <si>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</si>
  <si>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</si>
  <si>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</si>
  <si>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</si>
  <si>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</si>
  <si>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</si>
  <si>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</si>
  <si>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</si>
  <si>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</si>
  <si>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</si>
  <si>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</si>
  <si>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</si>
  <si>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</si>
  <si>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</si>
  <si>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</si>
  <si>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</si>
  <si>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</si>
  <si>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</si>
  <si>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</si>
  <si>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</si>
  <si>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</si>
  <si>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</si>
  <si>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</si>
  <si>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</si>
  <si>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</si>
  <si>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</si>
  <si>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</si>
  <si>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</si>
  <si>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</si>
  <si>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</si>
  <si>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</si>
  <si>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</si>
  <si>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</si>
  <si>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</si>
  <si>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</si>
  <si>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</si>
  <si>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</si>
  <si>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</si>
  <si>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</si>
  <si>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</si>
  <si>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</si>
  <si>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</si>
  <si>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</si>
  <si>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</si>
  <si>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</si>
  <si>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</si>
  <si>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</si>
  <si>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</si>
  <si>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</si>
  <si>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</si>
  <si>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</si>
  <si>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</si>
  <si>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</si>
  <si>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</si>
  <si>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</si>
  <si>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</si>
  <si>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</si>
  <si>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</si>
  <si>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</si>
  <si>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</si>
  <si>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</si>
  <si>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</si>
  <si>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</si>
  <si>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</si>
  <si>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</si>
  <si>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</si>
  <si>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</si>
  <si>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</si>
  <si>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</si>
  <si>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</si>
  <si>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</si>
  <si>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</si>
  <si>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</si>
  <si>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</si>
  <si>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</si>
  <si>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</si>
  <si>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</si>
  <si>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</si>
  <si>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</si>
  <si>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</si>
  <si>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</si>
  <si>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</si>
  <si>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</si>
  <si>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</si>
  <si>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</si>
  <si>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</si>
  <si>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</si>
  <si>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</si>
  <si>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</si>
  <si>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</si>
  <si>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</si>
  <si>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</si>
  <si>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</si>
  <si>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</si>
  <si>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</si>
  <si>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</si>
  <si>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</si>
  <si>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</si>
  <si>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</si>
  <si>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</si>
  <si>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</si>
  <si>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</si>
  <si>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</si>
  <si>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</si>
  <si>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</si>
  <si>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</si>
  <si>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</si>
  <si>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</si>
  <si>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</si>
  <si>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</si>
  <si>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</si>
  <si>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</si>
  <si>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</si>
  <si>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</si>
  <si>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</si>
  <si>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</si>
  <si>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</si>
  <si>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</si>
  <si>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</si>
  <si>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</si>
  <si>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</si>
  <si>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</si>
  <si>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</si>
  <si>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</si>
  <si>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</si>
  <si>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</si>
  <si>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</si>
  <si>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</si>
  <si>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</si>
  <si>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</si>
  <si>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</si>
  <si>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</si>
  <si>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</si>
  <si>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</si>
  <si>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</si>
  <si>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</si>
  <si>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</si>
  <si>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</si>
  <si>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</si>
  <si>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</si>
  <si>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</si>
  <si>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</si>
  <si>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</si>
  <si>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</si>
  <si>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</si>
  <si>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</si>
  <si>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</si>
  <si>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</si>
  <si>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</si>
  <si>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</si>
  <si>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</si>
  <si>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</si>
  <si>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</si>
  <si>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</si>
  <si>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</si>
  <si>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</si>
  <si>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</si>
  <si>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</si>
  <si>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</si>
  <si>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</si>
  <si>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</si>
  <si>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</si>
  <si>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</si>
  <si>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</si>
  <si>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</si>
  <si>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</si>
  <si>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</si>
  <si>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</si>
  <si>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</si>
  <si>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</si>
  <si>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</si>
  <si>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</si>
  <si>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</si>
  <si>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</si>
  <si>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</si>
  <si>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</si>
  <si>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</si>
  <si>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</si>
  <si>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</si>
  <si>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</si>
  <si>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</si>
  <si>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</si>
  <si>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</si>
  <si>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</si>
  <si>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</si>
  <si>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</si>
  <si>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</si>
  <si>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</si>
  <si>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</si>
  <si>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</si>
  <si>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</si>
  <si>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</si>
  <si>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</si>
  <si>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</si>
  <si>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</si>
  <si>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</si>
  <si>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</si>
  <si>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</si>
  <si>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</si>
  <si>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</si>
  <si>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</si>
  <si>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</si>
  <si>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</si>
  <si>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</si>
  <si>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</si>
  <si>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</si>
  <si>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</si>
  <si>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</si>
  <si>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</si>
  <si>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</si>
  <si>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</si>
  <si>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</si>
  <si>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</si>
  <si>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</si>
  <si>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</si>
  <si>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</si>
  <si>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</si>
  <si>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</si>
  <si>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</si>
  <si>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</si>
  <si>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</si>
  <si>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</si>
  <si>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</si>
  <si>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</si>
  <si>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</si>
  <si>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</si>
  <si>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</si>
  <si>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</si>
  <si>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</si>
  <si>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</si>
  <si>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</si>
  <si>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</si>
  <si>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</si>
  <si>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</si>
  <si>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</si>
  <si>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</si>
  <si>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</si>
  <si>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</si>
  <si>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</si>
  <si>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</si>
  <si>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</si>
  <si>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</si>
  <si>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</si>
  <si>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</si>
  <si>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</si>
  <si>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</si>
  <si>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</si>
  <si>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</si>
  <si>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</si>
  <si>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</si>
  <si>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</si>
  <si>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</si>
  <si>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</si>
  <si>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</si>
  <si>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</si>
  <si>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</si>
  <si>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</si>
  <si>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</si>
  <si>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</si>
  <si>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</si>
  <si>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</si>
  <si>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</si>
  <si>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</si>
  <si>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</si>
  <si>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</si>
  <si>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</si>
  <si>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</si>
  <si>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</si>
  <si>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</si>
  <si>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</si>
  <si>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</si>
  <si>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</si>
  <si>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</si>
  <si>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</si>
  <si>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</si>
  <si>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</si>
  <si>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</si>
  <si>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</si>
  <si>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</si>
  <si>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</si>
  <si>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</si>
  <si>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</si>
  <si>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</si>
  <si>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</si>
  <si>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</si>
  <si>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</si>
  <si>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</si>
  <si>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</si>
  <si>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</si>
  <si>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</si>
  <si>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</si>
  <si>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</si>
  <si>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</si>
  <si>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</si>
  <si>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</si>
  <si>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 xml:space="preserve">zaregulování zařízení VZT a vystavení protokolů a komplexní vyzkoušení : </t>
  </si>
  <si>
    <t xml:space="preserve">Kompllexní vyzkoušení zařízení,předání do provozu a zaškolení obsluhy ÚT : </t>
  </si>
  <si>
    <t>topná a tlaková zkouška ÚT vnitřních rozvodů :</t>
  </si>
  <si>
    <t xml:space="preserve">topná a tlaková zkouška ÚT vnitřních rozvodů : </t>
  </si>
  <si>
    <t>005010</t>
  </si>
  <si>
    <t>Zpracování výrobní (dílenské) dokumentace</t>
  </si>
  <si>
    <t>soubor</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</si>
  <si>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</si>
  <si>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</si>
  <si>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</si>
  <si>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</si>
  <si>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</si>
  <si>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</si>
  <si>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</si>
  <si>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</si>
  <si>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</si>
  <si>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</si>
  <si>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</si>
  <si>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</si>
  <si>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</si>
  <si>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</si>
  <si>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</si>
  <si>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</si>
  <si>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</si>
  <si>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PD skutečného provedení a dodavatelská dokumentace ÚT :</t>
  </si>
  <si>
    <t xml:space="preserve">PD skutečného provedení a dodavatelská dokumentace ÚT : </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</si>
  <si>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</si>
  <si>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</si>
  <si>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</si>
  <si>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</si>
  <si>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</si>
  <si>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</si>
  <si>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 xml:space="preserve">zařízení elektroinstalace silnoproudu : </t>
  </si>
  <si>
    <t>elektrických zařízení VZT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</si>
  <si>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</si>
  <si>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</si>
  <si>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</si>
  <si>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</si>
  <si>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</si>
  <si>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</si>
  <si>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</si>
  <si>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</si>
  <si>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</si>
  <si>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</si>
  <si>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</si>
  <si>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</si>
  <si>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</si>
  <si>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</si>
  <si>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</si>
  <si>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</si>
  <si>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</si>
  <si>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</si>
  <si>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</si>
  <si>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</si>
  <si>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</si>
  <si>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</si>
  <si>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</si>
  <si>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</si>
  <si>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</si>
  <si>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</si>
  <si>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</si>
  <si>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</si>
  <si>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</si>
  <si>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</si>
  <si>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</si>
  <si>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</si>
  <si>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</si>
  <si>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zaregulování zařízení VZT a vystavení protokolů a komplexní vyzkoušení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</si>
  <si>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</si>
  <si>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</si>
  <si>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</si>
  <si>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</si>
  <si>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</si>
  <si>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</si>
  <si>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</si>
  <si>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</si>
  <si>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</si>
  <si>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</si>
  <si>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zařízení elektroinstalace silnoproudu :</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</si>
  <si>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</si>
  <si>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</si>
  <si>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</si>
  <si>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</si>
  <si>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</si>
  <si>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</si>
  <si>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</si>
  <si>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</si>
  <si>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</si>
  <si>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</si>
  <si>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</si>
  <si>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</si>
  <si>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</si>
  <si>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</si>
  <si>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</si>
  <si>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</si>
  <si>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</si>
  <si>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</si>
  <si>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</si>
  <si>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</si>
  <si>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</si>
  <si>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</si>
  <si>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</si>
  <si>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</si>
  <si>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</si>
  <si>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</si>
  <si>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</si>
  <si>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</si>
  <si>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</si>
  <si>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</si>
  <si>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</si>
  <si>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</si>
  <si>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</si>
  <si>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</si>
  <si>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91,9188*4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</si>
  <si>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</si>
  <si>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</si>
  <si>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</si>
  <si>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</si>
  <si>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</si>
  <si>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</si>
  <si>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</si>
  <si>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</si>
  <si>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</si>
  <si>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</si>
  <si>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</si>
  <si>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</si>
  <si>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</si>
  <si>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</si>
  <si>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</si>
  <si>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</si>
  <si>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</si>
  <si>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</si>
  <si>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</si>
  <si>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</si>
  <si>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</si>
  <si>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</si>
  <si>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</si>
  <si>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</si>
  <si>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</si>
  <si>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</si>
  <si>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</si>
  <si>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</si>
  <si>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</si>
  <si>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</si>
  <si>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</si>
  <si>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</si>
  <si>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</si>
  <si>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</si>
  <si>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</si>
  <si>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</si>
  <si>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</si>
  <si>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</si>
  <si>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</si>
  <si>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</si>
  <si>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</si>
  <si>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</si>
  <si>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</si>
  <si>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</si>
  <si>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</si>
  <si>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</si>
  <si>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</si>
  <si>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</si>
  <si>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</si>
  <si>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</si>
  <si>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</si>
  <si>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</si>
  <si>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</si>
  <si>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</si>
  <si>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</si>
  <si>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</si>
  <si>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</si>
  <si>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</si>
  <si>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</si>
  <si>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</si>
  <si>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</si>
  <si>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</si>
  <si>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</si>
  <si>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</si>
  <si>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</si>
  <si>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</si>
  <si>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</si>
  <si>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</si>
  <si>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</si>
  <si>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</si>
  <si>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</si>
  <si>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</si>
  <si>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</si>
  <si>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</si>
  <si>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</si>
  <si>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</si>
  <si>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</si>
  <si>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</si>
  <si>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</si>
  <si>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</si>
  <si>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</si>
  <si>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</si>
  <si>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</si>
  <si>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</si>
  <si>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</si>
  <si>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</si>
  <si>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</si>
  <si>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</si>
  <si>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</si>
  <si>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</si>
  <si>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</si>
  <si>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</si>
  <si>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</si>
  <si>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</si>
  <si>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</si>
  <si>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</si>
  <si>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</si>
  <si>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</si>
  <si>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</si>
  <si>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</si>
  <si>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</si>
  <si>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</si>
  <si>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</si>
  <si>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</si>
  <si>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</si>
  <si>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</si>
  <si>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</si>
  <si>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</si>
  <si>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</si>
  <si>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</si>
  <si>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</si>
  <si>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</si>
  <si>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</si>
  <si>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</si>
  <si>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</si>
  <si>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</si>
  <si>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</si>
  <si>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</si>
  <si>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</si>
  <si>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</si>
  <si>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</si>
  <si>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</si>
  <si>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</si>
  <si>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</si>
  <si>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</si>
  <si>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</si>
  <si>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</si>
  <si>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</si>
  <si>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</si>
  <si>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</si>
  <si>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</si>
  <si>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</si>
  <si>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</si>
  <si>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</si>
  <si>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</si>
  <si>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</si>
  <si>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</si>
  <si>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</si>
  <si>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</si>
  <si>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</si>
  <si>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</si>
  <si>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</si>
  <si>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</si>
  <si>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</si>
  <si>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</si>
  <si>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</si>
  <si>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</si>
  <si>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</si>
  <si>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</si>
  <si>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</si>
  <si>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</si>
  <si>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</si>
  <si>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</si>
  <si>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</si>
  <si>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</si>
  <si>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</si>
  <si>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</si>
  <si>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</si>
  <si>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</si>
  <si>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</si>
  <si>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</si>
  <si>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</si>
  <si>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</si>
  <si>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</si>
  <si>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</si>
  <si>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</si>
  <si>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</si>
  <si>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</si>
  <si>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</si>
  <si>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</si>
  <si>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</si>
  <si>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</si>
  <si>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</si>
  <si>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</si>
  <si>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</si>
  <si>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</si>
  <si>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</si>
  <si>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</si>
  <si>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</si>
  <si>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</si>
  <si>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</si>
  <si>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</si>
  <si>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</si>
  <si>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</si>
  <si>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</si>
  <si>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</si>
  <si>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</si>
  <si>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</si>
  <si>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</si>
  <si>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</si>
  <si>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</si>
  <si>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</si>
  <si>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</si>
  <si>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</si>
  <si>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</si>
  <si>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</si>
  <si>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</si>
  <si>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</si>
  <si>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</si>
  <si>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</si>
  <si>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</si>
  <si>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</si>
  <si>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</si>
  <si>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</si>
  <si>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</si>
  <si>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</si>
  <si>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</si>
  <si>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</si>
  <si>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</si>
  <si>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</si>
  <si>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</si>
  <si>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</si>
  <si>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</si>
  <si>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</si>
  <si>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</si>
  <si>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</si>
  <si>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</si>
  <si>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</si>
  <si>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</si>
  <si>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</si>
  <si>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</si>
  <si>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</si>
  <si>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</si>
  <si>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</si>
  <si>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</si>
  <si>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</si>
  <si>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</si>
  <si>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</si>
  <si>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</si>
  <si>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</si>
  <si>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</si>
  <si>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</si>
  <si>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</si>
  <si>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</si>
  <si>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</si>
  <si>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</si>
  <si>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</si>
  <si>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</si>
  <si>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</si>
  <si>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</si>
  <si>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</si>
  <si>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</si>
  <si>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</si>
  <si>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</si>
  <si>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</si>
  <si>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</si>
  <si>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</si>
  <si>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</si>
  <si>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</si>
  <si>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</si>
  <si>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</si>
  <si>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</si>
  <si>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</si>
  <si>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</si>
  <si>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</si>
  <si>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</si>
  <si>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</si>
  <si>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</si>
  <si>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</si>
  <si>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</si>
  <si>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</si>
  <si>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</si>
  <si>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</si>
  <si>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</si>
  <si>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</si>
  <si>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</si>
  <si>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</si>
  <si>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</si>
  <si>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</si>
  <si>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</si>
  <si>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</si>
  <si>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</si>
  <si>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</si>
  <si>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</si>
  <si>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</si>
  <si>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</si>
  <si>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</si>
  <si>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</si>
  <si>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</si>
  <si>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</si>
  <si>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</si>
  <si>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</si>
  <si>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</si>
  <si>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</si>
  <si>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</si>
  <si>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</si>
  <si>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</si>
  <si>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</si>
  <si>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</si>
  <si>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</si>
  <si>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</si>
  <si>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</si>
  <si>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</si>
  <si>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</si>
  <si>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</si>
  <si>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</si>
  <si>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</si>
  <si>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</si>
  <si>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</si>
  <si>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</si>
  <si>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</si>
  <si>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</si>
  <si>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</si>
  <si>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</si>
  <si>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</si>
  <si>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</si>
  <si>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</si>
  <si>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</si>
  <si>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</si>
  <si>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</si>
  <si>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</si>
  <si>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</si>
  <si>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</si>
  <si>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</si>
  <si>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</si>
  <si>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</si>
  <si>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</si>
  <si>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</si>
  <si>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</si>
  <si>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</si>
  <si>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</si>
  <si>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</si>
  <si>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</si>
  <si>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</si>
  <si>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</si>
  <si>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</si>
  <si>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</si>
  <si>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</si>
  <si>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</si>
  <si>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</si>
  <si>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</si>
  <si>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</si>
  <si>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</si>
  <si>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</si>
  <si>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</si>
  <si>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</si>
  <si>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</si>
  <si>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</si>
  <si>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</si>
  <si>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</si>
  <si>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</si>
  <si>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</si>
  <si>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</si>
  <si>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</si>
  <si>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</si>
  <si>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</si>
  <si>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</si>
  <si>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</si>
  <si>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</si>
  <si>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</si>
  <si>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</si>
  <si>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</si>
  <si>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</si>
  <si>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</si>
  <si>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</si>
  <si>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</si>
  <si>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</si>
  <si>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</si>
  <si>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</si>
  <si>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</si>
  <si>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</si>
  <si>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</si>
  <si>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</si>
  <si>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</si>
  <si>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</si>
  <si>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</si>
  <si>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</si>
  <si>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</si>
  <si>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</si>
  <si>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</si>
  <si>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</si>
  <si>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</si>
  <si>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</si>
  <si>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</si>
  <si>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</si>
  <si>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</si>
  <si>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</si>
  <si>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</si>
  <si>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</si>
  <si>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</si>
  <si>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</si>
  <si>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</si>
  <si>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</si>
  <si>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</si>
  <si>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</si>
  <si>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</si>
  <si>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</si>
  <si>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</si>
  <si>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</si>
  <si>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</si>
  <si>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</si>
  <si>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</si>
  <si>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</si>
  <si>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</si>
  <si>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</si>
  <si>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</si>
  <si>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</si>
  <si>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</si>
  <si>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</si>
  <si>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</si>
  <si>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</si>
  <si>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</si>
  <si>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</si>
  <si>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</si>
  <si>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</si>
  <si>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</si>
  <si>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</si>
  <si>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</si>
  <si>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</si>
  <si>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</si>
  <si>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</si>
  <si>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</si>
  <si>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</si>
  <si>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</si>
  <si>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</si>
  <si>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</si>
  <si>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</si>
  <si>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</si>
  <si>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</si>
  <si>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</si>
  <si>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</si>
  <si>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</si>
  <si>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</si>
  <si>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</si>
  <si>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</si>
  <si>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</si>
  <si>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</si>
  <si>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</si>
  <si>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</si>
  <si>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</si>
  <si>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</si>
  <si>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</si>
  <si>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</si>
  <si>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</si>
  <si>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</si>
  <si>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</si>
  <si>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</si>
  <si>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</si>
  <si>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</si>
  <si>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</si>
  <si>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</si>
  <si>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</si>
  <si>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</si>
  <si>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</si>
  <si>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</si>
  <si>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</si>
  <si>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</si>
  <si>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</si>
  <si>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</si>
  <si>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</si>
  <si>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</si>
  <si>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</si>
  <si>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</si>
  <si>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</si>
  <si>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</si>
  <si>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</si>
  <si>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</si>
  <si>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</si>
  <si>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</si>
  <si>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</si>
  <si>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</si>
  <si>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</si>
  <si>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</si>
  <si>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</si>
  <si>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</si>
  <si>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</si>
  <si>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</si>
  <si>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</si>
  <si>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</si>
  <si>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</si>
  <si>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</si>
  <si>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</si>
  <si>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</si>
  <si>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</si>
  <si>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</si>
  <si>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</si>
  <si>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</si>
  <si>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</si>
  <si>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</si>
  <si>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</si>
  <si>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</si>
  <si>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</si>
  <si>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</si>
  <si>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</si>
  <si>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</si>
  <si>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</si>
  <si>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</si>
  <si>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</si>
  <si>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</si>
  <si>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</si>
  <si>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</si>
  <si>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</si>
  <si>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</si>
  <si>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</si>
  <si>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</si>
  <si>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</si>
  <si>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</si>
  <si>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</si>
  <si>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</si>
  <si>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</si>
  <si>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</si>
  <si>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</si>
  <si>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</si>
  <si>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</si>
  <si>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</si>
  <si>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</si>
  <si>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</si>
  <si>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</si>
  <si>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</si>
  <si>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</si>
  <si>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</si>
  <si>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</si>
  <si>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</si>
  <si>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</si>
  <si>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</si>
  <si>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</si>
  <si>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</si>
  <si>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</si>
  <si>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</si>
  <si>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</si>
  <si>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</si>
  <si>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</si>
  <si>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</si>
  <si>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</si>
  <si>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</si>
  <si>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</si>
  <si>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</si>
  <si>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</si>
  <si>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</si>
  <si>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</si>
  <si>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</si>
  <si>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</si>
  <si>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</si>
  <si>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</si>
  <si>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</si>
  <si>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</si>
  <si>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</si>
  <si>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</si>
  <si>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</si>
  <si>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</si>
  <si>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</si>
  <si>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</si>
  <si>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</si>
  <si>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</si>
  <si>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</si>
  <si>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</si>
  <si>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</si>
  <si>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</si>
  <si>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</si>
  <si>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</si>
  <si>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</si>
  <si>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</si>
  <si>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</si>
  <si>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</si>
  <si>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</si>
  <si>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</si>
  <si>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</si>
  <si>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</si>
  <si>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</si>
  <si>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</si>
  <si>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</si>
  <si>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</si>
  <si>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</si>
  <si>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</si>
  <si>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</si>
  <si>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</si>
  <si>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</si>
  <si>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</si>
  <si>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</si>
  <si>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</si>
  <si>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</si>
  <si>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</si>
  <si>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</si>
  <si>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</si>
  <si>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</si>
  <si>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</si>
  <si>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</si>
  <si>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</si>
  <si>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</si>
  <si>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</si>
  <si>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</si>
  <si>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</si>
  <si>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</si>
  <si>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</si>
  <si>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</si>
  <si>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</si>
  <si>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</si>
  <si>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</si>
  <si>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</si>
  <si>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</si>
  <si>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</si>
  <si>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</si>
  <si>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</si>
  <si>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</si>
  <si>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</si>
  <si>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</si>
  <si>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</si>
  <si>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</si>
  <si>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</si>
  <si>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</si>
  <si>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</si>
  <si>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</si>
  <si>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</si>
  <si>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</si>
  <si>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</si>
  <si>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</si>
  <si>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</si>
  <si>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</si>
  <si>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</si>
  <si>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</si>
  <si>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</si>
  <si>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</si>
  <si>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</si>
  <si>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</si>
  <si>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</si>
  <si>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</si>
  <si>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</si>
  <si>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</si>
  <si>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</si>
  <si>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</si>
  <si>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</si>
  <si>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</si>
  <si>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</si>
  <si>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</si>
  <si>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</si>
  <si>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</si>
  <si>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</si>
  <si>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</si>
  <si>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</si>
  <si>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</si>
  <si>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</si>
  <si>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</si>
  <si>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</si>
  <si>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</si>
  <si>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</si>
  <si>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</si>
  <si>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</si>
  <si>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</si>
  <si>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</si>
  <si>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</si>
  <si>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</si>
  <si>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14*3</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</si>
  <si>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</si>
  <si>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</si>
  <si>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</si>
  <si>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</si>
  <si>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</si>
  <si>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</si>
  <si>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</si>
  <si>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</si>
  <si>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</si>
  <si>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</si>
  <si>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</si>
  <si>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</si>
  <si>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</si>
  <si>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</si>
  <si>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</si>
  <si>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</si>
  <si>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</si>
  <si>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</si>
  <si>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</si>
  <si>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</si>
  <si>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</si>
  <si>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</si>
  <si>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</si>
  <si>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</si>
  <si>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</si>
  <si>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</si>
  <si>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</si>
  <si>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</si>
  <si>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 D+M</t>
  </si>
  <si>
    <t>kabinety : 6</t>
  </si>
  <si>
    <t>třídy : 14</t>
  </si>
  <si>
    <t>210016</t>
  </si>
  <si>
    <t>Svítidlo zářivkové přisazené mřížkové 2x36W IP20 - zpětná montáž</t>
  </si>
  <si>
    <t xml:space="preserve">zpětná montáž zdemontovaných svítidel : </t>
  </si>
  <si>
    <t>Odkaz na mn. položky pořadí 145 : 42,00000</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</si>
  <si>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</si>
  <si>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</si>
  <si>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</si>
  <si>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</si>
  <si>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</si>
  <si>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</si>
  <si>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</si>
  <si>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</si>
  <si>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</si>
  <si>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</si>
  <si>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</si>
  <si>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</si>
  <si>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</si>
  <si>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</si>
  <si>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</si>
  <si>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</si>
  <si>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</si>
  <si>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</si>
  <si>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</si>
  <si>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</si>
  <si>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</si>
  <si>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</si>
  <si>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</si>
  <si>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</si>
  <si>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</si>
  <si>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</si>
  <si>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</si>
  <si>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</si>
  <si>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</si>
  <si>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</si>
  <si>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</si>
  <si>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</si>
  <si>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</si>
  <si>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</si>
  <si>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</si>
  <si>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</si>
  <si>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</si>
  <si>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</si>
  <si>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</si>
  <si>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</si>
  <si>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</si>
  <si>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</si>
  <si>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</si>
  <si>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</si>
  <si>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</si>
  <si>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</si>
  <si>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</si>
  <si>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</si>
  <si>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</si>
  <si>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</si>
  <si>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</si>
  <si>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</si>
  <si>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</si>
  <si>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</si>
  <si>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</si>
  <si>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</si>
  <si>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</si>
  <si>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</si>
  <si>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</si>
  <si>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</si>
  <si>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</si>
  <si>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</si>
  <si>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</si>
  <si>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</si>
  <si>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</si>
  <si>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</si>
  <si>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</si>
  <si>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</si>
  <si>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</si>
  <si>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</si>
  <si>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</si>
  <si>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</si>
  <si>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</si>
  <si>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</si>
  <si>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</si>
  <si>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</si>
  <si>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</si>
  <si>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</si>
  <si>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</si>
  <si>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</si>
  <si>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</si>
  <si>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</si>
  <si>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</si>
  <si>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</si>
  <si>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</si>
  <si>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</si>
  <si>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</si>
  <si>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</si>
  <si>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</si>
  <si>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</si>
  <si>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</si>
  <si>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</si>
  <si>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</si>
  <si>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</si>
  <si>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</si>
  <si>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</si>
  <si>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</si>
  <si>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</si>
  <si>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</si>
  <si>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</si>
  <si>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</si>
  <si>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</si>
  <si>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</si>
  <si>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</si>
  <si>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</si>
  <si>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</si>
  <si>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</si>
  <si>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</si>
  <si>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</si>
  <si>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</si>
  <si>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744035</t>
  </si>
  <si>
    <t>Trubice 36W/840 L LUMILUX T8 OSRAM</t>
  </si>
  <si>
    <t>kabinety : 6*2</t>
  </si>
  <si>
    <t>třídy : 14*2</t>
  </si>
  <si>
    <t>744036</t>
  </si>
  <si>
    <t>Startér 4-80W ST111VS1200 OSRAM</t>
  </si>
  <si>
    <t>Odkaz na mn. položky pořadí 217 : 40,00000</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</si>
  <si>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</si>
  <si>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</si>
  <si>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</si>
  <si>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</si>
  <si>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</si>
  <si>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</si>
  <si>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</si>
  <si>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</si>
  <si>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</si>
  <si>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</si>
  <si>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</si>
  <si>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</si>
  <si>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</si>
  <si>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</si>
  <si>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</si>
  <si>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</si>
  <si>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</si>
  <si>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</si>
  <si>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</si>
  <si>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</si>
  <si>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</si>
  <si>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</si>
  <si>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</si>
  <si>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</si>
  <si>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</si>
  <si>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</si>
  <si>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</si>
  <si>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</si>
  <si>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</si>
  <si>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</si>
  <si>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</si>
  <si>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</si>
  <si>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</si>
  <si>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</si>
  <si>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</si>
  <si>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</si>
  <si>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</si>
  <si>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</si>
  <si>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</si>
  <si>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</si>
  <si>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</si>
  <si>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</si>
  <si>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</si>
  <si>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</si>
  <si>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</si>
  <si>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</si>
  <si>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</si>
  <si>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</si>
  <si>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</si>
  <si>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</si>
  <si>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</si>
  <si>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</si>
  <si>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</si>
  <si>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</si>
  <si>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</si>
  <si>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</si>
  <si>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</si>
  <si>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</si>
  <si>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</si>
  <si>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</si>
  <si>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</si>
  <si>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</si>
  <si>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</si>
  <si>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</si>
  <si>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</si>
  <si>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</si>
  <si>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</si>
  <si>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</si>
  <si>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</si>
  <si>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</si>
  <si>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</si>
  <si>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</si>
  <si>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</si>
  <si>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</si>
  <si>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</si>
  <si>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</si>
  <si>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</si>
  <si>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</si>
  <si>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</si>
  <si>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</si>
  <si>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</si>
  <si>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</si>
  <si>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</si>
  <si>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</si>
  <si>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</si>
  <si>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</si>
  <si>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</si>
  <si>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</si>
  <si>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</si>
  <si>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</si>
  <si>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</si>
  <si>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</si>
  <si>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</si>
  <si>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</si>
  <si>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</si>
  <si>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</si>
  <si>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</si>
  <si>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</si>
  <si>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</si>
  <si>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</si>
  <si>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</si>
  <si>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</si>
  <si>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</si>
  <si>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</si>
  <si>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</si>
  <si>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</si>
  <si>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</si>
  <si>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</si>
  <si>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</si>
  <si>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</si>
  <si>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</si>
  <si>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</si>
  <si>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</si>
  <si>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</si>
  <si>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</si>
  <si>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</si>
  <si>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</si>
  <si>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</si>
  <si>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</si>
  <si>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</si>
  <si>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</si>
  <si>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</si>
  <si>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</si>
  <si>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</si>
  <si>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</si>
  <si>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</si>
  <si>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</si>
  <si>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</si>
  <si>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</si>
  <si>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</si>
  <si>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</si>
  <si>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</si>
  <si>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</si>
  <si>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</si>
  <si>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</si>
  <si>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</si>
  <si>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</si>
  <si>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</si>
  <si>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</si>
  <si>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</si>
  <si>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</si>
  <si>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</si>
  <si>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</si>
  <si>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</si>
  <si>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</si>
  <si>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</si>
  <si>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</si>
  <si>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</si>
  <si>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</si>
  <si>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</si>
  <si>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</si>
  <si>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</si>
  <si>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</si>
  <si>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</si>
  <si>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</si>
  <si>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</si>
  <si>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</si>
  <si>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</si>
  <si>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</si>
  <si>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</si>
  <si>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</si>
  <si>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</si>
  <si>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</si>
  <si>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</si>
  <si>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</si>
  <si>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</si>
  <si>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</si>
  <si>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</si>
  <si>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</si>
  <si>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</si>
  <si>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</si>
  <si>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</si>
  <si>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</si>
  <si>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</si>
  <si>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</si>
  <si>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</si>
  <si>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</si>
  <si>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</si>
  <si>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</si>
  <si>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</si>
  <si>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</si>
  <si>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</si>
  <si>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</si>
  <si>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</si>
  <si>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</si>
  <si>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</si>
  <si>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</si>
  <si>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</si>
  <si>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</si>
  <si>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</si>
  <si>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</si>
  <si>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</si>
  <si>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</si>
  <si>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</si>
  <si>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</si>
  <si>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</si>
  <si>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</si>
  <si>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</si>
  <si>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</si>
  <si>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</si>
  <si>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</si>
  <si>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</si>
  <si>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</si>
  <si>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</si>
  <si>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</si>
  <si>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</si>
  <si>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</si>
  <si>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</si>
  <si>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</si>
  <si>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</si>
  <si>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</si>
  <si>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</si>
  <si>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</si>
  <si>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</si>
  <si>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</si>
  <si>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</si>
  <si>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</si>
  <si>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</si>
  <si>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</si>
  <si>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</si>
  <si>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</si>
  <si>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</si>
  <si>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</si>
  <si>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</si>
  <si>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</si>
  <si>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</si>
  <si>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</si>
  <si>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</si>
  <si>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</si>
  <si>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</si>
  <si>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</si>
  <si>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</si>
  <si>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</si>
  <si>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</si>
  <si>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</si>
  <si>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</si>
  <si>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</si>
  <si>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</si>
  <si>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</si>
  <si>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</si>
  <si>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</si>
  <si>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</si>
  <si>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</si>
  <si>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</si>
  <si>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</si>
  <si>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</si>
  <si>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</si>
  <si>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</si>
  <si>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</si>
  <si>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</si>
  <si>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</si>
  <si>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</si>
  <si>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</si>
  <si>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</si>
  <si>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</si>
  <si>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</si>
  <si>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</si>
  <si>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</si>
  <si>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</si>
  <si>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</si>
  <si>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</si>
  <si>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</si>
  <si>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</si>
  <si>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</si>
  <si>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</si>
  <si>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</si>
  <si>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</si>
  <si>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</si>
  <si>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</si>
  <si>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</si>
  <si>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</si>
  <si>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</si>
  <si>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</si>
  <si>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</si>
  <si>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</si>
  <si>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</si>
  <si>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</si>
  <si>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</si>
  <si>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</si>
  <si>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</si>
  <si>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</si>
  <si>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</si>
  <si>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</si>
  <si>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</si>
  <si>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</si>
  <si>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</si>
  <si>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</si>
  <si>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</si>
  <si>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</si>
  <si>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</si>
  <si>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</si>
  <si>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</si>
  <si>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</si>
  <si>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</si>
  <si>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</si>
  <si>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</si>
  <si>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</si>
  <si>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</si>
  <si>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</si>
  <si>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</si>
  <si>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</si>
  <si>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</si>
  <si>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</si>
  <si>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</si>
  <si>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</si>
  <si>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</si>
  <si>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</si>
  <si>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</si>
  <si>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</si>
  <si>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</si>
  <si>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</si>
  <si>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</si>
  <si>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</si>
  <si>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</si>
  <si>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</si>
  <si>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</si>
  <si>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</si>
  <si>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</si>
  <si>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</si>
  <si>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</si>
  <si>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</si>
  <si>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</si>
  <si>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</si>
  <si>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</si>
  <si>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</si>
  <si>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</si>
  <si>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</si>
  <si>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</si>
  <si>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</si>
  <si>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</si>
  <si>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</si>
  <si>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</si>
  <si>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</si>
  <si>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</si>
  <si>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</si>
  <si>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</si>
  <si>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</si>
  <si>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</si>
  <si>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</si>
  <si>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</si>
  <si>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</si>
  <si>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</si>
  <si>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</si>
  <si>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</si>
  <si>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</si>
  <si>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</si>
  <si>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</si>
  <si>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</si>
  <si>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</si>
  <si>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</si>
  <si>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</si>
  <si>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</si>
  <si>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</si>
  <si>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</si>
  <si>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</si>
  <si>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</si>
  <si>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</si>
  <si>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</si>
  <si>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</si>
  <si>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</si>
  <si>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</si>
  <si>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</si>
  <si>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</si>
  <si>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</si>
  <si>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</si>
  <si>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</si>
  <si>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</si>
  <si>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</si>
  <si>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</si>
  <si>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</si>
  <si>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</si>
  <si>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</si>
  <si>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</si>
  <si>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</si>
  <si>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</si>
  <si>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</si>
  <si>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</si>
  <si>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</si>
  <si>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</si>
  <si>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</si>
  <si>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</si>
  <si>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</si>
  <si>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</si>
  <si>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</si>
  <si>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</si>
  <si>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</si>
  <si>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</si>
  <si>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</si>
  <si>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</si>
  <si>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</si>
  <si>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</si>
  <si>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</si>
  <si>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</si>
  <si>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</si>
  <si>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</si>
  <si>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</si>
  <si>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</si>
  <si>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</si>
  <si>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</si>
  <si>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</si>
  <si>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</si>
  <si>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</si>
  <si>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</si>
  <si>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</si>
  <si>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</si>
  <si>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</si>
  <si>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</si>
  <si>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</si>
  <si>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</si>
  <si>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</si>
  <si>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</si>
  <si>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</si>
  <si>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</si>
  <si>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</si>
  <si>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</si>
  <si>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</si>
  <si>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</si>
  <si>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</si>
  <si>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</si>
  <si>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</si>
  <si>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</si>
  <si>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</si>
  <si>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</si>
  <si>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</si>
  <si>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</si>
  <si>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</si>
  <si>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</si>
  <si>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</si>
  <si>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</si>
  <si>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</si>
  <si>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</si>
  <si>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</si>
  <si>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</si>
  <si>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</si>
  <si>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</si>
  <si>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</si>
  <si>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</si>
  <si>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</si>
  <si>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</si>
  <si>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</si>
  <si>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</si>
  <si>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</si>
  <si>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</si>
  <si>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</si>
  <si>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</si>
  <si>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</si>
  <si>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</si>
  <si>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</si>
  <si>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</si>
  <si>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</si>
  <si>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</si>
  <si>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</si>
  <si>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</si>
  <si>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</si>
  <si>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</si>
  <si>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</si>
  <si>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</si>
  <si>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</si>
  <si>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</si>
  <si>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</si>
  <si>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</si>
  <si>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</si>
  <si>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</si>
  <si>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</si>
  <si>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</si>
  <si>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</si>
  <si>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</si>
  <si>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</si>
  <si>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</si>
  <si>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</si>
  <si>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</si>
  <si>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</si>
  <si>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</si>
  <si>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</si>
  <si>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</si>
  <si>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</si>
  <si>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</si>
  <si>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</si>
  <si>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</si>
  <si>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</si>
  <si>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</si>
  <si>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</si>
  <si>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</si>
  <si>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</si>
  <si>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</si>
  <si>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</si>
  <si>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</si>
  <si>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</si>
  <si>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</si>
  <si>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</si>
  <si>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</si>
  <si>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</si>
  <si>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</si>
  <si>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</si>
  <si>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</si>
  <si>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</si>
  <si>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</si>
  <si>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</si>
  <si>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</si>
  <si>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</si>
  <si>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</si>
  <si>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</si>
  <si>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</si>
  <si>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</si>
  <si>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</si>
  <si>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</si>
  <si>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</si>
  <si>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</si>
  <si>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</si>
  <si>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</si>
  <si>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</si>
  <si>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</si>
  <si>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</si>
  <si>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</si>
  <si>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</si>
  <si>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</si>
  <si>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</si>
  <si>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</si>
  <si>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</si>
  <si>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</si>
  <si>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</si>
  <si>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</si>
  <si>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</si>
  <si>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</si>
  <si>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</si>
  <si>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</si>
  <si>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</si>
  <si>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</si>
  <si>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</si>
  <si>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</si>
  <si>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</si>
  <si>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</si>
  <si>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</si>
  <si>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</si>
  <si>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</si>
  <si>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</si>
  <si>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</si>
  <si>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</si>
  <si>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</si>
  <si>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</si>
  <si>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</si>
  <si>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</si>
  <si>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</si>
  <si>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</si>
  <si>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</si>
  <si>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</si>
  <si>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</si>
  <si>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</si>
  <si>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</si>
  <si>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</si>
  <si>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</si>
  <si>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</si>
  <si>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</si>
  <si>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</si>
  <si>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</si>
  <si>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</si>
  <si>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</si>
  <si>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</si>
  <si>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</si>
  <si>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</si>
  <si>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</si>
  <si>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</si>
  <si>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</si>
  <si>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</si>
  <si>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</si>
  <si>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</si>
  <si>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</si>
  <si>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</si>
  <si>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</si>
  <si>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</si>
  <si>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</si>
  <si>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</si>
  <si>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</si>
  <si>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</si>
  <si>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</si>
  <si>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</si>
  <si>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</si>
  <si>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</si>
  <si>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</si>
  <si>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</si>
  <si>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</si>
  <si>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</si>
  <si>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</si>
  <si>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</si>
  <si>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</si>
  <si>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</si>
  <si>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</si>
  <si>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</si>
  <si>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</si>
  <si>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</si>
  <si>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</si>
  <si>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</si>
  <si>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</si>
  <si>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</si>
  <si>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</si>
  <si>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</si>
  <si>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</si>
  <si>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</si>
  <si>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</si>
  <si>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</si>
  <si>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</si>
  <si>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</si>
  <si>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</si>
  <si>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</si>
  <si>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</si>
  <si>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</si>
  <si>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</si>
  <si>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</si>
  <si>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</si>
  <si>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</si>
  <si>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</si>
  <si>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</si>
  <si>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</si>
  <si>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</si>
  <si>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</si>
  <si>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</si>
  <si>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</si>
  <si>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</si>
  <si>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</si>
  <si>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</si>
  <si>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</si>
  <si>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</si>
  <si>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</si>
  <si>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</si>
  <si>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</si>
  <si>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</si>
  <si>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</si>
  <si>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</si>
  <si>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</si>
  <si>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</si>
  <si>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</si>
  <si>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</si>
  <si>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</si>
  <si>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</si>
  <si>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</si>
  <si>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</si>
  <si>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</si>
  <si>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</si>
  <si>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</si>
  <si>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</si>
  <si>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</si>
  <si>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</si>
  <si>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</si>
  <si>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</si>
  <si>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</si>
  <si>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</si>
  <si>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</si>
  <si>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</si>
  <si>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</si>
  <si>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</si>
  <si>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</si>
  <si>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</si>
  <si>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</si>
  <si>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</si>
  <si>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</si>
  <si>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</si>
  <si>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</si>
  <si>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</si>
  <si>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</si>
  <si>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</si>
  <si>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</si>
  <si>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</si>
  <si>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</si>
  <si>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</si>
  <si>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</si>
  <si>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</si>
  <si>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</si>
  <si>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</si>
  <si>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</si>
  <si>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</si>
  <si>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</si>
  <si>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</si>
  <si>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</si>
  <si>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</si>
  <si>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</si>
  <si>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</si>
  <si>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</si>
  <si>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</si>
  <si>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</si>
  <si>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</si>
  <si>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</si>
  <si>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</si>
  <si>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</si>
  <si>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</si>
  <si>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</si>
  <si>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</si>
  <si>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</si>
  <si>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</si>
  <si>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</si>
  <si>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</si>
  <si>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</si>
  <si>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</si>
  <si>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</si>
  <si>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</si>
  <si>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</si>
  <si>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</si>
  <si>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</si>
  <si>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</si>
  <si>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</si>
  <si>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</si>
  <si>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</si>
  <si>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</si>
  <si>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</si>
  <si>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</si>
  <si>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</si>
  <si>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</si>
  <si>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</si>
  <si>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0,15*0,9*235,65*1,05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</si>
  <si>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</si>
  <si>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</si>
  <si>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</si>
  <si>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</si>
  <si>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</si>
  <si>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</si>
  <si>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</si>
  <si>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</si>
  <si>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</si>
  <si>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</si>
  <si>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</si>
  <si>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</si>
  <si>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</si>
  <si>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</si>
  <si>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</si>
  <si>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</si>
  <si>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</si>
  <si>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</si>
  <si>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</si>
  <si>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</si>
  <si>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</si>
  <si>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</si>
  <si>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</si>
  <si>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</si>
  <si>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</si>
  <si>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</si>
  <si>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</si>
  <si>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</si>
  <si>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</si>
  <si>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</si>
  <si>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</si>
  <si>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</si>
  <si>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</si>
  <si>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</si>
  <si>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</si>
  <si>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</si>
  <si>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</si>
  <si>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</si>
  <si>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</si>
  <si>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</si>
  <si>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</si>
  <si>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</si>
  <si>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</si>
  <si>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</si>
  <si>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</si>
  <si>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</si>
  <si>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</si>
  <si>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</si>
  <si>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</si>
  <si>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</si>
  <si>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</si>
  <si>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</si>
  <si>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</si>
  <si>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</si>
  <si>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</si>
  <si>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</si>
  <si>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</si>
  <si>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</si>
  <si>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</si>
  <si>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</si>
  <si>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</si>
  <si>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</si>
  <si>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</si>
  <si>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</si>
  <si>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</si>
  <si>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</si>
  <si>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</si>
  <si>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</si>
  <si>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</si>
  <si>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</si>
  <si>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</si>
  <si>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</si>
  <si>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</si>
  <si>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</si>
  <si>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</si>
  <si>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</si>
  <si>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</si>
  <si>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</si>
  <si>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</si>
  <si>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</si>
  <si>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</si>
  <si>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</si>
  <si>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</si>
  <si>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</si>
  <si>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</si>
  <si>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</si>
  <si>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</si>
  <si>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</si>
  <si>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</si>
  <si>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</si>
  <si>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</si>
  <si>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</si>
  <si>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</si>
  <si>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</si>
  <si>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</si>
  <si>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</si>
  <si>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</si>
  <si>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</si>
  <si>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</si>
  <si>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</si>
  <si>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</si>
  <si>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</si>
  <si>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</si>
  <si>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</si>
  <si>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</si>
  <si>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</si>
  <si>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</si>
  <si>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</si>
  <si>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</si>
  <si>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</si>
  <si>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</si>
  <si>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</si>
  <si>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</si>
  <si>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</si>
  <si>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</si>
  <si>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</si>
  <si>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</si>
  <si>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</si>
  <si>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</si>
  <si>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</si>
  <si>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</si>
  <si>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</si>
  <si>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</si>
  <si>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</si>
  <si>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</si>
  <si>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</si>
  <si>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</si>
  <si>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</si>
  <si>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</si>
  <si>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</si>
  <si>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</si>
  <si>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</si>
  <si>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</si>
  <si>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</si>
  <si>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</si>
  <si>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</si>
  <si>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</si>
  <si>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</si>
  <si>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</si>
  <si>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</si>
  <si>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</si>
  <si>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</si>
  <si>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</si>
  <si>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</si>
  <si>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</si>
  <si>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</si>
  <si>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</si>
  <si>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</si>
  <si>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</si>
  <si>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</si>
  <si>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</si>
  <si>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</si>
  <si>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460 : 0,60720*-1</t>
  </si>
  <si>
    <t>Odkaz na mn. položky pořadí 461 : 45,64384*-1</t>
  </si>
  <si>
    <t>Odkaz na mn. položky pořadí 462 : 5,36000*-1</t>
  </si>
  <si>
    <t>979990143R00</t>
  </si>
  <si>
    <t>Poplatek za skládku polystyren, skupina 17 06 04 z Katalogu odpadů</t>
  </si>
  <si>
    <t>Odkaz na dem. hmot. položky pořadí 395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</si>
  <si>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</si>
  <si>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</si>
  <si>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</si>
  <si>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</si>
  <si>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</si>
  <si>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</si>
  <si>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</si>
  <si>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</si>
  <si>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</si>
  <si>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</si>
  <si>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</si>
  <si>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</si>
  <si>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</si>
  <si>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388 : 0,02500</t>
  </si>
  <si>
    <t>Odkaz na dem. hmot. položky pořadí 390 : 0,06480</t>
  </si>
  <si>
    <t>979990110R00</t>
  </si>
  <si>
    <t>Poplatek za skládku za uložení, sádrokartonové desky,  , skupina 17 08 02 z Katalogu odpadů</t>
  </si>
  <si>
    <t>Odkaz na dem. hmot. položky pořadí 92 : 5,36000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</si>
  <si>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</si>
  <si>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</si>
  <si>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</si>
  <si>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</si>
  <si>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</si>
  <si>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</si>
  <si>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</si>
  <si>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</si>
  <si>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</si>
  <si>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</si>
  <si>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</si>
  <si>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</si>
  <si>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</si>
  <si>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</si>
  <si>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</si>
  <si>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</si>
  <si>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</si>
  <si>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</si>
  <si>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</si>
  <si>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</si>
  <si>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</si>
  <si>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</si>
  <si>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</si>
  <si>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</si>
  <si>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</si>
  <si>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</si>
  <si>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</si>
  <si>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</si>
  <si>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</si>
  <si>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</si>
  <si>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</si>
  <si>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</si>
  <si>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</si>
  <si>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</si>
  <si>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</si>
  <si>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</si>
  <si>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</si>
  <si>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</si>
  <si>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</si>
  <si>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</si>
  <si>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</si>
  <si>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</si>
  <si>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</si>
  <si>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</si>
  <si>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</si>
  <si>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</si>
  <si>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</si>
  <si>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</si>
  <si>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</si>
  <si>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</si>
  <si>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</si>
  <si>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</si>
  <si>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</si>
  <si>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</si>
  <si>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</si>
  <si>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</si>
  <si>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</si>
  <si>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</si>
  <si>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</si>
  <si>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</si>
  <si>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</si>
  <si>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</si>
  <si>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</si>
  <si>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</si>
  <si>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</si>
  <si>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</si>
  <si>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</si>
  <si>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</si>
  <si>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</si>
  <si>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</si>
  <si>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</si>
  <si>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</si>
  <si>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</si>
  <si>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</si>
  <si>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</si>
  <si>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</si>
  <si>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</si>
  <si>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</si>
  <si>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</si>
  <si>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</si>
  <si>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</si>
  <si>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</si>
  <si>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</si>
  <si>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</si>
  <si>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</si>
  <si>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</si>
  <si>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</si>
  <si>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</si>
  <si>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</si>
  <si>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</si>
  <si>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</si>
  <si>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</si>
  <si>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</si>
  <si>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</si>
  <si>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</si>
  <si>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</si>
  <si>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</si>
  <si>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</si>
  <si>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</si>
  <si>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</si>
  <si>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</si>
  <si>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</si>
  <si>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</si>
  <si>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</si>
  <si>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</si>
  <si>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</si>
  <si>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</si>
  <si>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</si>
  <si>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</si>
  <si>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</si>
  <si>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</si>
  <si>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</si>
  <si>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</si>
  <si>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</si>
  <si>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</si>
  <si>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</si>
  <si>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</si>
  <si>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</si>
  <si>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</si>
  <si>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</si>
  <si>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</si>
  <si>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</si>
  <si>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</si>
  <si>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</si>
  <si>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</si>
  <si>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</si>
  <si>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</si>
  <si>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</si>
  <si>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</si>
  <si>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</si>
  <si>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</si>
  <si>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</si>
  <si>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</si>
  <si>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</si>
  <si>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</si>
  <si>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</si>
  <si>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</si>
  <si>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</si>
  <si>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</si>
  <si>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</si>
  <si>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</si>
  <si>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</si>
  <si>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</si>
  <si>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</si>
  <si>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</si>
  <si>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</si>
  <si>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</si>
  <si>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</si>
  <si>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</si>
  <si>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</si>
  <si>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</si>
  <si>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</si>
  <si>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</si>
  <si>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</si>
  <si>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</si>
  <si>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</si>
  <si>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</si>
  <si>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</si>
  <si>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</si>
  <si>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</si>
  <si>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</si>
  <si>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</si>
  <si>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</si>
  <si>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</si>
  <si>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</si>
  <si>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</si>
  <si>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</si>
  <si>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</si>
  <si>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</si>
  <si>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</si>
  <si>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</si>
  <si>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</si>
  <si>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</si>
  <si>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</si>
  <si>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</si>
  <si>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</si>
  <si>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</si>
  <si>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</si>
  <si>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</si>
  <si>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</si>
  <si>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</si>
  <si>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</si>
  <si>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</si>
  <si>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</si>
  <si>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</si>
  <si>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</si>
  <si>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</si>
  <si>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</si>
  <si>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</si>
  <si>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</si>
  <si>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</si>
  <si>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</si>
  <si>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</si>
  <si>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</si>
  <si>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</si>
  <si>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</si>
  <si>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</si>
  <si>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</si>
  <si>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</si>
  <si>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</si>
  <si>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</si>
  <si>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</si>
  <si>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</si>
  <si>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</si>
  <si>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</si>
  <si>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</si>
  <si>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</si>
  <si>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</si>
  <si>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</si>
  <si>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</si>
  <si>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</si>
  <si>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</si>
  <si>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</si>
  <si>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</si>
  <si>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</si>
  <si>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</si>
  <si>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</si>
  <si>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</si>
  <si>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</si>
  <si>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</si>
  <si>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</si>
  <si>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</si>
  <si>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</si>
  <si>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</si>
  <si>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</si>
  <si>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</si>
  <si>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</si>
  <si>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</si>
  <si>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</si>
  <si>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</si>
  <si>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</si>
  <si>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</si>
  <si>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</si>
  <si>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</si>
  <si>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71 : 87,62889</t>
  </si>
  <si>
    <t>Koeficient : 1</t>
  </si>
  <si>
    <t>Odkaz na mn. položky pořadí 73 : 87,62889</t>
  </si>
  <si>
    <t>Koeficient : 6</t>
  </si>
  <si>
    <t>Odkaz na mn. položky pořadí 75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</si>
  <si>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</si>
  <si>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</si>
  <si>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</si>
  <si>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</si>
  <si>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</si>
  <si>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</si>
  <si>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</si>
  <si>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</si>
  <si>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</si>
  <si>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</si>
  <si>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</si>
  <si>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</si>
  <si>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</si>
  <si>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</si>
  <si>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</si>
  <si>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</si>
  <si>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</si>
  <si>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</si>
  <si>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</si>
  <si>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</si>
  <si>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</si>
  <si>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</si>
  <si>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</si>
  <si>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</si>
  <si>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</si>
  <si>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</si>
  <si>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</si>
  <si>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</si>
  <si>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</si>
  <si>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</si>
  <si>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</si>
  <si>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</si>
  <si>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</si>
  <si>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</si>
  <si>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</si>
  <si>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</si>
  <si>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</si>
  <si>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</si>
  <si>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</si>
  <si>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</si>
  <si>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</si>
  <si>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</si>
  <si>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</si>
  <si>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</si>
  <si>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</si>
  <si>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</si>
  <si>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</si>
  <si>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</si>
  <si>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</si>
  <si>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</si>
  <si>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</si>
  <si>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</si>
  <si>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</si>
  <si>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</si>
  <si>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</si>
  <si>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</si>
  <si>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338171122Rxx</t>
  </si>
  <si>
    <t>Osazení sloupků plot.ocel. do 4,9 m, zabet.C 25/30</t>
  </si>
  <si>
    <t>sloupek oplocení : 13</t>
  </si>
  <si>
    <t>vzpěry : 3</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</si>
  <si>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</si>
  <si>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</si>
  <si>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</si>
  <si>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</si>
  <si>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17,55</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</si>
  <si>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</si>
  <si>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</si>
  <si>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</si>
  <si>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</si>
  <si>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</si>
  <si>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</si>
  <si>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</si>
  <si>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</si>
  <si>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</si>
  <si>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</si>
  <si>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</si>
  <si>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</si>
  <si>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</si>
  <si>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</si>
  <si>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</si>
  <si>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</si>
  <si>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</si>
  <si>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</si>
  <si>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</si>
  <si>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</si>
  <si>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</si>
  <si>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</si>
  <si>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</si>
  <si>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</si>
  <si>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</si>
  <si>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</si>
  <si>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</si>
  <si>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</si>
  <si>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</si>
  <si>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</si>
  <si>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</si>
  <si>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</si>
  <si>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</si>
  <si>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</si>
  <si>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</si>
  <si>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</si>
  <si>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</si>
  <si>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</si>
  <si>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</si>
  <si>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</si>
  <si>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</si>
  <si>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</si>
  <si>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</si>
  <si>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</si>
  <si>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</si>
  <si>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</si>
  <si>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</si>
  <si>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</si>
  <si>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</si>
  <si>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</si>
  <si>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</si>
  <si>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</si>
  <si>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</si>
  <si>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</si>
  <si>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</si>
  <si>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</si>
  <si>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</si>
  <si>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</si>
  <si>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</si>
  <si>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</si>
  <si>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</si>
  <si>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</si>
  <si>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</si>
  <si>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</si>
  <si>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</si>
  <si>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</si>
  <si>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</si>
  <si>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</si>
  <si>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</si>
  <si>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</si>
  <si>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</si>
  <si>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</si>
  <si>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</si>
  <si>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</si>
  <si>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</si>
  <si>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</si>
  <si>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</si>
  <si>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</si>
  <si>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</si>
  <si>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</si>
  <si>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</si>
  <si>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</si>
  <si>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</si>
  <si>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</si>
  <si>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</si>
  <si>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</si>
  <si>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</si>
  <si>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</si>
  <si>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</si>
  <si>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</si>
  <si>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</si>
  <si>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</si>
  <si>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</si>
  <si>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</si>
  <si>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</si>
  <si>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</si>
  <si>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typ: vegetační; tl. = 80,00 mm; délka = 600,0 mm; šířka = 400,0 mm; povrch: hladký; zátěž: pojízdné do 3,5 t</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</si>
  <si>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</si>
  <si>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</si>
  <si>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</si>
  <si>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</si>
  <si>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</si>
  <si>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</si>
  <si>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</si>
  <si>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</si>
  <si>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</si>
  <si>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</si>
  <si>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</si>
  <si>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</si>
  <si>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</si>
  <si>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</si>
  <si>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</si>
  <si>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</si>
  <si>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</si>
  <si>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</si>
  <si>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</si>
  <si>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</si>
  <si>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</si>
  <si>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</si>
  <si>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</si>
  <si>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</si>
  <si>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</si>
  <si>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</si>
  <si>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</si>
  <si>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</si>
  <si>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</si>
  <si>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</si>
  <si>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</si>
  <si>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</si>
  <si>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</si>
  <si>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</si>
  <si>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</si>
  <si>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</si>
  <si>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</si>
  <si>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</si>
  <si>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</si>
  <si>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</si>
  <si>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</si>
  <si>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</si>
  <si>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</si>
  <si>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</si>
  <si>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</si>
  <si>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</si>
  <si>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</si>
  <si>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</si>
  <si>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</si>
  <si>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</si>
  <si>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</si>
  <si>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</si>
  <si>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</si>
  <si>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</si>
  <si>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</si>
  <si>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</si>
  <si>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</si>
  <si>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</si>
  <si>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</si>
  <si>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</si>
  <si>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</si>
  <si>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</si>
  <si>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</si>
  <si>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</si>
  <si>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</si>
  <si>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77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</si>
  <si>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</si>
  <si>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</si>
  <si>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</si>
  <si>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</si>
  <si>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</si>
  <si>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</si>
  <si>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</si>
  <si>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</si>
  <si>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</si>
  <si>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</si>
  <si>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</si>
  <si>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</si>
  <si>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767911140Rxx</t>
  </si>
  <si>
    <t>Montáž PE sítě na sloupky do 4,0 m, napínací drát</t>
  </si>
  <si>
    <t>oplocení s brankou : 34,56</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</si>
  <si>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</si>
  <si>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</si>
  <si>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</si>
  <si>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</si>
  <si>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</si>
  <si>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</si>
  <si>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</si>
  <si>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</si>
  <si>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</si>
  <si>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</si>
  <si>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</si>
  <si>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</si>
  <si>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</si>
  <si>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Z/5 - D+M ocelové trubkové zábradlí schodiště</t>
  </si>
  <si>
    <t>Z/2 - zábradlí, D+M</t>
  </si>
  <si>
    <t>89910PC1</t>
  </si>
  <si>
    <t>Demontáž stávajícího poklopu na šachtě</t>
  </si>
  <si>
    <t>31327515x</t>
  </si>
  <si>
    <t>záchytná PE síť, oka 50x50 mm, výška 4,0 m, bez napínacího drátu</t>
  </si>
  <si>
    <t>34,56*4,0</t>
  </si>
  <si>
    <t>Koeficient ztratné: 0,1</t>
  </si>
  <si>
    <t>31478152R</t>
  </si>
  <si>
    <t>drát napínací pr. 2,40 mm; povrch. úprava PVC; balení 100m</t>
  </si>
  <si>
    <t>34,56*4</t>
  </si>
  <si>
    <t>Koeficient ztratné: 0,05</t>
  </si>
  <si>
    <t>31479012R</t>
  </si>
  <si>
    <t>stojek napínací poplastovaný, vel.2, používá se k vypnutí napínacího drátu u 4-hranných</t>
  </si>
  <si>
    <t>553001</t>
  </si>
  <si>
    <t>Ocelové sloupky části oplocení hřiště s brankou</t>
  </si>
  <si>
    <t>detail D.1.1.D04 : 13</t>
  </si>
  <si>
    <t>553002</t>
  </si>
  <si>
    <t>Ocelové sloupky vjezdové brány Z1</t>
  </si>
  <si>
    <t>553003</t>
  </si>
  <si>
    <t>Ocelové vzpěry části oplocení hřiště</t>
  </si>
  <si>
    <t>detail D.1.1.D04 : 3</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</si>
  <si>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</si>
  <si>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</si>
  <si>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</si>
  <si>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</si>
  <si>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</si>
  <si>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</si>
  <si>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</si>
  <si>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</si>
  <si>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</si>
  <si>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</si>
  <si>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</si>
  <si>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</si>
  <si>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</si>
  <si>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</si>
  <si>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</si>
  <si>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</si>
  <si>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</si>
  <si>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</si>
  <si>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</si>
  <si>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</si>
  <si>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</si>
  <si>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</si>
  <si>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</si>
  <si>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</si>
  <si>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</si>
  <si>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</si>
  <si>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</si>
  <si>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</si>
  <si>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</si>
  <si>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</si>
  <si>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</si>
  <si>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</si>
  <si>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</si>
  <si>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</si>
  <si>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</si>
  <si>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</si>
  <si>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</si>
  <si>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</si>
  <si>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</si>
  <si>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</si>
  <si>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</si>
  <si>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</si>
  <si>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</si>
  <si>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</si>
  <si>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</si>
  <si>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</si>
  <si>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</si>
  <si>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</si>
  <si>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</si>
  <si>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</si>
  <si>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</si>
  <si>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</si>
  <si>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</si>
  <si>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</si>
  <si>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</si>
  <si>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</si>
  <si>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</si>
  <si>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</si>
  <si>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</si>
  <si>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</si>
  <si>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</si>
  <si>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</si>
  <si>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</si>
  <si>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</si>
  <si>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</si>
  <si>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</si>
  <si>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</si>
  <si>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</si>
  <si>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</si>
  <si>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</si>
  <si>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</si>
  <si>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950001</t>
  </si>
  <si>
    <t>Budka do zateplení pro rorýse, jednokomorová 1R, 380x190x150mm, D+M+přesun</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</si>
  <si>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</si>
  <si>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</si>
  <si>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</si>
  <si>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</si>
  <si>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</si>
  <si>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</si>
  <si>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</si>
  <si>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</si>
  <si>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</si>
  <si>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</si>
  <si>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</si>
  <si>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</si>
  <si>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</si>
  <si>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</si>
  <si>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</si>
  <si>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</si>
  <si>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</si>
  <si>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</si>
  <si>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</si>
  <si>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</si>
  <si>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</si>
  <si>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</si>
  <si>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</si>
  <si>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</si>
  <si>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</si>
  <si>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167101101R00</t>
  </si>
  <si>
    <t>Nakládání, skládání, překládání neulehlého výkopku nakládání výkopku  do 100 m3, z horniny 1 až 4</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</si>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</sst>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cxSiDiWNrh7tr0wU2BW6mo6XVnU0mSEvvqkYk+nR0TQQ5o/tVyxfFSmxlkIePGql91sXDgucK61wD2iFdSRQkQ==" saltValue="CA0BnBtzcbe8XrCkl7cTO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SUMIF(F117:F171,A16,I117:I171)+SUMIF(F117:F171,"PSU",I117:I171)</f>
        <v>0</v>
      </c>
      <c r="J16" s="85"/>
    </row>
    <row r="17" spans="1:10" ht="23.25" customHeight="1" x14ac:dyDescent="0.2">
      <c r="A17" s="196" t="s">
        <v>25</v>
      </c>
      <c r="B17" s="38" t="s">
        <v>25</v>
      </c>
      <c r="C17" s="62"/>
      <c r="D17" s="63"/>
      <c r="E17" s="83"/>
      <c r="F17" s="84"/>
      <c r="G17" s="83"/>
      <c r="H17" s="84"/>
      <c r="I17" s="83">
        <f>SUMIF(F117:F171,A17,I117:I171)</f>
        <v>0</v>
      </c>
      <c r="J17" s="85"/>
    </row>
    <row r="18" spans="1:10" ht="23.25" customHeight="1" x14ac:dyDescent="0.2">
      <c r="A18" s="196" t="s">
        <v>26</v>
      </c>
      <c r="B18" s="38" t="s">
        <v>26</v>
      </c>
      <c r="C18" s="62"/>
      <c r="D18" s="63"/>
      <c r="E18" s="83"/>
      <c r="F18" s="84"/>
      <c r="G18" s="83"/>
      <c r="H18" s="84"/>
      <c r="I18" s="83">
        <f>SUMIF(F117:F171,A18,I117:I171)</f>
        <v>0</v>
      </c>
      <c r="J18" s="85"/>
    </row>
    <row r="19" spans="1:10" ht="23.25" customHeight="1" x14ac:dyDescent="0.2">
      <c r="A19" s="196" t="s">
        <v>244</v>
      </c>
      <c r="B19" s="38" t="s">
        <v>27</v>
      </c>
      <c r="C19" s="62"/>
      <c r="D19" s="63"/>
      <c r="E19" s="83"/>
      <c r="F19" s="84"/>
      <c r="G19" s="83"/>
      <c r="H19" s="84"/>
      <c r="I19" s="83">
        <f>SUMIF(F117:F171,A19,I117:I171)</f>
        <v>0</v>
      </c>
      <c r="J19" s="85"/>
    </row>
    <row r="20" spans="1:10" ht="23.25" customHeight="1" x14ac:dyDescent="0.2">
      <c r="A20" s="196" t="s">
        <v>245</v>
      </c>
      <c r="B20" s="38" t="s">
        <v>28</v>
      </c>
      <c r="C20" s="62"/>
      <c r="D20" s="63"/>
      <c r="E20" s="83"/>
      <c r="F20" s="84"/>
      <c r="G20" s="83"/>
      <c r="H20" s="84"/>
      <c r="I20" s="83">
        <f>SUMIF(F117:F171,A20,I117:I171)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Naklady'!AE154+'SO 01-1 1 Pol'!AE1469+'SO 01-2 2 Pol'!AE271+'SO 01-3 3 Pol'!AE349+'SO 01-4 4 Pol'!AE85+'SO 01-5 5 Pol'!AE101+'SO 01-601 601 Pol'!AE335+'SO 01-602 602 Pol'!AE58+'SO 01-603a 603a Pol'!AE100+'SO 01-603b 603b Pol'!AE72+'SO 01-604 604 Pol'!AE145+'SO 01-605 605 Pol'!AE86+'SO 01-606 606 Pol'!AE92+'SO 01-607 607 Pol'!AE33+'SO 01-608 608 Pol'!AE51+'SO 01-609 609 Pol'!AE168+'SO 01-902 902 Pol'!AE36</f>
        <v>0</v>
      </c>
      <c r="G39" s="149">
        <f>'SO 01-ON+VN 700 Naklady'!AF154+'SO 01-1 1 Pol'!AF1469+'SO 01-2 2 Pol'!AF271+'SO 01-3 3 Pol'!AF349+'SO 01-4 4 Pol'!AF85+'SO 01-5 5 Pol'!AF101+'SO 01-601 601 Pol'!AF335+'SO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Naklady'!AE154</f>
        <v>0</v>
      </c>
      <c r="G40" s="155">
        <f>'SO 01-ON+VN 700 Naklady'!AF154</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Naklady'!AE154</f>
        <v>0</v>
      </c>
      <c r="G41" s="150">
        <f>'SO 01-ON+VN 700 Naklady'!AF154</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Pol'!AE1469</f>
        <v>0</v>
      </c>
      <c r="G43" s="155">
        <f>'SO 01-1 1 Pol'!AF1469</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Pol'!AE1469</f>
        <v>0</v>
      </c>
      <c r="G44" s="150">
        <f>'SO 01-1 1 Pol'!AF1469</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Pol'!AE271</f>
        <v>0</v>
      </c>
      <c r="G45" s="155">
        <f>'SO 01-2 2 Pol'!AF271</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Pol'!AE271</f>
        <v>0</v>
      </c>
      <c r="G46" s="150">
        <f>'SO 01-2 2 Pol'!AF271</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Pol'!AE349</f>
        <v>0</v>
      </c>
      <c r="G47" s="155">
        <f>'SO 01-3 3 Pol'!AF349</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Pol'!AE349</f>
        <v>0</v>
      </c>
      <c r="G48" s="150">
        <f>'SO 01-3 3 Pol'!AF349</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Pol'!AE335</f>
        <v>0</v>
      </c>
      <c r="G53" s="155">
        <f>'SO 01-601 601 Pol'!AF335</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Pol'!AE335</f>
        <v>0</v>
      </c>
      <c r="G54" s="150">
        <f>'SO 01-601 601 Pol'!AF335</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01-2 2 Pol'!G8+'SO 01-3 3 Pol'!G8+'SO 01-4 4 Pol'!G8+'SO 01-5 5 Pol'!G8+'SO 01-609 609 Pol'!G8</f>
        <v>0</v>
      </c>
      <c r="J117" s="189" t="str">
        <f>IF(I172=0,"",I117/I172*100)</f>
        <v/>
      </c>
    </row>
    <row r="118" spans="1:10" ht="36.75" customHeight="1" x14ac:dyDescent="0.2">
      <c r="A118" s="178"/>
      <c r="B118" s="183" t="s">
        <v>61</v>
      </c>
      <c r="C118" s="184" t="s">
        <v>147</v>
      </c>
      <c r="D118" s="185"/>
      <c r="E118" s="185"/>
      <c r="F118" s="192" t="s">
        <v>24</v>
      </c>
      <c r="G118" s="193"/>
      <c r="H118" s="193"/>
      <c r="I118" s="193">
        <f>'SO 01-1 1 Pol'!G41+'SO 01-2 2 Pol'!G18+'SO 01-3 3 Pol'!G37+'SO 01-5 5 Pol'!G56</f>
        <v>0</v>
      </c>
      <c r="J118" s="189" t="str">
        <f>IF(I172=0,"",I118/I172*100)</f>
        <v/>
      </c>
    </row>
    <row r="119" spans="1:10" ht="36.75" customHeight="1" x14ac:dyDescent="0.2">
      <c r="A119" s="178"/>
      <c r="B119" s="183" t="s">
        <v>64</v>
      </c>
      <c r="C119" s="184" t="s">
        <v>148</v>
      </c>
      <c r="D119" s="185"/>
      <c r="E119" s="185"/>
      <c r="F119" s="192" t="s">
        <v>24</v>
      </c>
      <c r="G119" s="193"/>
      <c r="H119" s="193"/>
      <c r="I119" s="193">
        <f>'SO 01-1 1 Pol'!G56+'SO 01-2 2 Pol'!G24+'SO 01-3 3 Pol'!G57</f>
        <v>0</v>
      </c>
      <c r="J119" s="189" t="str">
        <f>IF(I172=0,"",I119/I172*100)</f>
        <v/>
      </c>
    </row>
    <row r="120" spans="1:10" ht="36.75" customHeight="1" x14ac:dyDescent="0.2">
      <c r="A120" s="178"/>
      <c r="B120" s="183" t="s">
        <v>67</v>
      </c>
      <c r="C120" s="184" t="s">
        <v>149</v>
      </c>
      <c r="D120" s="185"/>
      <c r="E120" s="185"/>
      <c r="F120" s="192" t="s">
        <v>24</v>
      </c>
      <c r="G120" s="193"/>
      <c r="H120" s="193"/>
      <c r="I120" s="193">
        <f>'SO 01-1 1 Pol'!G167+'SO 01-2 2 Pol'!G33+'SO 01-3 3 Pol'!G97+'SO 01-4 4 Pol'!G41+'SO 01-609 609 Pol'!G93</f>
        <v>0</v>
      </c>
      <c r="J120" s="189" t="str">
        <f>IF(I172=0,"",I120/I172*100)</f>
        <v/>
      </c>
    </row>
    <row r="121" spans="1:10" ht="36.75" customHeight="1" x14ac:dyDescent="0.2">
      <c r="A121" s="178"/>
      <c r="B121" s="183" t="s">
        <v>70</v>
      </c>
      <c r="C121" s="184" t="s">
        <v>150</v>
      </c>
      <c r="D121" s="185"/>
      <c r="E121" s="185"/>
      <c r="F121" s="192" t="s">
        <v>24</v>
      </c>
      <c r="G121" s="193"/>
      <c r="H121" s="193"/>
      <c r="I121" s="193">
        <f>'SO 01-1 1 Pol'!G208</f>
        <v>0</v>
      </c>
      <c r="J121" s="189" t="str">
        <f>IF(I172=0,"",I121/I172*100)</f>
        <v/>
      </c>
    </row>
    <row r="122" spans="1:10" ht="36.75" customHeight="1" x14ac:dyDescent="0.2">
      <c r="A122" s="178"/>
      <c r="B122" s="183" t="s">
        <v>70</v>
      </c>
      <c r="C122" s="184" t="s">
        <v>151</v>
      </c>
      <c r="D122" s="185"/>
      <c r="E122" s="185"/>
      <c r="F122" s="192" t="s">
        <v>24</v>
      </c>
      <c r="G122" s="193"/>
      <c r="H122" s="193"/>
      <c r="I122" s="193">
        <f>'SO 01-3 3 Pol'!G107+'SO 01-5 5 Pol'!G59+'SO 01-609 609 Pol'!G98</f>
        <v>0</v>
      </c>
      <c r="J122" s="189" t="str">
        <f>IF(I172=0,"",I122/I172*100)</f>
        <v/>
      </c>
    </row>
    <row r="123" spans="1:10" ht="36.75" customHeight="1" x14ac:dyDescent="0.2">
      <c r="A123" s="178"/>
      <c r="B123" s="183" t="s">
        <v>152</v>
      </c>
      <c r="C123" s="184" t="s">
        <v>153</v>
      </c>
      <c r="D123" s="185"/>
      <c r="E123" s="185"/>
      <c r="F123" s="192" t="s">
        <v>24</v>
      </c>
      <c r="G123" s="193"/>
      <c r="H123" s="193"/>
      <c r="I123" s="193">
        <f>'SO 01-2 2 Pol'!G35+'SO 01-601 601 Pol'!G8</f>
        <v>0</v>
      </c>
      <c r="J123" s="189" t="str">
        <f>IF(I172=0,"",I123/I172*100)</f>
        <v/>
      </c>
    </row>
    <row r="124" spans="1:10" ht="36.75" customHeight="1" x14ac:dyDescent="0.2">
      <c r="A124" s="178"/>
      <c r="B124" s="183" t="s">
        <v>154</v>
      </c>
      <c r="C124" s="184" t="s">
        <v>155</v>
      </c>
      <c r="D124" s="185"/>
      <c r="E124" s="185"/>
      <c r="F124" s="192" t="s">
        <v>24</v>
      </c>
      <c r="G124" s="193"/>
      <c r="H124" s="193"/>
      <c r="I124" s="193">
        <f>'SO 01-1 1 Pol'!G214+'SO 01-2 2 Pol'!G48+'SO 01-601 601 Pol'!G38+'SO 01-601 601 Pol'!G55</f>
        <v>0</v>
      </c>
      <c r="J124" s="189" t="str">
        <f>IF(I172=0,"",I124/I172*100)</f>
        <v/>
      </c>
    </row>
    <row r="125" spans="1:10" ht="36.75" customHeight="1" x14ac:dyDescent="0.2">
      <c r="A125" s="178"/>
      <c r="B125" s="183" t="s">
        <v>156</v>
      </c>
      <c r="C125" s="184" t="s">
        <v>157</v>
      </c>
      <c r="D125" s="185"/>
      <c r="E125" s="185"/>
      <c r="F125" s="192" t="s">
        <v>24</v>
      </c>
      <c r="G125" s="193"/>
      <c r="H125" s="193"/>
      <c r="I125" s="193">
        <f>'SO 01-1 1 Pol'!G252+'SO 01-2 2 Pol'!G52+'SO 01-3 3 Pol'!G156+'SO 01-601 601 Pol'!G51</f>
        <v>0</v>
      </c>
      <c r="J125" s="189" t="str">
        <f>IF(I172=0,"",I125/I172*100)</f>
        <v/>
      </c>
    </row>
    <row r="126" spans="1:10" ht="36.75" customHeight="1" x14ac:dyDescent="0.2">
      <c r="A126" s="178"/>
      <c r="B126" s="183" t="s">
        <v>158</v>
      </c>
      <c r="C126" s="184" t="s">
        <v>159</v>
      </c>
      <c r="D126" s="185"/>
      <c r="E126" s="185"/>
      <c r="F126" s="192" t="s">
        <v>24</v>
      </c>
      <c r="G126" s="193"/>
      <c r="H126" s="193"/>
      <c r="I126" s="193">
        <f>'SO 01-1 1 Pol'!G322+'SO 01-3 3 Pol'!G159+'SO 01-601 601 Pol'!G61</f>
        <v>0</v>
      </c>
      <c r="J126" s="189" t="str">
        <f>IF(I172=0,"",I126/I172*100)</f>
        <v/>
      </c>
    </row>
    <row r="127" spans="1:10" ht="36.75" customHeight="1" x14ac:dyDescent="0.2">
      <c r="A127" s="178"/>
      <c r="B127" s="183" t="s">
        <v>160</v>
      </c>
      <c r="C127" s="184" t="s">
        <v>161</v>
      </c>
      <c r="D127" s="185"/>
      <c r="E127" s="185"/>
      <c r="F127" s="192" t="s">
        <v>24</v>
      </c>
      <c r="G127" s="193"/>
      <c r="H127" s="193"/>
      <c r="I127" s="193">
        <f>'SO 01-1 1 Pol'!G331+'SO 01-2 2 Pol'!G115</f>
        <v>0</v>
      </c>
      <c r="J127" s="189" t="str">
        <f>IF(I172=0,"",I127/I172*100)</f>
        <v/>
      </c>
    </row>
    <row r="128" spans="1:10" ht="36.75" customHeight="1" x14ac:dyDescent="0.2">
      <c r="A128" s="178"/>
      <c r="B128" s="183" t="s">
        <v>162</v>
      </c>
      <c r="C128" s="184" t="s">
        <v>163</v>
      </c>
      <c r="D128" s="185"/>
      <c r="E128" s="185"/>
      <c r="F128" s="192" t="s">
        <v>24</v>
      </c>
      <c r="G128" s="193"/>
      <c r="H128" s="193"/>
      <c r="I128" s="193">
        <f>'SO 01-3 3 Pol'!G169+'SO 01-3 3 Pol'!G239+'SO 01-4 4 Pol'!G46+'SO 01-5 5 Pol'!G76</f>
        <v>0</v>
      </c>
      <c r="J128" s="189" t="str">
        <f>IF(I172=0,"",I128/I172*100)</f>
        <v/>
      </c>
    </row>
    <row r="129" spans="1:10" ht="36.75" customHeight="1" x14ac:dyDescent="0.2">
      <c r="A129" s="178"/>
      <c r="B129" s="183" t="s">
        <v>164</v>
      </c>
      <c r="C129" s="184" t="s">
        <v>165</v>
      </c>
      <c r="D129" s="185"/>
      <c r="E129" s="185"/>
      <c r="F129" s="192" t="s">
        <v>24</v>
      </c>
      <c r="G129" s="193"/>
      <c r="H129" s="193"/>
      <c r="I129" s="193">
        <f>'SO 01-3 3 Pol'!G182+'SO 01-5 5 Pol'!G80+'SO 01-609 609 Pol'!G124</f>
        <v>0</v>
      </c>
      <c r="J129" s="189" t="str">
        <f>IF(I172=0,"",I129/I172*100)</f>
        <v/>
      </c>
    </row>
    <row r="130" spans="1:10" ht="36.75" customHeight="1" x14ac:dyDescent="0.2">
      <c r="A130" s="178"/>
      <c r="B130" s="183" t="s">
        <v>166</v>
      </c>
      <c r="C130" s="184" t="s">
        <v>167</v>
      </c>
      <c r="D130" s="185"/>
      <c r="E130" s="185"/>
      <c r="F130" s="192" t="s">
        <v>24</v>
      </c>
      <c r="G130" s="193"/>
      <c r="H130" s="193"/>
      <c r="I130" s="193">
        <f>'SO 01-1 1 Pol'!G339+'SO 01-2 2 Pol'!G119+'SO 01-3 3 Pol'!G201+'SO 01-601 601 Pol'!G74</f>
        <v>0</v>
      </c>
      <c r="J130" s="189" t="str">
        <f>IF(I172=0,"",I130/I172*100)</f>
        <v/>
      </c>
    </row>
    <row r="131" spans="1:10" ht="36.75" customHeight="1" x14ac:dyDescent="0.2">
      <c r="A131" s="178"/>
      <c r="B131" s="183" t="s">
        <v>168</v>
      </c>
      <c r="C131" s="184" t="s">
        <v>169</v>
      </c>
      <c r="D131" s="185"/>
      <c r="E131" s="185"/>
      <c r="F131" s="192" t="s">
        <v>24</v>
      </c>
      <c r="G131" s="193"/>
      <c r="H131" s="193"/>
      <c r="I131" s="193">
        <f>'SO 01-1 1 Pol'!G378+'SO 01-2 2 Pol'!G136+'SO 01-3 3 Pol'!G346+'SO 01-601 601 Pol'!G80</f>
        <v>0</v>
      </c>
      <c r="J131" s="189" t="str">
        <f>IF(I172=0,"",I131/I172*100)</f>
        <v/>
      </c>
    </row>
    <row r="132" spans="1:10" ht="36.75" customHeight="1" x14ac:dyDescent="0.2">
      <c r="A132" s="178"/>
      <c r="B132" s="183" t="s">
        <v>170</v>
      </c>
      <c r="C132" s="184" t="s">
        <v>171</v>
      </c>
      <c r="D132" s="185"/>
      <c r="E132" s="185"/>
      <c r="F132" s="192" t="s">
        <v>24</v>
      </c>
      <c r="G132" s="193"/>
      <c r="H132" s="193"/>
      <c r="I132" s="193">
        <f>'SO 01-1 1 Pol'!G384+'SO 01-1 1 Pol'!G614+'SO 01-2 2 Pol'!G141+'SO 01-3 3 Pol'!G211+'SO 01-601 601 Pol'!G83</f>
        <v>0</v>
      </c>
      <c r="J132" s="189" t="str">
        <f>IF(I172=0,"",I132/I172*100)</f>
        <v/>
      </c>
    </row>
    <row r="133" spans="1:10" ht="36.75" customHeight="1" x14ac:dyDescent="0.2">
      <c r="A133" s="178"/>
      <c r="B133" s="183" t="s">
        <v>172</v>
      </c>
      <c r="C133" s="184" t="s">
        <v>173</v>
      </c>
      <c r="D133" s="185"/>
      <c r="E133" s="185"/>
      <c r="F133" s="192" t="s">
        <v>24</v>
      </c>
      <c r="G133" s="193"/>
      <c r="H133" s="193"/>
      <c r="I133" s="193">
        <f>'SO 01-1 1 Pol'!G504</f>
        <v>0</v>
      </c>
      <c r="J133" s="189" t="str">
        <f>IF(I172=0,"",I133/I172*100)</f>
        <v/>
      </c>
    </row>
    <row r="134" spans="1:10" ht="36.75" customHeight="1" x14ac:dyDescent="0.2">
      <c r="A134" s="178"/>
      <c r="B134" s="183" t="s">
        <v>174</v>
      </c>
      <c r="C134" s="184" t="s">
        <v>175</v>
      </c>
      <c r="D134" s="185"/>
      <c r="E134" s="185"/>
      <c r="F134" s="192" t="s">
        <v>24</v>
      </c>
      <c r="G134" s="193"/>
      <c r="H134" s="193"/>
      <c r="I134" s="193">
        <f>'SO 01-1 1 Pol'!G507+'SO 01-2 2 Pol'!G161+'SO 01-3 3 Pol'!G221+'SO 01-4 4 Pol'!G80+'SO 01-5 5 Pol'!G90+'SO 01-601 601 Pol'!G139+'SO 01-609 609 Pol'!G128</f>
        <v>0</v>
      </c>
      <c r="J134" s="189" t="str">
        <f>IF(I172=0,"",I134/I172*100)</f>
        <v/>
      </c>
    </row>
    <row r="135" spans="1:10" ht="36.75" customHeight="1" x14ac:dyDescent="0.2">
      <c r="A135" s="178"/>
      <c r="B135" s="183" t="s">
        <v>176</v>
      </c>
      <c r="C135" s="184" t="s">
        <v>28</v>
      </c>
      <c r="D135" s="185"/>
      <c r="E135" s="185"/>
      <c r="F135" s="192" t="s">
        <v>24</v>
      </c>
      <c r="G135" s="193"/>
      <c r="H135" s="193"/>
      <c r="I135" s="193">
        <f>'SO 01-604 604 Pol'!G139+'SO 01-605 605 Pol'!G8+'SO 01-606 606 Pol'!G8+'SO 01-607 607 Pol'!G8+'SO 01-608 608 Pol'!G8+'SO 01-902 902 Pol'!G8</f>
        <v>0</v>
      </c>
      <c r="J135" s="189" t="str">
        <f>IF(I172=0,"",I135/I172*100)</f>
        <v/>
      </c>
    </row>
    <row r="136" spans="1:10" ht="36.75" customHeight="1" x14ac:dyDescent="0.2">
      <c r="A136" s="178"/>
      <c r="B136" s="183" t="s">
        <v>177</v>
      </c>
      <c r="C136" s="184" t="s">
        <v>178</v>
      </c>
      <c r="D136" s="185"/>
      <c r="E136" s="185"/>
      <c r="F136" s="192" t="s">
        <v>25</v>
      </c>
      <c r="G136" s="193"/>
      <c r="H136" s="193"/>
      <c r="I136" s="193">
        <f>'SO 01-1 1 Pol'!G510+'SO 01-2 2 Pol'!G39+'SO 01-2 2 Pol'!G164+'SO 01-3 3 Pol'!G224+'SO 01-601 601 Pol'!G142+'SO 01-609 609 Pol'!G130</f>
        <v>0</v>
      </c>
      <c r="J136" s="189" t="str">
        <f>IF(I172=0,"",I136/I172*100)</f>
        <v/>
      </c>
    </row>
    <row r="137" spans="1:10" ht="36.75" customHeight="1" x14ac:dyDescent="0.2">
      <c r="A137" s="178"/>
      <c r="B137" s="183" t="s">
        <v>179</v>
      </c>
      <c r="C137" s="184" t="s">
        <v>180</v>
      </c>
      <c r="D137" s="185"/>
      <c r="E137" s="185"/>
      <c r="F137" s="192" t="s">
        <v>25</v>
      </c>
      <c r="G137" s="193"/>
      <c r="H137" s="193"/>
      <c r="I137" s="193">
        <f>'SO 01-1 1 Pol'!G525</f>
        <v>0</v>
      </c>
      <c r="J137" s="189" t="str">
        <f>IF(I172=0,"",I137/I172*100)</f>
        <v/>
      </c>
    </row>
    <row r="138" spans="1:10" ht="36.75" customHeight="1" x14ac:dyDescent="0.2">
      <c r="A138" s="178"/>
      <c r="B138" s="183" t="s">
        <v>181</v>
      </c>
      <c r="C138" s="184" t="s">
        <v>182</v>
      </c>
      <c r="D138" s="185"/>
      <c r="E138" s="185"/>
      <c r="F138" s="192" t="s">
        <v>25</v>
      </c>
      <c r="G138" s="193"/>
      <c r="H138" s="193"/>
      <c r="I138" s="193">
        <f>'SO 01-1 1 Pol'!G555+'SO 01-1 1 Pol'!G1295+'SO 01-2 2 Pol'!G171+'SO 01-601 601 Pol'!G168+'SO 01-604 604 Pol'!G8+'SO 01-605 605 Pol'!G13+'SO 01-606 606 Pol'!G13+'SO 01-902 902 Pol'!G12</f>
        <v>0</v>
      </c>
      <c r="J138" s="189" t="str">
        <f>IF(I172=0,"",I138/I172*100)</f>
        <v/>
      </c>
    </row>
    <row r="139" spans="1:10" ht="36.75" customHeight="1" x14ac:dyDescent="0.2">
      <c r="A139" s="178"/>
      <c r="B139" s="183" t="s">
        <v>183</v>
      </c>
      <c r="C139" s="184" t="s">
        <v>184</v>
      </c>
      <c r="D139" s="185"/>
      <c r="E139" s="185"/>
      <c r="F139" s="192" t="s">
        <v>25</v>
      </c>
      <c r="G139" s="193"/>
      <c r="H139" s="193"/>
      <c r="I139" s="193">
        <f>'SO 01-1 1 Pol'!G1329+'SO 01-1 1 Pol'!G1350+'SO 01-2 2 Pol'!G179+'SO 01-601 601 Pol'!G181+'SO 01-601 601 Pol'!G187</f>
        <v>0</v>
      </c>
      <c r="J139" s="189" t="str">
        <f>IF(I172=0,"",I139/I172*100)</f>
        <v/>
      </c>
    </row>
    <row r="140" spans="1:10" ht="36.75" customHeight="1" x14ac:dyDescent="0.2">
      <c r="A140" s="178"/>
      <c r="B140" s="183" t="s">
        <v>183</v>
      </c>
      <c r="C140" s="184" t="s">
        <v>185</v>
      </c>
      <c r="D140" s="185"/>
      <c r="E140" s="185"/>
      <c r="F140" s="192" t="s">
        <v>25</v>
      </c>
      <c r="G140" s="193"/>
      <c r="H140" s="193"/>
      <c r="I140" s="193">
        <f>'SO 01-608 608 Pol'!G17</f>
        <v>0</v>
      </c>
      <c r="J140" s="189" t="str">
        <f>IF(I172=0,"",I140/I172*100)</f>
        <v/>
      </c>
    </row>
    <row r="141" spans="1:10" ht="36.75" customHeight="1" x14ac:dyDescent="0.2">
      <c r="A141" s="178"/>
      <c r="B141" s="183" t="s">
        <v>186</v>
      </c>
      <c r="C141" s="184" t="s">
        <v>187</v>
      </c>
      <c r="D141" s="185"/>
      <c r="E141" s="185"/>
      <c r="F141" s="192" t="s">
        <v>25</v>
      </c>
      <c r="G141" s="193"/>
      <c r="H141" s="193"/>
      <c r="I141" s="193">
        <f>'SO 01-1 1 Pol'!G1355+'SO 01-1 1 Pol'!G1376+'SO 01-608 608 Pol'!G13+'SO 01-608 608 Pol'!G23</f>
        <v>0</v>
      </c>
      <c r="J141" s="189" t="str">
        <f>IF(I172=0,"",I141/I172*100)</f>
        <v/>
      </c>
    </row>
    <row r="142" spans="1:10" ht="36.75" customHeight="1" x14ac:dyDescent="0.2">
      <c r="A142" s="178"/>
      <c r="B142" s="183" t="s">
        <v>188</v>
      </c>
      <c r="C142" s="184" t="s">
        <v>189</v>
      </c>
      <c r="D142" s="185"/>
      <c r="E142" s="185"/>
      <c r="F142" s="192" t="s">
        <v>25</v>
      </c>
      <c r="G142" s="193"/>
      <c r="H142" s="193"/>
      <c r="I142" s="193">
        <f>'SO 01-1 1 Pol'!G1369</f>
        <v>0</v>
      </c>
      <c r="J142" s="189" t="str">
        <f>IF(I172=0,"",I142/I172*100)</f>
        <v/>
      </c>
    </row>
    <row r="143" spans="1:10" ht="36.75" customHeight="1" x14ac:dyDescent="0.2">
      <c r="A143" s="178"/>
      <c r="B143" s="183" t="s">
        <v>190</v>
      </c>
      <c r="C143" s="184" t="s">
        <v>191</v>
      </c>
      <c r="D143" s="185"/>
      <c r="E143" s="185"/>
      <c r="F143" s="192" t="s">
        <v>25</v>
      </c>
      <c r="G143" s="193"/>
      <c r="H143" s="193"/>
      <c r="I143" s="193">
        <f>'SO 01-1 1 Pol'!G1379</f>
        <v>0</v>
      </c>
      <c r="J143" s="189" t="str">
        <f>IF(I172=0,"",I143/I172*100)</f>
        <v/>
      </c>
    </row>
    <row r="144" spans="1:10" ht="36.75" customHeight="1" x14ac:dyDescent="0.2">
      <c r="A144" s="178"/>
      <c r="B144" s="183" t="s">
        <v>192</v>
      </c>
      <c r="C144" s="184" t="s">
        <v>193</v>
      </c>
      <c r="D144" s="185"/>
      <c r="E144" s="185"/>
      <c r="F144" s="192" t="s">
        <v>25</v>
      </c>
      <c r="G144" s="193"/>
      <c r="H144" s="193"/>
      <c r="I144" s="193">
        <f>'SO 01-604 604 Pol'!G26</f>
        <v>0</v>
      </c>
      <c r="J144" s="189" t="str">
        <f>IF(I172=0,"",I144/I172*100)</f>
        <v/>
      </c>
    </row>
    <row r="145" spans="1:10" ht="36.75" customHeight="1" x14ac:dyDescent="0.2">
      <c r="A145" s="178"/>
      <c r="B145" s="183" t="s">
        <v>194</v>
      </c>
      <c r="C145" s="184" t="s">
        <v>195</v>
      </c>
      <c r="D145" s="185"/>
      <c r="E145" s="185"/>
      <c r="F145" s="192" t="s">
        <v>25</v>
      </c>
      <c r="G145" s="193"/>
      <c r="H145" s="193"/>
      <c r="I145" s="193">
        <f>'SO 01-604 604 Pol'!G53+'SO 01-605 605 Pol'!G27</f>
        <v>0</v>
      </c>
      <c r="J145" s="189" t="str">
        <f>IF(I172=0,"",I145/I172*100)</f>
        <v/>
      </c>
    </row>
    <row r="146" spans="1:10" ht="36.75" customHeight="1" x14ac:dyDescent="0.2">
      <c r="A146" s="178"/>
      <c r="B146" s="183" t="s">
        <v>196</v>
      </c>
      <c r="C146" s="184" t="s">
        <v>197</v>
      </c>
      <c r="D146" s="185"/>
      <c r="E146" s="185"/>
      <c r="F146" s="192" t="s">
        <v>25</v>
      </c>
      <c r="G146" s="193"/>
      <c r="H146" s="193"/>
      <c r="I146" s="193">
        <f>'SO 01-604 604 Pol'!G70+'SO 01-605 605 Pol'!G39+'SO 01-606 606 Pol'!G30+'SO 01-902 902 Pol'!G17</f>
        <v>0</v>
      </c>
      <c r="J146" s="189" t="str">
        <f>IF(I172=0,"",I146/I172*100)</f>
        <v/>
      </c>
    </row>
    <row r="147" spans="1:10" ht="36.75" customHeight="1" x14ac:dyDescent="0.2">
      <c r="A147" s="178"/>
      <c r="B147" s="183" t="s">
        <v>198</v>
      </c>
      <c r="C147" s="184" t="s">
        <v>199</v>
      </c>
      <c r="D147" s="185"/>
      <c r="E147" s="185"/>
      <c r="F147" s="192" t="s">
        <v>25</v>
      </c>
      <c r="G147" s="193"/>
      <c r="H147" s="193"/>
      <c r="I147" s="193">
        <f>'SO 01-604 604 Pol'!G93+'SO 01-605 605 Pol'!G57+'SO 01-606 606 Pol'!G60+'SO 01-607 607 Pol'!G10+'SO 01-902 902 Pol'!G30</f>
        <v>0</v>
      </c>
      <c r="J147" s="189" t="str">
        <f>IF(I172=0,"",I147/I172*100)</f>
        <v/>
      </c>
    </row>
    <row r="148" spans="1:10" ht="36.75" customHeight="1" x14ac:dyDescent="0.2">
      <c r="A148" s="178"/>
      <c r="B148" s="183" t="s">
        <v>200</v>
      </c>
      <c r="C148" s="184" t="s">
        <v>201</v>
      </c>
      <c r="D148" s="185"/>
      <c r="E148" s="185"/>
      <c r="F148" s="192" t="s">
        <v>25</v>
      </c>
      <c r="G148" s="193"/>
      <c r="H148" s="193"/>
      <c r="I148" s="193">
        <f>'SO 01-606 606 Pol'!G73+'SO 01-607 607 Pol'!G14</f>
        <v>0</v>
      </c>
      <c r="J148" s="189" t="str">
        <f>IF(I172=0,"",I148/I172*100)</f>
        <v/>
      </c>
    </row>
    <row r="149" spans="1:10" ht="36.75" customHeight="1" x14ac:dyDescent="0.2">
      <c r="A149" s="178"/>
      <c r="B149" s="183" t="s">
        <v>202</v>
      </c>
      <c r="C149" s="184" t="s">
        <v>203</v>
      </c>
      <c r="D149" s="185"/>
      <c r="E149" s="185"/>
      <c r="F149" s="192" t="s">
        <v>25</v>
      </c>
      <c r="G149" s="193"/>
      <c r="H149" s="193"/>
      <c r="I149" s="193">
        <f>'SO 01-1 1 Pol'!G558+'SO 01-1 1 Pol'!G1267</f>
        <v>0</v>
      </c>
      <c r="J149" s="189" t="str">
        <f>IF(I172=0,"",I149/I172*100)</f>
        <v/>
      </c>
    </row>
    <row r="150" spans="1:10" ht="36.75" customHeight="1" x14ac:dyDescent="0.2">
      <c r="A150" s="178"/>
      <c r="B150" s="183" t="s">
        <v>204</v>
      </c>
      <c r="C150" s="184" t="s">
        <v>205</v>
      </c>
      <c r="D150" s="185"/>
      <c r="E150" s="185"/>
      <c r="F150" s="192" t="s">
        <v>25</v>
      </c>
      <c r="G150" s="193"/>
      <c r="H150" s="193"/>
      <c r="I150" s="193">
        <f>'SO 01-1 1 Pol'!G1286</f>
        <v>0</v>
      </c>
      <c r="J150" s="189" t="str">
        <f>IF(I172=0,"",I150/I172*100)</f>
        <v/>
      </c>
    </row>
    <row r="151" spans="1:10" ht="36.75" customHeight="1" x14ac:dyDescent="0.2">
      <c r="A151" s="178"/>
      <c r="B151" s="183" t="s">
        <v>206</v>
      </c>
      <c r="C151" s="184" t="s">
        <v>207</v>
      </c>
      <c r="D151" s="185"/>
      <c r="E151" s="185"/>
      <c r="F151" s="192" t="s">
        <v>25</v>
      </c>
      <c r="G151" s="193"/>
      <c r="H151" s="193"/>
      <c r="I151" s="193">
        <f>'SO 01-1 1 Pol'!G1218+'SO 01-2 2 Pol'!G184</f>
        <v>0</v>
      </c>
      <c r="J151" s="189" t="str">
        <f>IF(I172=0,"",I151/I172*100)</f>
        <v/>
      </c>
    </row>
    <row r="152" spans="1:10" ht="36.75" customHeight="1" x14ac:dyDescent="0.2">
      <c r="A152" s="178"/>
      <c r="B152" s="183" t="s">
        <v>208</v>
      </c>
      <c r="C152" s="184" t="s">
        <v>209</v>
      </c>
      <c r="D152" s="185"/>
      <c r="E152" s="185"/>
      <c r="F152" s="192" t="s">
        <v>25</v>
      </c>
      <c r="G152" s="193"/>
      <c r="H152" s="193"/>
      <c r="I152" s="193">
        <f>'SO 01-1 1 Pol'!G1256</f>
        <v>0</v>
      </c>
      <c r="J152" s="189" t="str">
        <f>IF(I172=0,"",I152/I172*100)</f>
        <v/>
      </c>
    </row>
    <row r="153" spans="1:10" ht="36.75" customHeight="1" x14ac:dyDescent="0.2">
      <c r="A153" s="178"/>
      <c r="B153" s="183" t="s">
        <v>210</v>
      </c>
      <c r="C153" s="184" t="s">
        <v>211</v>
      </c>
      <c r="D153" s="185"/>
      <c r="E153" s="185"/>
      <c r="F153" s="192" t="s">
        <v>25</v>
      </c>
      <c r="G153" s="193"/>
      <c r="H153" s="193"/>
      <c r="I153" s="193">
        <f>'SO 01-1 1 Pol'!G562+'SO 01-1 1 Pol'!G1004+'SO 01-3 3 Pol'!G232+'SO 01-601 601 Pol'!G191</f>
        <v>0</v>
      </c>
      <c r="J153" s="189" t="str">
        <f>IF(I172=0,"",I153/I172*100)</f>
        <v/>
      </c>
    </row>
    <row r="154" spans="1:10" ht="36.75" customHeight="1" x14ac:dyDescent="0.2">
      <c r="A154" s="178"/>
      <c r="B154" s="183" t="s">
        <v>212</v>
      </c>
      <c r="C154" s="184" t="s">
        <v>213</v>
      </c>
      <c r="D154" s="185"/>
      <c r="E154" s="185"/>
      <c r="F154" s="192" t="s">
        <v>25</v>
      </c>
      <c r="G154" s="193"/>
      <c r="H154" s="193"/>
      <c r="I154" s="193">
        <f>'SO 01-1 1 Pol'!G566+'SO 01-1 1 Pol'!G682+'SO 01-1 1 Pol'!G798+'SO 01-1 1 Pol'!G808+'SO 01-2 2 Pol'!G235+'SO 01-3 3 Pol'!G242+'SO 01-601 601 Pol'!G194+'SO 01-604 604 Pol'!G130+'SO 01-605 605 Pol'!G77+'SO 01-606 606 Pol'!G80</f>
        <v>0</v>
      </c>
      <c r="J154" s="189" t="str">
        <f>IF(I172=0,"",I154/I172*100)</f>
        <v/>
      </c>
    </row>
    <row r="155" spans="1:10" ht="36.75" customHeight="1" x14ac:dyDescent="0.2">
      <c r="A155" s="178"/>
      <c r="B155" s="183" t="s">
        <v>214</v>
      </c>
      <c r="C155" s="184" t="s">
        <v>215</v>
      </c>
      <c r="D155" s="185"/>
      <c r="E155" s="185"/>
      <c r="F155" s="192" t="s">
        <v>25</v>
      </c>
      <c r="G155" s="193"/>
      <c r="H155" s="193"/>
      <c r="I155" s="193">
        <f>'SO 01-1 1 Pol'!G929+'SO 01-1 1 Pol'!G1406+'SO 01-601 601 Pol'!G212</f>
        <v>0</v>
      </c>
      <c r="J155" s="189" t="str">
        <f>IF(I172=0,"",I155/I172*100)</f>
        <v/>
      </c>
    </row>
    <row r="156" spans="1:10" ht="36.75" customHeight="1" x14ac:dyDescent="0.2">
      <c r="A156" s="178"/>
      <c r="B156" s="183" t="s">
        <v>216</v>
      </c>
      <c r="C156" s="184" t="s">
        <v>217</v>
      </c>
      <c r="D156" s="185"/>
      <c r="E156" s="185"/>
      <c r="F156" s="192" t="s">
        <v>25</v>
      </c>
      <c r="G156" s="193"/>
      <c r="H156" s="193"/>
      <c r="I156" s="193">
        <f>'SO 01-1 1 Pol'!G934</f>
        <v>0</v>
      </c>
      <c r="J156" s="189" t="str">
        <f>IF(I172=0,"",I156/I172*100)</f>
        <v/>
      </c>
    </row>
    <row r="157" spans="1:10" ht="36.75" customHeight="1" x14ac:dyDescent="0.2">
      <c r="A157" s="178"/>
      <c r="B157" s="183" t="s">
        <v>218</v>
      </c>
      <c r="C157" s="184" t="s">
        <v>219</v>
      </c>
      <c r="D157" s="185"/>
      <c r="E157" s="185"/>
      <c r="F157" s="192" t="s">
        <v>25</v>
      </c>
      <c r="G157" s="193"/>
      <c r="H157" s="193"/>
      <c r="I157" s="193">
        <f>'SO 01-1 1 Pol'!G940+'SO 01-601 601 Pol'!G254</f>
        <v>0</v>
      </c>
      <c r="J157" s="189" t="str">
        <f>IF(I172=0,"",I157/I172*100)</f>
        <v/>
      </c>
    </row>
    <row r="158" spans="1:10" ht="36.75" customHeight="1" x14ac:dyDescent="0.2">
      <c r="A158" s="178"/>
      <c r="B158" s="183" t="s">
        <v>220</v>
      </c>
      <c r="C158" s="184" t="s">
        <v>221</v>
      </c>
      <c r="D158" s="185"/>
      <c r="E158" s="185"/>
      <c r="F158" s="192" t="s">
        <v>25</v>
      </c>
      <c r="G158" s="193"/>
      <c r="H158" s="193"/>
      <c r="I158" s="193">
        <f>'SO 01-1 1 Pol'!G954+'SO 01-2 2 Pol'!G242+'SO 01-3 3 Pol'!G282+'SO 01-601 601 Pol'!G240+'SO 01-604 604 Pol'!G134+'SO 01-605 605 Pol'!G81+'SO 01-606 606 Pol'!G84+'SO 01-607 607 Pol'!G18+'SO 01-902 902 Pol'!G33</f>
        <v>0</v>
      </c>
      <c r="J158" s="189" t="str">
        <f>IF(I172=0,"",I158/I172*100)</f>
        <v/>
      </c>
    </row>
    <row r="159" spans="1:10" ht="36.75" customHeight="1" x14ac:dyDescent="0.2">
      <c r="A159" s="178"/>
      <c r="B159" s="183" t="s">
        <v>222</v>
      </c>
      <c r="C159" s="184" t="s">
        <v>223</v>
      </c>
      <c r="D159" s="185"/>
      <c r="E159" s="185"/>
      <c r="F159" s="192" t="s">
        <v>25</v>
      </c>
      <c r="G159" s="193"/>
      <c r="H159" s="193"/>
      <c r="I159" s="193">
        <f>'SO 01-1 1 Pol'!G972+'SO 01-601 601 Pol'!G257</f>
        <v>0</v>
      </c>
      <c r="J159" s="189" t="str">
        <f>IF(I172=0,"",I159/I172*100)</f>
        <v/>
      </c>
    </row>
    <row r="160" spans="1:10" ht="36.75" customHeight="1" x14ac:dyDescent="0.2">
      <c r="A160" s="178"/>
      <c r="B160" s="183" t="s">
        <v>224</v>
      </c>
      <c r="C160" s="184" t="s">
        <v>225</v>
      </c>
      <c r="D160" s="185"/>
      <c r="E160" s="185"/>
      <c r="F160" s="192" t="s">
        <v>25</v>
      </c>
      <c r="G160" s="193"/>
      <c r="H160" s="193"/>
      <c r="I160" s="193">
        <f>'SO 01-1 1 Pol'!G977</f>
        <v>0</v>
      </c>
      <c r="J160" s="189" t="str">
        <f>IF(I172=0,"",I160/I172*100)</f>
        <v/>
      </c>
    </row>
    <row r="161" spans="1:10" ht="36.75" customHeight="1" x14ac:dyDescent="0.2">
      <c r="A161" s="178"/>
      <c r="B161" s="183" t="s">
        <v>226</v>
      </c>
      <c r="C161" s="184" t="s">
        <v>227</v>
      </c>
      <c r="D161" s="185"/>
      <c r="E161" s="185"/>
      <c r="F161" s="192" t="s">
        <v>25</v>
      </c>
      <c r="G161" s="193"/>
      <c r="H161" s="193"/>
      <c r="I161" s="193">
        <f>'SO 01-1 1 Pol'!G1002</f>
        <v>0</v>
      </c>
      <c r="J161" s="189" t="str">
        <f>IF(I172=0,"",I161/I172*100)</f>
        <v/>
      </c>
    </row>
    <row r="162" spans="1:10" ht="36.75" customHeight="1" x14ac:dyDescent="0.2">
      <c r="A162" s="178"/>
      <c r="B162" s="183" t="s">
        <v>228</v>
      </c>
      <c r="C162" s="184" t="s">
        <v>229</v>
      </c>
      <c r="D162" s="185"/>
      <c r="E162" s="185"/>
      <c r="F162" s="192" t="s">
        <v>25</v>
      </c>
      <c r="G162" s="193"/>
      <c r="H162" s="193"/>
      <c r="I162" s="193">
        <f>'SO 01-3 3 Pol'!G292</f>
        <v>0</v>
      </c>
      <c r="J162" s="189" t="str">
        <f>IF(I172=0,"",I162/I172*100)</f>
        <v/>
      </c>
    </row>
    <row r="163" spans="1:10" ht="36.75" customHeight="1" x14ac:dyDescent="0.2">
      <c r="A163" s="178"/>
      <c r="B163" s="183" t="s">
        <v>230</v>
      </c>
      <c r="C163" s="184" t="s">
        <v>231</v>
      </c>
      <c r="D163" s="185"/>
      <c r="E163" s="185"/>
      <c r="F163" s="192" t="s">
        <v>26</v>
      </c>
      <c r="G163" s="193"/>
      <c r="H163" s="193"/>
      <c r="I163" s="193">
        <f>'SO 01-1 1 Pol'!G570+'SO 01-1 1 Pol'!G621+'SO 01-2 2 Pol'!G247+'SO 01-602 602 Pol'!G8</f>
        <v>0</v>
      </c>
      <c r="J163" s="189" t="str">
        <f>IF(I172=0,"",I163/I172*100)</f>
        <v/>
      </c>
    </row>
    <row r="164" spans="1:10" ht="36.75" customHeight="1" x14ac:dyDescent="0.2">
      <c r="A164" s="178"/>
      <c r="B164" s="183" t="s">
        <v>232</v>
      </c>
      <c r="C164" s="184" t="s">
        <v>233</v>
      </c>
      <c r="D164" s="185"/>
      <c r="E164" s="185"/>
      <c r="F164" s="192" t="s">
        <v>26</v>
      </c>
      <c r="G164" s="193"/>
      <c r="H164" s="193"/>
      <c r="I164" s="193">
        <f>'SO 01-1 1 Pol'!G1347+'SO 01-1 1 Pol'!G1373</f>
        <v>0</v>
      </c>
      <c r="J164" s="189" t="str">
        <f>IF(I172=0,"",I164/I172*100)</f>
        <v/>
      </c>
    </row>
    <row r="165" spans="1:10" ht="36.75" customHeight="1" x14ac:dyDescent="0.2">
      <c r="A165" s="178"/>
      <c r="B165" s="183" t="s">
        <v>234</v>
      </c>
      <c r="C165" s="184" t="s">
        <v>235</v>
      </c>
      <c r="D165" s="185"/>
      <c r="E165" s="185"/>
      <c r="F165" s="192" t="s">
        <v>26</v>
      </c>
      <c r="G165" s="193"/>
      <c r="H165" s="193"/>
      <c r="I165" s="193">
        <f>'SO 01-601 601 Pol'!G184+'SO 01-601 601 Pol'!G287+'SO 01-609 609 Pol'!G144</f>
        <v>0</v>
      </c>
      <c r="J165" s="189" t="str">
        <f>IF(I172=0,"",I165/I172*100)</f>
        <v/>
      </c>
    </row>
    <row r="166" spans="1:10" ht="36.75" customHeight="1" x14ac:dyDescent="0.2">
      <c r="A166" s="178"/>
      <c r="B166" s="183" t="s">
        <v>236</v>
      </c>
      <c r="C166" s="184" t="s">
        <v>237</v>
      </c>
      <c r="D166" s="185"/>
      <c r="E166" s="185"/>
      <c r="F166" s="192" t="s">
        <v>26</v>
      </c>
      <c r="G166" s="193"/>
      <c r="H166" s="193"/>
      <c r="I166" s="193">
        <f>'SO 01-1 1 Pol'!G685</f>
        <v>0</v>
      </c>
      <c r="J166" s="189" t="str">
        <f>IF(I172=0,"",I166/I172*100)</f>
        <v/>
      </c>
    </row>
    <row r="167" spans="1:10" ht="36.75" customHeight="1" x14ac:dyDescent="0.2">
      <c r="A167" s="178"/>
      <c r="B167" s="183" t="s">
        <v>238</v>
      </c>
      <c r="C167" s="184" t="s">
        <v>239</v>
      </c>
      <c r="D167" s="185"/>
      <c r="E167" s="185"/>
      <c r="F167" s="192" t="s">
        <v>26</v>
      </c>
      <c r="G167" s="193"/>
      <c r="H167" s="193"/>
      <c r="I167" s="193">
        <f>'SO 01-1 1 Pol'!G800</f>
        <v>0</v>
      </c>
      <c r="J167" s="189" t="str">
        <f>IF(I172=0,"",I167/I172*100)</f>
        <v/>
      </c>
    </row>
    <row r="168" spans="1:10" ht="36.75" customHeight="1" x14ac:dyDescent="0.2">
      <c r="A168" s="178"/>
      <c r="B168" s="183" t="s">
        <v>240</v>
      </c>
      <c r="C168" s="184" t="s">
        <v>241</v>
      </c>
      <c r="D168" s="185"/>
      <c r="E168" s="185"/>
      <c r="F168" s="192" t="s">
        <v>26</v>
      </c>
      <c r="G168" s="193"/>
      <c r="H168" s="193"/>
      <c r="I168" s="193">
        <f>'SO 01-603a 603a Pol'!G8+'SO 01-603b 603b Pol'!G8</f>
        <v>0</v>
      </c>
      <c r="J168" s="189" t="str">
        <f>IF(I172=0,"",I168/I172*100)</f>
        <v/>
      </c>
    </row>
    <row r="169" spans="1:10" ht="36.75" customHeight="1" x14ac:dyDescent="0.2">
      <c r="A169" s="178"/>
      <c r="B169" s="183" t="s">
        <v>242</v>
      </c>
      <c r="C169" s="184" t="s">
        <v>173</v>
      </c>
      <c r="D169" s="185"/>
      <c r="E169" s="185"/>
      <c r="F169" s="192" t="s">
        <v>243</v>
      </c>
      <c r="G169" s="193"/>
      <c r="H169" s="193"/>
      <c r="I169" s="193">
        <f>'SO 01-1 1 Pol'!G1412+'SO 01-2 2 Pol'!G251+'SO 01-3 3 Pol'!G334+'SO 01-5 5 Pol'!G93+'SO 01-601 601 Pol'!G296+'SO 01-609 609 Pol'!G149</f>
        <v>0</v>
      </c>
      <c r="J169" s="189" t="str">
        <f>IF(I172=0,"",I169/I172*100)</f>
        <v/>
      </c>
    </row>
    <row r="170" spans="1:10" ht="36.75" customHeight="1" x14ac:dyDescent="0.2">
      <c r="A170" s="178"/>
      <c r="B170" s="183" t="s">
        <v>244</v>
      </c>
      <c r="C170" s="184" t="s">
        <v>27</v>
      </c>
      <c r="D170" s="185"/>
      <c r="E170" s="185"/>
      <c r="F170" s="192" t="s">
        <v>244</v>
      </c>
      <c r="G170" s="193"/>
      <c r="H170" s="193"/>
      <c r="I170" s="193">
        <f>'SO 01-ON+VN 700 Naklady'!G8</f>
        <v>0</v>
      </c>
      <c r="J170" s="189" t="str">
        <f>IF(I172=0,"",I170/I172*100)</f>
        <v/>
      </c>
    </row>
    <row r="171" spans="1:10" ht="36.75" customHeight="1" x14ac:dyDescent="0.2">
      <c r="A171" s="178"/>
      <c r="B171" s="183" t="s">
        <v>245</v>
      </c>
      <c r="C171" s="184" t="s">
        <v>28</v>
      </c>
      <c r="D171" s="185"/>
      <c r="E171" s="185"/>
      <c r="F171" s="192" t="s">
        <v>245</v>
      </c>
      <c r="G171" s="193"/>
      <c r="H171" s="193"/>
      <c r="I171" s="193">
        <f>'SO 01-ON+VN 700 Naklady'!G59</f>
        <v>0</v>
      </c>
      <c r="J171" s="189" t="str">
        <f>IF(I172=0,"",I171/I172*100)</f>
        <v/>
      </c>
    </row>
    <row r="172" spans="1:10" ht="25.5" customHeight="1" x14ac:dyDescent="0.2">
      <c r="A172" s="179"/>
      <c r="B172" s="186" t="s">
        <v>1</v>
      </c>
      <c r="C172" s="187"/>
      <c r="D172" s="188"/>
      <c r="E172" s="188"/>
      <c r="F172" s="194"/>
      <c r="G172" s="195"/>
      <c r="H172" s="195"/>
      <c r="I172" s="195">
        <f>SUM(I117:I171)</f>
        <v>0</v>
      </c>
      <c r="J172" s="190">
        <f>SUM(J117:J171)</f>
        <v>0</v>
      </c>
    </row>
    <row r="173" spans="1:10" x14ac:dyDescent="0.2">
      <c r="F173" s="135"/>
      <c r="G173" s="135"/>
      <c r="H173" s="135"/>
      <c r="I173" s="135"/>
      <c r="J173" s="191"/>
    </row>
    <row r="174" spans="1:10" x14ac:dyDescent="0.2">
      <c r="F174" s="135"/>
      <c r="G174" s="135"/>
      <c r="H174" s="135"/>
      <c r="I174" s="135"/>
      <c r="J174" s="191"/>
    </row>
    <row r="175" spans="1:10" x14ac:dyDescent="0.2">
      <c r="F175" s="135"/>
      <c r="G175" s="135"/>
      <c r="H175" s="135"/>
      <c r="I175" s="135"/>
      <c r="J175" s="191"/>
    </row>
  </sheetData>
  <sheetProtection algorithmName="SHA-512" hashValue="Zv6yDpLHdEaMICsyFtoYUUoLjtWopquGj54kRHWr3mOlevX2c6kC4cySy5Yd0FfXzlWpXlIHeGvjbHyJqPKuww==" saltValue="W8dGterkQCbpITz/mQf8H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C170:E170"/>
    <mergeCell ref="C171:E171"/>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vSE5MEJiyjWDG8I5fJpDKwh1bPWCeEk0QSC4QnmbjcKZ4YSfl3tHwRAJ5ZrosVC68ih/KebB7RPazDYf1n+lgA==" saltValue="ZaypQDpBiSW/7Amk3gMMi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A3AB-9FCB-41F9-972F-9BFAC2A2609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249</v>
      </c>
      <c r="C3" s="201" t="s">
        <v>52</v>
      </c>
      <c r="D3" s="199"/>
      <c r="E3" s="199"/>
      <c r="F3" s="199"/>
      <c r="G3" s="200"/>
      <c r="AC3" s="176" t="s">
        <v>250</v>
      </c>
      <c r="AG3" t="s">
        <v>251</v>
      </c>
    </row>
    <row r="4" spans="1:60" ht="24.95" customHeight="1" x14ac:dyDescent="0.2">
      <c r="A4" s="202" t="s">
        <v>9</v>
      </c>
      <c r="B4" s="203" t="s">
        <v>53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244</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276</v>
      </c>
    </row>
    <row r="9" spans="1:60" outlineLevel="1" x14ac:dyDescent="0.2">
      <c r="A9" s="236">
        <v>1</v>
      </c>
      <c r="B9" s="237" t="s">
        <v>277</v>
      </c>
      <c r="C9" s="247" t="s">
        <v>278</v>
      </c>
      <c r="D9" s="238" t="s">
        <v>279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280</v>
      </c>
      <c r="T9" s="242" t="s">
        <v>281</v>
      </c>
      <c r="U9" s="222">
        <v>0</v>
      </c>
      <c r="V9" s="222">
        <f>ROUND(E9*U9,2)</f>
        <v>0</v>
      </c>
      <c r="W9" s="222"/>
      <c r="X9" s="222" t="s">
        <v>282</v>
      </c>
      <c r="Y9" s="222" t="s">
        <v>283</v>
      </c>
      <c r="Z9" s="212"/>
      <c r="AA9" s="212"/>
      <c r="AB9" s="212"/>
      <c r="AC9" s="212"/>
      <c r="AD9" s="212"/>
      <c r="AE9" s="212"/>
      <c r="AF9" s="212"/>
      <c r="AG9" s="212" t="s">
        <v>284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285</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286</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287</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289</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290</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291</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292</v>
      </c>
      <c r="C15" s="247" t="s">
        <v>293</v>
      </c>
      <c r="D15" s="238" t="s">
        <v>279</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280</v>
      </c>
      <c r="T15" s="242" t="s">
        <v>281</v>
      </c>
      <c r="U15" s="222">
        <v>0</v>
      </c>
      <c r="V15" s="222">
        <f>ROUND(E15*U15,2)</f>
        <v>0</v>
      </c>
      <c r="W15" s="222"/>
      <c r="X15" s="222" t="s">
        <v>282</v>
      </c>
      <c r="Y15" s="222" t="s">
        <v>283</v>
      </c>
      <c r="Z15" s="212"/>
      <c r="AA15" s="212"/>
      <c r="AB15" s="212"/>
      <c r="AC15" s="212"/>
      <c r="AD15" s="212"/>
      <c r="AE15" s="212"/>
      <c r="AF15" s="212"/>
      <c r="AG15" s="212" t="s">
        <v>284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294</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286</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296</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297</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291</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299</v>
      </c>
      <c r="C22" s="247" t="s">
        <v>300</v>
      </c>
      <c r="D22" s="238" t="s">
        <v>279</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280</v>
      </c>
      <c r="T22" s="242" t="s">
        <v>281</v>
      </c>
      <c r="U22" s="222">
        <v>0</v>
      </c>
      <c r="V22" s="222">
        <f>ROUND(E22*U22,2)</f>
        <v>0</v>
      </c>
      <c r="W22" s="222"/>
      <c r="X22" s="222" t="s">
        <v>282</v>
      </c>
      <c r="Y22" s="222" t="s">
        <v>283</v>
      </c>
      <c r="Z22" s="212"/>
      <c r="AA22" s="212"/>
      <c r="AB22" s="212"/>
      <c r="AC22" s="212"/>
      <c r="AD22" s="212"/>
      <c r="AE22" s="212"/>
      <c r="AF22" s="212"/>
      <c r="AG22" s="212" t="s">
        <v>284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301</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286</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303</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304</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291</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305</v>
      </c>
      <c r="C28" s="247" t="s">
        <v>306</v>
      </c>
      <c r="D28" s="238" t="s">
        <v>279</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280</v>
      </c>
      <c r="T28" s="242" t="s">
        <v>281</v>
      </c>
      <c r="U28" s="222">
        <v>0</v>
      </c>
      <c r="V28" s="222">
        <f>ROUND(E28*U28,2)</f>
        <v>0</v>
      </c>
      <c r="W28" s="222"/>
      <c r="X28" s="222" t="s">
        <v>282</v>
      </c>
      <c r="Y28" s="222" t="s">
        <v>283</v>
      </c>
      <c r="Z28" s="212"/>
      <c r="AA28" s="212"/>
      <c r="AB28" s="212"/>
      <c r="AC28" s="212"/>
      <c r="AD28" s="212"/>
      <c r="AE28" s="212"/>
      <c r="AF28" s="212"/>
      <c r="AG28" s="212" t="s">
        <v>284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307</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286</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309</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310</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311</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312</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313</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291</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314</v>
      </c>
      <c r="C37" s="247" t="s">
        <v>315</v>
      </c>
      <c r="D37" s="238" t="s">
        <v>279</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282</v>
      </c>
      <c r="Y37" s="222" t="s">
        <v>283</v>
      </c>
      <c r="Z37" s="212"/>
      <c r="AA37" s="212"/>
      <c r="AB37" s="212"/>
      <c r="AC37" s="212"/>
      <c r="AD37" s="212"/>
      <c r="AE37" s="212"/>
      <c r="AF37" s="212"/>
      <c r="AG37" s="212" t="s">
        <v>284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317</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318</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320</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321</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322</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325</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326</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327</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291</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328</v>
      </c>
      <c r="C50" s="247" t="s">
        <v>329</v>
      </c>
      <c r="D50" s="238" t="s">
        <v>279</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316</v>
      </c>
      <c r="T50" s="242" t="s">
        <v>281</v>
      </c>
      <c r="U50" s="222">
        <v>0</v>
      </c>
      <c r="V50" s="222">
        <f>ROUND(E50*U50,2)</f>
        <v>0</v>
      </c>
      <c r="W50" s="222"/>
      <c r="X50" s="222" t="s">
        <v>282</v>
      </c>
      <c r="Y50" s="222" t="s">
        <v>283</v>
      </c>
      <c r="Z50" s="212"/>
      <c r="AA50" s="212"/>
      <c r="AB50" s="212"/>
      <c r="AC50" s="212"/>
      <c r="AD50" s="212"/>
      <c r="AE50" s="212"/>
      <c r="AF50" s="212"/>
      <c r="AG50" s="212" t="s">
        <v>284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330</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331</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291</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332</v>
      </c>
      <c r="C54" s="247" t="s">
        <v>333</v>
      </c>
      <c r="D54" s="238" t="s">
        <v>279</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280</v>
      </c>
      <c r="T54" s="242" t="s">
        <v>281</v>
      </c>
      <c r="U54" s="222">
        <v>0</v>
      </c>
      <c r="V54" s="222">
        <f>ROUND(E54*U54,2)</f>
        <v>0</v>
      </c>
      <c r="W54" s="222"/>
      <c r="X54" s="222" t="s">
        <v>282</v>
      </c>
      <c r="Y54" s="222" t="s">
        <v>283</v>
      </c>
      <c r="Z54" s="212"/>
      <c r="AA54" s="212"/>
      <c r="AB54" s="212"/>
      <c r="AC54" s="212"/>
      <c r="AD54" s="212"/>
      <c r="AE54" s="212"/>
      <c r="AF54" s="212"/>
      <c r="AG54" s="212" t="s">
        <v>284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334</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335</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336</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291</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275</v>
      </c>
      <c r="B59" s="230" t="s">
        <v>245</v>
      </c>
      <c r="C59" s="246" t="s">
        <v>28</v>
      </c>
      <c r="D59" s="231"/>
      <c r="E59" s="232"/>
      <c r="F59" s="233"/>
      <c r="G59" s="233">
        <f>SUMIF(AG60:AG152,"&lt;&gt;NOR",G60:G152)</f>
        <v>0</v>
      </c>
      <c r="H59" s="233"/>
      <c r="I59" s="233">
        <f>SUM(I60:I152)</f>
        <v>0</v>
      </c>
      <c r="J59" s="233"/>
      <c r="K59" s="233">
        <f>SUM(K60:K152)</f>
        <v>0</v>
      </c>
      <c r="L59" s="233"/>
      <c r="M59" s="233">
        <f>SUM(M60:M152)</f>
        <v>0</v>
      </c>
      <c r="N59" s="232"/>
      <c r="O59" s="232">
        <f>SUM(O60:O152)</f>
        <v>0</v>
      </c>
      <c r="P59" s="232"/>
      <c r="Q59" s="232">
        <f>SUM(Q60:Q152)</f>
        <v>0</v>
      </c>
      <c r="R59" s="233"/>
      <c r="S59" s="233"/>
      <c r="T59" s="234"/>
      <c r="U59" s="228"/>
      <c r="V59" s="228">
        <f>SUM(V60:V152)</f>
        <v>0</v>
      </c>
      <c r="W59" s="228"/>
      <c r="X59" s="228"/>
      <c r="Y59" s="228"/>
      <c r="AG59" t="s">
        <v>276</v>
      </c>
    </row>
    <row r="60" spans="1:60" outlineLevel="1" x14ac:dyDescent="0.2">
      <c r="A60" s="236">
        <v>8</v>
      </c>
      <c r="B60" s="237" t="s">
        <v>337</v>
      </c>
      <c r="C60" s="247" t="s">
        <v>338</v>
      </c>
      <c r="D60" s="238" t="s">
        <v>279</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316</v>
      </c>
      <c r="T60" s="242" t="s">
        <v>281</v>
      </c>
      <c r="U60" s="222">
        <v>0</v>
      </c>
      <c r="V60" s="222">
        <f>ROUND(E60*U60,2)</f>
        <v>0</v>
      </c>
      <c r="W60" s="222"/>
      <c r="X60" s="222" t="s">
        <v>282</v>
      </c>
      <c r="Y60" s="222" t="s">
        <v>283</v>
      </c>
      <c r="Z60" s="212"/>
      <c r="AA60" s="212"/>
      <c r="AB60" s="212"/>
      <c r="AC60" s="212"/>
      <c r="AD60" s="212"/>
      <c r="AE60" s="212"/>
      <c r="AF60" s="212"/>
      <c r="AG60" s="212" t="s">
        <v>284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406</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407</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408</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409</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410</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411</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412</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413</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347</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339</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340</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341</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342</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343</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344</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345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346</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291</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316</v>
      </c>
      <c r="T80" s="242" t="s">
        <v>281</v>
      </c>
      <c r="U80" s="222">
        <v>0</v>
      </c>
      <c r="V80" s="222">
        <f>ROUND(E80*U80,2)</f>
        <v>0</v>
      </c>
      <c r="W80" s="222"/>
      <c r="X80" s="222" t="s">
        <v>282</v>
      </c>
      <c r="Y80" s="222" t="s">
        <v>283</v>
      </c>
      <c r="Z80" s="212"/>
      <c r="AA80" s="212"/>
      <c r="AB80" s="212"/>
      <c r="AC80" s="212"/>
      <c r="AD80" s="212"/>
      <c r="AE80" s="212"/>
      <c r="AF80" s="212"/>
      <c r="AG80" s="212" t="s">
        <v>284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352</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291</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10</v>
      </c>
      <c r="B84" s="237" t="s">
        <v>354</v>
      </c>
      <c r="C84" s="247" t="s">
        <v>355</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282</v>
      </c>
      <c r="Y84" s="222" t="s">
        <v>283</v>
      </c>
      <c r="Z84" s="212"/>
      <c r="AA84" s="212"/>
      <c r="AB84" s="212"/>
      <c r="AC84" s="212"/>
      <c r="AD84" s="212"/>
      <c r="AE84" s="212"/>
      <c r="AF84" s="212"/>
      <c r="AG84" s="212" t="s">
        <v>284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356</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9" t="s">
        <v>357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291</v>
      </c>
      <c r="D87" s="226"/>
      <c r="E87" s="227">
        <v>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11</v>
      </c>
      <c r="B88" s="237" t="s">
        <v>358</v>
      </c>
      <c r="C88" s="247" t="s">
        <v>359</v>
      </c>
      <c r="D88" s="238" t="s">
        <v>279</v>
      </c>
      <c r="E88" s="239">
        <v>1</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c r="S88" s="241" t="s">
        <v>316</v>
      </c>
      <c r="T88" s="242" t="s">
        <v>281</v>
      </c>
      <c r="U88" s="222">
        <v>0</v>
      </c>
      <c r="V88" s="222">
        <f>ROUND(E88*U88,2)</f>
        <v>0</v>
      </c>
      <c r="W88" s="222"/>
      <c r="X88" s="222" t="s">
        <v>282</v>
      </c>
      <c r="Y88" s="222" t="s">
        <v>283</v>
      </c>
      <c r="Z88" s="212"/>
      <c r="AA88" s="212"/>
      <c r="AB88" s="212"/>
      <c r="AC88" s="212"/>
      <c r="AD88" s="212"/>
      <c r="AE88" s="212"/>
      <c r="AF88" s="212"/>
      <c r="AG88" s="212" t="s">
        <v>284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414</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0" t="s">
        <v>415</v>
      </c>
      <c r="D90" s="245"/>
      <c r="E90" s="245"/>
      <c r="F90" s="245"/>
      <c r="G90" s="245"/>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0" t="s">
        <v>416</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417</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418</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419</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420</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421</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422</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369</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360</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361</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362</v>
      </c>
      <c r="D101" s="226"/>
      <c r="E101" s="227"/>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363</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364</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365</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366</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367</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370</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291</v>
      </c>
      <c r="D109" s="226"/>
      <c r="E109" s="227">
        <v>1</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12</v>
      </c>
      <c r="B110" s="237" t="s">
        <v>371</v>
      </c>
      <c r="C110" s="247" t="s">
        <v>372</v>
      </c>
      <c r="D110" s="238" t="s">
        <v>351</v>
      </c>
      <c r="E110" s="239">
        <v>1</v>
      </c>
      <c r="F110" s="240"/>
      <c r="G110" s="241">
        <f>ROUND(E110*F110,2)</f>
        <v>0</v>
      </c>
      <c r="H110" s="240"/>
      <c r="I110" s="241">
        <f>ROUND(E110*H110,2)</f>
        <v>0</v>
      </c>
      <c r="J110" s="240"/>
      <c r="K110" s="241">
        <f>ROUND(E110*J110,2)</f>
        <v>0</v>
      </c>
      <c r="L110" s="241">
        <v>21</v>
      </c>
      <c r="M110" s="241">
        <f>G110*(1+L110/100)</f>
        <v>0</v>
      </c>
      <c r="N110" s="239">
        <v>0</v>
      </c>
      <c r="O110" s="239">
        <f>ROUND(E110*N110,2)</f>
        <v>0</v>
      </c>
      <c r="P110" s="239">
        <v>0</v>
      </c>
      <c r="Q110" s="239">
        <f>ROUND(E110*P110,2)</f>
        <v>0</v>
      </c>
      <c r="R110" s="241"/>
      <c r="S110" s="241" t="s">
        <v>316</v>
      </c>
      <c r="T110" s="242" t="s">
        <v>281</v>
      </c>
      <c r="U110" s="222">
        <v>0</v>
      </c>
      <c r="V110" s="222">
        <f>ROUND(E110*U110,2)</f>
        <v>0</v>
      </c>
      <c r="W110" s="222"/>
      <c r="X110" s="222" t="s">
        <v>282</v>
      </c>
      <c r="Y110" s="222" t="s">
        <v>283</v>
      </c>
      <c r="Z110" s="212"/>
      <c r="AA110" s="212"/>
      <c r="AB110" s="212"/>
      <c r="AC110" s="212"/>
      <c r="AD110" s="212"/>
      <c r="AE110" s="212"/>
      <c r="AF110" s="212"/>
      <c r="AG110" s="212" t="s">
        <v>284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48" t="s">
        <v>373</v>
      </c>
      <c r="D111" s="244"/>
      <c r="E111" s="244"/>
      <c r="F111" s="244"/>
      <c r="G111" s="244"/>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374</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291</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13</v>
      </c>
      <c r="B114" s="237" t="s">
        <v>375</v>
      </c>
      <c r="C114" s="247" t="s">
        <v>376</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316</v>
      </c>
      <c r="T114" s="242" t="s">
        <v>281</v>
      </c>
      <c r="U114" s="222">
        <v>0</v>
      </c>
      <c r="V114" s="222">
        <f>ROUND(E114*U114,2)</f>
        <v>0</v>
      </c>
      <c r="W114" s="222"/>
      <c r="X114" s="222" t="s">
        <v>282</v>
      </c>
      <c r="Y114" s="222" t="s">
        <v>283</v>
      </c>
      <c r="Z114" s="212"/>
      <c r="AA114" s="212"/>
      <c r="AB114" s="212"/>
      <c r="AC114" s="212"/>
      <c r="AD114" s="212"/>
      <c r="AE114" s="212"/>
      <c r="AF114" s="212"/>
      <c r="AG114" s="212" t="s">
        <v>284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423</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0" t="s">
        <v>378</v>
      </c>
      <c r="D116" s="245"/>
      <c r="E116" s="245"/>
      <c r="F116" s="245"/>
      <c r="G116" s="245"/>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377</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379</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291</v>
      </c>
      <c r="D119" s="226"/>
      <c r="E119" s="227">
        <v>1</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14</v>
      </c>
      <c r="B120" s="237" t="s">
        <v>380</v>
      </c>
      <c r="C120" s="247" t="s">
        <v>381</v>
      </c>
      <c r="D120" s="238" t="s">
        <v>382</v>
      </c>
      <c r="E120" s="239">
        <v>1</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c r="S120" s="241" t="s">
        <v>316</v>
      </c>
      <c r="T120" s="242" t="s">
        <v>281</v>
      </c>
      <c r="U120" s="222">
        <v>0</v>
      </c>
      <c r="V120" s="222">
        <f>ROUND(E120*U120,2)</f>
        <v>0</v>
      </c>
      <c r="W120" s="222"/>
      <c r="X120" s="222" t="s">
        <v>282</v>
      </c>
      <c r="Y120" s="222" t="s">
        <v>283</v>
      </c>
      <c r="Z120" s="212"/>
      <c r="AA120" s="212"/>
      <c r="AB120" s="212"/>
      <c r="AC120" s="212"/>
      <c r="AD120" s="212"/>
      <c r="AE120" s="212"/>
      <c r="AF120" s="212"/>
      <c r="AG120" s="212" t="s">
        <v>284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8" t="s">
        <v>424</v>
      </c>
      <c r="D121" s="244"/>
      <c r="E121" s="244"/>
      <c r="F121" s="244"/>
      <c r="G121" s="244"/>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0" t="s">
        <v>425</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0" t="s">
        <v>426</v>
      </c>
      <c r="D123" s="245"/>
      <c r="E123" s="245"/>
      <c r="F123" s="245"/>
      <c r="G123" s="245"/>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0" t="s">
        <v>427</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0" t="s">
        <v>387</v>
      </c>
      <c r="D125" s="245"/>
      <c r="E125" s="245"/>
      <c r="F125" s="245"/>
      <c r="G125" s="245"/>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383</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384</v>
      </c>
      <c r="D127" s="226"/>
      <c r="E127" s="227"/>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385</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386</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387</v>
      </c>
      <c r="D130" s="226"/>
      <c r="E130" s="227">
        <v>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15</v>
      </c>
      <c r="B131" s="237" t="s">
        <v>388</v>
      </c>
      <c r="C131" s="247" t="s">
        <v>389</v>
      </c>
      <c r="D131" s="238" t="s">
        <v>351</v>
      </c>
      <c r="E131" s="239">
        <v>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316</v>
      </c>
      <c r="T131" s="242" t="s">
        <v>281</v>
      </c>
      <c r="U131" s="222">
        <v>0</v>
      </c>
      <c r="V131" s="222">
        <f>ROUND(E131*U131,2)</f>
        <v>0</v>
      </c>
      <c r="W131" s="222"/>
      <c r="X131" s="222" t="s">
        <v>282</v>
      </c>
      <c r="Y131" s="222" t="s">
        <v>283</v>
      </c>
      <c r="Z131" s="212"/>
      <c r="AA131" s="212"/>
      <c r="AB131" s="212"/>
      <c r="AC131" s="212"/>
      <c r="AD131" s="212"/>
      <c r="AE131" s="212"/>
      <c r="AF131" s="212"/>
      <c r="AG131" s="212" t="s">
        <v>284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8" t="s">
        <v>428</v>
      </c>
      <c r="D132" s="244"/>
      <c r="E132" s="244"/>
      <c r="F132" s="244"/>
      <c r="G132" s="244"/>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0" t="s">
        <v>429</v>
      </c>
      <c r="D133" s="245"/>
      <c r="E133" s="245"/>
      <c r="F133" s="245"/>
      <c r="G133" s="245"/>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0" t="s">
        <v>430</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0" t="s">
        <v>431</v>
      </c>
      <c r="D135" s="245"/>
      <c r="E135" s="245"/>
      <c r="F135" s="245"/>
      <c r="G135" s="245"/>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0" t="s">
        <v>432</v>
      </c>
      <c r="D136" s="245"/>
      <c r="E136" s="245"/>
      <c r="F136" s="245"/>
      <c r="G136" s="245"/>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0" t="s">
        <v>395</v>
      </c>
      <c r="D137" s="245"/>
      <c r="E137" s="245"/>
      <c r="F137" s="245"/>
      <c r="G137" s="245"/>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390</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9" t="s">
        <v>391</v>
      </c>
      <c r="D139" s="226"/>
      <c r="E139" s="227"/>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9" t="s">
        <v>392</v>
      </c>
      <c r="D140" s="226"/>
      <c r="E140" s="227"/>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9" t="s">
        <v>393</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49" t="s">
        <v>394</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49" t="s">
        <v>396</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291</v>
      </c>
      <c r="D144" s="226"/>
      <c r="E144" s="227">
        <v>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6">
        <v>16</v>
      </c>
      <c r="B145" s="237" t="s">
        <v>397</v>
      </c>
      <c r="C145" s="247" t="s">
        <v>398</v>
      </c>
      <c r="D145" s="238" t="s">
        <v>351</v>
      </c>
      <c r="E145" s="239">
        <v>1</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316</v>
      </c>
      <c r="T145" s="242" t="s">
        <v>281</v>
      </c>
      <c r="U145" s="222">
        <v>0</v>
      </c>
      <c r="V145" s="222">
        <f>ROUND(E145*U145,2)</f>
        <v>0</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8" t="s">
        <v>433</v>
      </c>
      <c r="D146" s="244"/>
      <c r="E146" s="244"/>
      <c r="F146" s="244"/>
      <c r="G146" s="244"/>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0" t="s">
        <v>434</v>
      </c>
      <c r="D147" s="245"/>
      <c r="E147" s="245"/>
      <c r="F147" s="245"/>
      <c r="G147" s="24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0" t="s">
        <v>403</v>
      </c>
      <c r="D148" s="245"/>
      <c r="E148" s="245"/>
      <c r="F148" s="245"/>
      <c r="G148" s="245"/>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401</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402</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404</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291</v>
      </c>
      <c r="D152" s="226"/>
      <c r="E152" s="227">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3"/>
      <c r="B153" s="4"/>
      <c r="C153" s="251"/>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261</v>
      </c>
    </row>
    <row r="154" spans="1:60" x14ac:dyDescent="0.2">
      <c r="A154" s="215"/>
      <c r="B154" s="216" t="s">
        <v>29</v>
      </c>
      <c r="C154" s="252"/>
      <c r="D154" s="217"/>
      <c r="E154" s="218"/>
      <c r="F154" s="218"/>
      <c r="G154" s="235">
        <f>G8+G59</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405</v>
      </c>
    </row>
    <row r="155" spans="1:60" x14ac:dyDescent="0.2">
      <c r="C155" s="253"/>
      <c r="D155" s="10"/>
      <c r="AG155" t="s">
        <v>435</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fU1F7c2DTtLwvBytXtAfx8RPbedXV/LfdH9EcjSVIAzQgg2Ga/+p47EdcfDWA3NqTfhhnMZb0t8QdDT0wMmcg==" saltValue="4hIZTc0P0VcwfGFLkAt16w==" spinCount="100000" sheet="1" formatRows="0"/>
  <mergeCells count="45">
    <mergeCell ref="C146:G146"/>
    <mergeCell ref="C147:G147"/>
    <mergeCell ref="C148:G148"/>
    <mergeCell ref="C132:G132"/>
    <mergeCell ref="C133:G133"/>
    <mergeCell ref="C134:G134"/>
    <mergeCell ref="C135:G135"/>
    <mergeCell ref="C136:G136"/>
    <mergeCell ref="C137:G137"/>
    <mergeCell ref="C116:G116"/>
    <mergeCell ref="C121:G121"/>
    <mergeCell ref="C122:G122"/>
    <mergeCell ref="C123:G123"/>
    <mergeCell ref="C124:G124"/>
    <mergeCell ref="C125:G125"/>
    <mergeCell ref="C95:G95"/>
    <mergeCell ref="C96:G96"/>
    <mergeCell ref="C97:G97"/>
    <mergeCell ref="C98:G98"/>
    <mergeCell ref="C111:G111"/>
    <mergeCell ref="C115:G115"/>
    <mergeCell ref="C89:G89"/>
    <mergeCell ref="C90:G90"/>
    <mergeCell ref="C91:G91"/>
    <mergeCell ref="C92:G92"/>
    <mergeCell ref="C93:G93"/>
    <mergeCell ref="C94:G94"/>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3C21-5B9A-49CA-A83E-EB322FED40F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56</v>
      </c>
      <c r="C3" s="201" t="s">
        <v>57</v>
      </c>
      <c r="D3" s="199"/>
      <c r="E3" s="199"/>
      <c r="F3" s="199"/>
      <c r="G3" s="200"/>
      <c r="AC3" s="176" t="s">
        <v>248</v>
      </c>
      <c r="AG3" t="s">
        <v>251</v>
      </c>
    </row>
    <row r="4" spans="1:60" ht="24.95" customHeight="1" x14ac:dyDescent="0.2">
      <c r="A4" s="202" t="s">
        <v>9</v>
      </c>
      <c r="B4" s="203" t="s">
        <v>58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0</v>
      </c>
      <c r="P8" s="232"/>
      <c r="Q8" s="232">
        <f>SUM(Q9:Q40)</f>
        <v>29.04</v>
      </c>
      <c r="R8" s="233"/>
      <c r="S8" s="233"/>
      <c r="T8" s="234"/>
      <c r="U8" s="228"/>
      <c r="V8" s="228">
        <f>SUM(V9:V40)</f>
        <v>456.01</v>
      </c>
      <c r="W8" s="228"/>
      <c r="X8" s="228"/>
      <c r="Y8" s="228"/>
      <c r="AG8" t="s">
        <v>276</v>
      </c>
    </row>
    <row r="9" spans="1:60" ht="22.5" outlineLevel="1" x14ac:dyDescent="0.2">
      <c r="A9" s="236">
        <v>1</v>
      </c>
      <c r="B9" s="237" t="s">
        <v>437</v>
      </c>
      <c r="C9" s="247" t="s">
        <v>438</v>
      </c>
      <c r="D9" s="238" t="s">
        <v>439</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440</v>
      </c>
      <c r="S9" s="241" t="s">
        <v>280</v>
      </c>
      <c r="T9" s="242" t="s">
        <v>441</v>
      </c>
      <c r="U9" s="222">
        <v>4.2999999999999997E-2</v>
      </c>
      <c r="V9" s="222">
        <f>ROUND(E9*U9,2)</f>
        <v>5.68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442</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437</v>
      </c>
      <c r="C11" s="247" t="s">
        <v>438</v>
      </c>
      <c r="D11" s="238" t="s">
        <v>439</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440</v>
      </c>
      <c r="S11" s="241" t="s">
        <v>280</v>
      </c>
      <c r="T11" s="242" t="s">
        <v>441</v>
      </c>
      <c r="U11" s="222">
        <v>4.2999999999999997E-2</v>
      </c>
      <c r="V11" s="222">
        <f>ROUND(E11*U11,2)</f>
        <v>5.68</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442</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443</v>
      </c>
      <c r="C13" s="247" t="s">
        <v>444</v>
      </c>
      <c r="D13" s="238" t="s">
        <v>445</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4.6550000000000002</v>
      </c>
      <c r="V13" s="222">
        <f>ROUND(E13*U13,2)</f>
        <v>429.22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447</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449</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450</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451</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452</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453</v>
      </c>
      <c r="C19" s="247" t="s">
        <v>454</v>
      </c>
      <c r="D19" s="238" t="s">
        <v>445</v>
      </c>
      <c r="E19" s="239">
        <v>91.918800000000005</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446</v>
      </c>
      <c r="S19" s="241" t="s">
        <v>280</v>
      </c>
      <c r="T19" s="242" t="s">
        <v>441</v>
      </c>
      <c r="U19" s="222">
        <v>1.0999999999999999E-2</v>
      </c>
      <c r="V19" s="222">
        <f>ROUND(E19*U19,2)</f>
        <v>1.01</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455</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449</v>
      </c>
      <c r="D21" s="226"/>
      <c r="E21" s="227">
        <v>7.0308000000000002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450</v>
      </c>
      <c r="D22" s="226"/>
      <c r="E22" s="227">
        <v>0.57599999999999996</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451</v>
      </c>
      <c r="D23" s="226"/>
      <c r="E23" s="227">
        <v>84.311999999999998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5</v>
      </c>
      <c r="B24" s="237" t="s">
        <v>456</v>
      </c>
      <c r="C24" s="247" t="s">
        <v>457</v>
      </c>
      <c r="D24" s="238" t="s">
        <v>445</v>
      </c>
      <c r="E24" s="239">
        <v>367.67520000000002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v>
      </c>
      <c r="V24" s="222">
        <f>ROUND(E24*U24,2)</f>
        <v>0</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455</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458</v>
      </c>
      <c r="D26" s="226"/>
      <c r="E26" s="227">
        <v>367.67520000000002</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6">
        <v>6</v>
      </c>
      <c r="B27" s="237" t="s">
        <v>459</v>
      </c>
      <c r="C27" s="247" t="s">
        <v>460</v>
      </c>
      <c r="D27" s="238" t="s">
        <v>445</v>
      </c>
      <c r="E27" s="239">
        <v>91.918800000000005</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446</v>
      </c>
      <c r="S27" s="241" t="s">
        <v>280</v>
      </c>
      <c r="T27" s="242" t="s">
        <v>441</v>
      </c>
      <c r="U27" s="222">
        <v>4.4999999999999998E-2</v>
      </c>
      <c r="V27" s="222">
        <f>ROUND(E27*U27,2)</f>
        <v>4.1399999999999997</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461</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9" t="s">
        <v>449</v>
      </c>
      <c r="D29" s="226"/>
      <c r="E29" s="227">
        <v>7.0308000000000002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49" t="s">
        <v>450</v>
      </c>
      <c r="D30" s="226"/>
      <c r="E30" s="227">
        <v>0.57599999999999996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451</v>
      </c>
      <c r="D31" s="226"/>
      <c r="E31" s="227">
        <v>84.311999999999998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7</v>
      </c>
      <c r="B32" s="237" t="s">
        <v>462</v>
      </c>
      <c r="C32" s="247" t="s">
        <v>463</v>
      </c>
      <c r="D32" s="238" t="s">
        <v>445</v>
      </c>
      <c r="E32" s="239">
        <v>50.886060000000001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0.20200000000000001</v>
      </c>
      <c r="V32" s="222">
        <f>ROUND(E32*U32,2)</f>
        <v>10.28</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464</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0" t="s">
        <v>465</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9" t="s">
        <v>466</v>
      </c>
      <c r="D35" s="226"/>
      <c r="E35" s="227">
        <v>50.587200000000003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467</v>
      </c>
      <c r="D36" s="226"/>
      <c r="E36" s="227">
        <v>0.29886000000000001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8</v>
      </c>
      <c r="B37" s="237" t="s">
        <v>468</v>
      </c>
      <c r="C37" s="247" t="s">
        <v>469</v>
      </c>
      <c r="D37" s="238" t="s">
        <v>445</v>
      </c>
      <c r="E37" s="239">
        <v>91.918800000000005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449</v>
      </c>
      <c r="D38" s="226"/>
      <c r="E38" s="227">
        <v>7.0308000000000002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450</v>
      </c>
      <c r="D39" s="226"/>
      <c r="E39" s="227">
        <v>0.57599999999999996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451</v>
      </c>
      <c r="D40" s="226"/>
      <c r="E40" s="227">
        <v>84.311999999999998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9" t="s">
        <v>275</v>
      </c>
      <c r="B41" s="230" t="s">
        <v>61</v>
      </c>
      <c r="C41" s="246" t="s">
        <v>147</v>
      </c>
      <c r="D41" s="231"/>
      <c r="E41" s="232"/>
      <c r="F41" s="233"/>
      <c r="G41" s="233">
        <f>SUMIF(AG42:AG55,"&lt;&gt;NOR",G42:G55)</f>
        <v>0</v>
      </c>
      <c r="H41" s="233"/>
      <c r="I41" s="233">
        <f>SUM(I42:I55)</f>
        <v>0</v>
      </c>
      <c r="J41" s="233"/>
      <c r="K41" s="233">
        <f>SUM(K42:K55)</f>
        <v>0</v>
      </c>
      <c r="L41" s="233"/>
      <c r="M41" s="233">
        <f>SUM(M42:M55)</f>
        <v>0</v>
      </c>
      <c r="N41" s="232"/>
      <c r="O41" s="232">
        <f>SUM(O42:O55)</f>
        <v>4.8</v>
      </c>
      <c r="P41" s="232"/>
      <c r="Q41" s="232">
        <f>SUM(Q42:Q55)</f>
        <v>0</v>
      </c>
      <c r="R41" s="233"/>
      <c r="S41" s="233"/>
      <c r="T41" s="234"/>
      <c r="U41" s="228"/>
      <c r="V41" s="228">
        <f>SUM(V42:V55)</f>
        <v>1.89</v>
      </c>
      <c r="W41" s="228"/>
      <c r="X41" s="228"/>
      <c r="Y41" s="228"/>
      <c r="AG41" t="s">
        <v>276</v>
      </c>
    </row>
    <row r="42" spans="1:60" outlineLevel="1" x14ac:dyDescent="0.2">
      <c r="A42" s="236">
        <v>9</v>
      </c>
      <c r="B42" s="237" t="s">
        <v>470</v>
      </c>
      <c r="C42" s="247" t="s">
        <v>471</v>
      </c>
      <c r="D42" s="238" t="s">
        <v>445</v>
      </c>
      <c r="E42" s="239">
        <v>0.23688000000000001</v>
      </c>
      <c r="F42" s="240"/>
      <c r="G42" s="241">
        <f>ROUND(E42*F42,2)</f>
        <v>0</v>
      </c>
      <c r="H42" s="240"/>
      <c r="I42" s="241">
        <f>ROUND(E42*H42,2)</f>
        <v>0</v>
      </c>
      <c r="J42" s="240"/>
      <c r="K42" s="241">
        <f>ROUND(E42*J42,2)</f>
        <v>0</v>
      </c>
      <c r="L42" s="241">
        <v>21</v>
      </c>
      <c r="M42" s="241">
        <f>G42*(1+L42/100)</f>
        <v>0</v>
      </c>
      <c r="N42" s="239">
        <v>2.5249999999999999</v>
      </c>
      <c r="O42" s="239">
        <f>ROUND(E42*N42,2)</f>
        <v>0.6</v>
      </c>
      <c r="P42" s="239">
        <v>0</v>
      </c>
      <c r="Q42" s="239">
        <f>ROUND(E42*P42,2)</f>
        <v>0</v>
      </c>
      <c r="R42" s="241" t="s">
        <v>472</v>
      </c>
      <c r="S42" s="241" t="s">
        <v>280</v>
      </c>
      <c r="T42" s="242" t="s">
        <v>441</v>
      </c>
      <c r="U42" s="222">
        <v>0.47699999999999998</v>
      </c>
      <c r="V42" s="222">
        <f>ROUND(E42*U42,2)</f>
        <v>0.11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473</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474</v>
      </c>
      <c r="D44" s="226"/>
      <c r="E44" s="227">
        <v>0.23688000000000001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475</v>
      </c>
      <c r="C45" s="247" t="s">
        <v>476</v>
      </c>
      <c r="D45" s="238" t="s">
        <v>445</v>
      </c>
      <c r="E45" s="239">
        <v>1.4979100000000001</v>
      </c>
      <c r="F45" s="240"/>
      <c r="G45" s="241">
        <f>ROUND(E45*F45,2)</f>
        <v>0</v>
      </c>
      <c r="H45" s="240"/>
      <c r="I45" s="241">
        <f>ROUND(E45*H45,2)</f>
        <v>0</v>
      </c>
      <c r="J45" s="240"/>
      <c r="K45" s="241">
        <f>ROUND(E45*J45,2)</f>
        <v>0</v>
      </c>
      <c r="L45" s="241">
        <v>21</v>
      </c>
      <c r="M45" s="241">
        <f>G45*(1+L45/100)</f>
        <v>0</v>
      </c>
      <c r="N45" s="239">
        <v>2.5249999999999999</v>
      </c>
      <c r="O45" s="239">
        <f>ROUND(E45*N45,2)</f>
        <v>3.78</v>
      </c>
      <c r="P45" s="239">
        <v>0</v>
      </c>
      <c r="Q45" s="239">
        <f>ROUND(E45*P45,2)</f>
        <v>0</v>
      </c>
      <c r="R45" s="241" t="s">
        <v>472</v>
      </c>
      <c r="S45" s="241" t="s">
        <v>280</v>
      </c>
      <c r="T45" s="242" t="s">
        <v>441</v>
      </c>
      <c r="U45" s="222">
        <v>0.48</v>
      </c>
      <c r="V45" s="222">
        <f>ROUND(E45*U45,2)</f>
        <v>0.72</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477</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478</v>
      </c>
      <c r="D47" s="226"/>
      <c r="E47" s="227">
        <v>1.4212800000000001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479</v>
      </c>
      <c r="D48" s="226"/>
      <c r="E48" s="227">
        <v>7.6630000000000004E-2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480</v>
      </c>
      <c r="C49" s="247" t="s">
        <v>481</v>
      </c>
      <c r="D49" s="238" t="s">
        <v>482</v>
      </c>
      <c r="E49" s="239">
        <v>6.5170000000000006E-2</v>
      </c>
      <c r="F49" s="240"/>
      <c r="G49" s="241">
        <f>ROUND(E49*F49,2)</f>
        <v>0</v>
      </c>
      <c r="H49" s="240"/>
      <c r="I49" s="241">
        <f>ROUND(E49*H49,2)</f>
        <v>0</v>
      </c>
      <c r="J49" s="240"/>
      <c r="K49" s="241">
        <f>ROUND(E49*J49,2)</f>
        <v>0</v>
      </c>
      <c r="L49" s="241">
        <v>21</v>
      </c>
      <c r="M49" s="241">
        <f>G49*(1+L49/100)</f>
        <v>0</v>
      </c>
      <c r="N49" s="239">
        <v>1.0554399999999999</v>
      </c>
      <c r="O49" s="239">
        <f>ROUND(E49*N49,2)</f>
        <v>7.0000000000000007E-2</v>
      </c>
      <c r="P49" s="239">
        <v>0</v>
      </c>
      <c r="Q49" s="239">
        <f>ROUND(E49*P49,2)</f>
        <v>0</v>
      </c>
      <c r="R49" s="241" t="s">
        <v>472</v>
      </c>
      <c r="S49" s="241" t="s">
        <v>280</v>
      </c>
      <c r="T49" s="242" t="s">
        <v>441</v>
      </c>
      <c r="U49" s="222">
        <v>15.231</v>
      </c>
      <c r="V49" s="222">
        <f>ROUND(E49*U49,2)</f>
        <v>0.99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483</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484</v>
      </c>
      <c r="D51" s="226"/>
      <c r="E51" s="227">
        <v>6.5170000000000006E-2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12</v>
      </c>
      <c r="B52" s="237" t="s">
        <v>485</v>
      </c>
      <c r="C52" s="247" t="s">
        <v>486</v>
      </c>
      <c r="D52" s="238" t="s">
        <v>445</v>
      </c>
      <c r="E52" s="239">
        <v>0.1404</v>
      </c>
      <c r="F52" s="240"/>
      <c r="G52" s="241">
        <f>ROUND(E52*F52,2)</f>
        <v>0</v>
      </c>
      <c r="H52" s="240"/>
      <c r="I52" s="241">
        <f>ROUND(E52*H52,2)</f>
        <v>0</v>
      </c>
      <c r="J52" s="240"/>
      <c r="K52" s="241">
        <f>ROUND(E52*J52,2)</f>
        <v>0</v>
      </c>
      <c r="L52" s="241">
        <v>21</v>
      </c>
      <c r="M52" s="241">
        <f>G52*(1+L52/100)</f>
        <v>0</v>
      </c>
      <c r="N52" s="239">
        <v>2.5249999999999999</v>
      </c>
      <c r="O52" s="239">
        <f>ROUND(E52*N52,2)</f>
        <v>0.35</v>
      </c>
      <c r="P52" s="239">
        <v>0</v>
      </c>
      <c r="Q52" s="239">
        <f>ROUND(E52*P52,2)</f>
        <v>0</v>
      </c>
      <c r="R52" s="241" t="s">
        <v>472</v>
      </c>
      <c r="S52" s="241" t="s">
        <v>280</v>
      </c>
      <c r="T52" s="242" t="s">
        <v>441</v>
      </c>
      <c r="U52" s="222">
        <v>0.47699999999999998</v>
      </c>
      <c r="V52" s="222">
        <f>ROUND(E52*U52,2)</f>
        <v>7.0000000000000007E-2</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487</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488</v>
      </c>
      <c r="D54" s="226"/>
      <c r="E54" s="227">
        <v>0.1404</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9" t="s">
        <v>489</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64</v>
      </c>
      <c r="C56" s="246" t="s">
        <v>148</v>
      </c>
      <c r="D56" s="231"/>
      <c r="E56" s="232"/>
      <c r="F56" s="233"/>
      <c r="G56" s="233">
        <f>SUMIF(AG57:AG166,"&lt;&gt;NOR",G57:G166)</f>
        <v>0</v>
      </c>
      <c r="H56" s="233"/>
      <c r="I56" s="233">
        <f>SUM(I57:I166)</f>
        <v>0</v>
      </c>
      <c r="J56" s="233"/>
      <c r="K56" s="233">
        <f>SUM(K57:K166)</f>
        <v>0</v>
      </c>
      <c r="L56" s="233"/>
      <c r="M56" s="233">
        <f>SUM(M57:M166)</f>
        <v>0</v>
      </c>
      <c r="N56" s="232"/>
      <c r="O56" s="232">
        <f>SUM(O57:O166)</f>
        <v>109.32999999999998</v>
      </c>
      <c r="P56" s="232"/>
      <c r="Q56" s="232">
        <f>SUM(Q57:Q166)</f>
        <v>0</v>
      </c>
      <c r="R56" s="233"/>
      <c r="S56" s="233"/>
      <c r="T56" s="234"/>
      <c r="U56" s="228"/>
      <c r="V56" s="228">
        <f>SUM(V57:V166)</f>
        <v>2337.96</v>
      </c>
      <c r="W56" s="228"/>
      <c r="X56" s="228"/>
      <c r="Y56" s="228"/>
      <c r="AG56" t="s">
        <v>276</v>
      </c>
    </row>
    <row r="57" spans="1:60" ht="22.5" outlineLevel="1" x14ac:dyDescent="0.2">
      <c r="A57" s="236">
        <v>13</v>
      </c>
      <c r="B57" s="237" t="s">
        <v>490</v>
      </c>
      <c r="C57" s="247" t="s">
        <v>491</v>
      </c>
      <c r="D57" s="238" t="s">
        <v>492</v>
      </c>
      <c r="E57" s="239">
        <v>4</v>
      </c>
      <c r="F57" s="240"/>
      <c r="G57" s="241">
        <f>ROUND(E57*F57,2)</f>
        <v>0</v>
      </c>
      <c r="H57" s="240"/>
      <c r="I57" s="241">
        <f>ROUND(E57*H57,2)</f>
        <v>0</v>
      </c>
      <c r="J57" s="240"/>
      <c r="K57" s="241">
        <f>ROUND(E57*J57,2)</f>
        <v>0</v>
      </c>
      <c r="L57" s="241">
        <v>21</v>
      </c>
      <c r="M57" s="241">
        <f>G57*(1+L57/100)</f>
        <v>0</v>
      </c>
      <c r="N57" s="239">
        <v>0.22375999999999999</v>
      </c>
      <c r="O57" s="239">
        <f>ROUND(E57*N57,2)</f>
        <v>0.9</v>
      </c>
      <c r="P57" s="239">
        <v>0</v>
      </c>
      <c r="Q57" s="239">
        <f>ROUND(E57*P57,2)</f>
        <v>0</v>
      </c>
      <c r="R57" s="241" t="s">
        <v>493</v>
      </c>
      <c r="S57" s="241" t="s">
        <v>280</v>
      </c>
      <c r="T57" s="242" t="s">
        <v>441</v>
      </c>
      <c r="U57" s="222">
        <v>0.98640000000000005</v>
      </c>
      <c r="V57" s="222">
        <f>ROUND(E57*U57,2)</f>
        <v>3.95</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494</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495</v>
      </c>
      <c r="D59" s="226"/>
      <c r="E59" s="227">
        <v>4</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496</v>
      </c>
      <c r="C60" s="247" t="s">
        <v>497</v>
      </c>
      <c r="D60" s="238" t="s">
        <v>445</v>
      </c>
      <c r="E60" s="239">
        <v>10.253880000000001</v>
      </c>
      <c r="F60" s="240"/>
      <c r="G60" s="241">
        <f>ROUND(E60*F60,2)</f>
        <v>0</v>
      </c>
      <c r="H60" s="240"/>
      <c r="I60" s="241">
        <f>ROUND(E60*H60,2)</f>
        <v>0</v>
      </c>
      <c r="J60" s="240"/>
      <c r="K60" s="241">
        <f>ROUND(E60*J60,2)</f>
        <v>0</v>
      </c>
      <c r="L60" s="241">
        <v>21</v>
      </c>
      <c r="M60" s="241">
        <f>G60*(1+L60/100)</f>
        <v>0</v>
      </c>
      <c r="N60" s="239">
        <v>1.62836</v>
      </c>
      <c r="O60" s="239">
        <f>ROUND(E60*N60,2)</f>
        <v>16.7</v>
      </c>
      <c r="P60" s="239">
        <v>0</v>
      </c>
      <c r="Q60" s="239">
        <f>ROUND(E60*P60,2)</f>
        <v>0</v>
      </c>
      <c r="R60" s="241" t="s">
        <v>493</v>
      </c>
      <c r="S60" s="241" t="s">
        <v>280</v>
      </c>
      <c r="T60" s="242" t="s">
        <v>441</v>
      </c>
      <c r="U60" s="222">
        <v>3.9380000000000002</v>
      </c>
      <c r="V60" s="222">
        <f>ROUND(E60*U60,2)</f>
        <v>40.380000000000003</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4" t="s">
        <v>494</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498</v>
      </c>
      <c r="D62" s="226"/>
      <c r="E62" s="227">
        <v>6.6349799999999997</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499</v>
      </c>
      <c r="D63" s="226"/>
      <c r="E63" s="227">
        <v>3.6189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15</v>
      </c>
      <c r="B64" s="237" t="s">
        <v>500</v>
      </c>
      <c r="C64" s="247" t="s">
        <v>501</v>
      </c>
      <c r="D64" s="238" t="s">
        <v>439</v>
      </c>
      <c r="E64" s="239">
        <v>31.068000000000001</v>
      </c>
      <c r="F64" s="240"/>
      <c r="G64" s="241">
        <f>ROUND(E64*F64,2)</f>
        <v>0</v>
      </c>
      <c r="H64" s="240"/>
      <c r="I64" s="241">
        <f>ROUND(E64*H64,2)</f>
        <v>0</v>
      </c>
      <c r="J64" s="240"/>
      <c r="K64" s="241">
        <f>ROUND(E64*J64,2)</f>
        <v>0</v>
      </c>
      <c r="L64" s="241">
        <v>21</v>
      </c>
      <c r="M64" s="241">
        <f>G64*(1+L64/100)</f>
        <v>0</v>
      </c>
      <c r="N64" s="239">
        <v>0.17230000000000001</v>
      </c>
      <c r="O64" s="239">
        <f>ROUND(E64*N64,2)</f>
        <v>5.35</v>
      </c>
      <c r="P64" s="239">
        <v>0</v>
      </c>
      <c r="Q64" s="239">
        <f>ROUND(E64*P64,2)</f>
        <v>0</v>
      </c>
      <c r="R64" s="241" t="s">
        <v>472</v>
      </c>
      <c r="S64" s="241" t="s">
        <v>280</v>
      </c>
      <c r="T64" s="242" t="s">
        <v>441</v>
      </c>
      <c r="U64" s="222">
        <v>0.58499999999999996</v>
      </c>
      <c r="V64" s="222">
        <f>ROUND(E64*U64,2)</f>
        <v>18.170000000000002</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49" t="s">
        <v>502</v>
      </c>
      <c r="D65" s="226"/>
      <c r="E65" s="227">
        <v>11.65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503</v>
      </c>
      <c r="D66" s="226"/>
      <c r="E66" s="227">
        <v>19.417999999999999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16</v>
      </c>
      <c r="B67" s="237" t="s">
        <v>504</v>
      </c>
      <c r="C67" s="247" t="s">
        <v>505</v>
      </c>
      <c r="D67" s="238" t="s">
        <v>439</v>
      </c>
      <c r="E67" s="239">
        <v>142.28749999999999</v>
      </c>
      <c r="F67" s="240"/>
      <c r="G67" s="241">
        <f>ROUND(E67*F67,2)</f>
        <v>0</v>
      </c>
      <c r="H67" s="240"/>
      <c r="I67" s="241">
        <f>ROUND(E67*H67,2)</f>
        <v>0</v>
      </c>
      <c r="J67" s="240"/>
      <c r="K67" s="241">
        <f>ROUND(E67*J67,2)</f>
        <v>0</v>
      </c>
      <c r="L67" s="241">
        <v>21</v>
      </c>
      <c r="M67" s="241">
        <f>G67*(1+L67/100)</f>
        <v>0</v>
      </c>
      <c r="N67" s="239">
        <v>0.27964</v>
      </c>
      <c r="O67" s="239">
        <f>ROUND(E67*N67,2)</f>
        <v>39.79</v>
      </c>
      <c r="P67" s="239">
        <v>0</v>
      </c>
      <c r="Q67" s="239">
        <f>ROUND(E67*P67,2)</f>
        <v>0</v>
      </c>
      <c r="R67" s="241" t="s">
        <v>472</v>
      </c>
      <c r="S67" s="241" t="s">
        <v>280</v>
      </c>
      <c r="T67" s="242" t="s">
        <v>441</v>
      </c>
      <c r="U67" s="222">
        <v>0.79649999999999999</v>
      </c>
      <c r="V67" s="222">
        <f>ROUND(E67*U67,2)</f>
        <v>113.33</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506</v>
      </c>
      <c r="D68" s="226"/>
      <c r="E68" s="227">
        <v>52.212000000000003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507</v>
      </c>
      <c r="D69" s="226"/>
      <c r="E69" s="227">
        <v>16.462499999999999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508</v>
      </c>
      <c r="D70" s="226"/>
      <c r="E70" s="227">
        <v>3.7909999999999999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509</v>
      </c>
      <c r="D71" s="226"/>
      <c r="E71" s="227">
        <v>56.442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510</v>
      </c>
      <c r="D72" s="226"/>
      <c r="E72" s="227">
        <v>13.38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17</v>
      </c>
      <c r="B73" s="237" t="s">
        <v>511</v>
      </c>
      <c r="C73" s="247" t="s">
        <v>512</v>
      </c>
      <c r="D73" s="238" t="s">
        <v>492</v>
      </c>
      <c r="E73" s="239">
        <v>4</v>
      </c>
      <c r="F73" s="240"/>
      <c r="G73" s="241">
        <f>ROUND(E73*F73,2)</f>
        <v>0</v>
      </c>
      <c r="H73" s="240"/>
      <c r="I73" s="241">
        <f>ROUND(E73*H73,2)</f>
        <v>0</v>
      </c>
      <c r="J73" s="240"/>
      <c r="K73" s="241">
        <f>ROUND(E73*J73,2)</f>
        <v>0</v>
      </c>
      <c r="L73" s="241">
        <v>21</v>
      </c>
      <c r="M73" s="241">
        <f>G73*(1+L73/100)</f>
        <v>0</v>
      </c>
      <c r="N73" s="239">
        <v>6.5710000000000005E-2</v>
      </c>
      <c r="O73" s="239">
        <f>ROUND(E73*N73,2)</f>
        <v>0.26</v>
      </c>
      <c r="P73" s="239">
        <v>0</v>
      </c>
      <c r="Q73" s="239">
        <f>ROUND(E73*P73,2)</f>
        <v>0</v>
      </c>
      <c r="R73" s="241"/>
      <c r="S73" s="241" t="s">
        <v>280</v>
      </c>
      <c r="T73" s="242" t="s">
        <v>441</v>
      </c>
      <c r="U73" s="222">
        <v>0.24199999999999999</v>
      </c>
      <c r="V73" s="222">
        <f>ROUND(E73*U73,2)</f>
        <v>0.97</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513</v>
      </c>
      <c r="D74" s="226"/>
      <c r="E74" s="227">
        <v>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18</v>
      </c>
      <c r="B75" s="237" t="s">
        <v>514</v>
      </c>
      <c r="C75" s="247" t="s">
        <v>515</v>
      </c>
      <c r="D75" s="238" t="s">
        <v>492</v>
      </c>
      <c r="E75" s="239">
        <v>4</v>
      </c>
      <c r="F75" s="240"/>
      <c r="G75" s="241">
        <f>ROUND(E75*F75,2)</f>
        <v>0</v>
      </c>
      <c r="H75" s="240"/>
      <c r="I75" s="241">
        <f>ROUND(E75*H75,2)</f>
        <v>0</v>
      </c>
      <c r="J75" s="240"/>
      <c r="K75" s="241">
        <f>ROUND(E75*J75,2)</f>
        <v>0</v>
      </c>
      <c r="L75" s="241">
        <v>21</v>
      </c>
      <c r="M75" s="241">
        <f>G75*(1+L75/100)</f>
        <v>0</v>
      </c>
      <c r="N75" s="239">
        <v>8.3229999999999998E-2</v>
      </c>
      <c r="O75" s="239">
        <f>ROUND(E75*N75,2)</f>
        <v>0.33</v>
      </c>
      <c r="P75" s="239">
        <v>0</v>
      </c>
      <c r="Q75" s="239">
        <f>ROUND(E75*P75,2)</f>
        <v>0</v>
      </c>
      <c r="R75" s="241"/>
      <c r="S75" s="241" t="s">
        <v>280</v>
      </c>
      <c r="T75" s="242" t="s">
        <v>441</v>
      </c>
      <c r="U75" s="222">
        <v>0.30099999999999999</v>
      </c>
      <c r="V75" s="222">
        <f>ROUND(E75*U75,2)</f>
        <v>1.2</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516</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19</v>
      </c>
      <c r="B77" s="237" t="s">
        <v>517</v>
      </c>
      <c r="C77" s="247" t="s">
        <v>518</v>
      </c>
      <c r="D77" s="238" t="s">
        <v>492</v>
      </c>
      <c r="E77" s="239">
        <v>8</v>
      </c>
      <c r="F77" s="240"/>
      <c r="G77" s="241">
        <f>ROUND(E77*F77,2)</f>
        <v>0</v>
      </c>
      <c r="H77" s="240"/>
      <c r="I77" s="241">
        <f>ROUND(E77*H77,2)</f>
        <v>0</v>
      </c>
      <c r="J77" s="240"/>
      <c r="K77" s="241">
        <f>ROUND(E77*J77,2)</f>
        <v>0</v>
      </c>
      <c r="L77" s="241">
        <v>21</v>
      </c>
      <c r="M77" s="241">
        <f>G77*(1+L77/100)</f>
        <v>0</v>
      </c>
      <c r="N77" s="239">
        <v>9.8379999999999995E-2</v>
      </c>
      <c r="O77" s="239">
        <f>ROUND(E77*N77,2)</f>
        <v>0.79</v>
      </c>
      <c r="P77" s="239">
        <v>0</v>
      </c>
      <c r="Q77" s="239">
        <f>ROUND(E77*P77,2)</f>
        <v>0</v>
      </c>
      <c r="R77" s="241"/>
      <c r="S77" s="241" t="s">
        <v>280</v>
      </c>
      <c r="T77" s="242" t="s">
        <v>441</v>
      </c>
      <c r="U77" s="222">
        <v>0.30099999999999999</v>
      </c>
      <c r="V77" s="222">
        <f>ROUND(E77*U77,2)</f>
        <v>2.41</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519</v>
      </c>
      <c r="D78" s="226"/>
      <c r="E78" s="227">
        <v>8</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20</v>
      </c>
      <c r="B79" s="237" t="s">
        <v>520</v>
      </c>
      <c r="C79" s="247" t="s">
        <v>521</v>
      </c>
      <c r="D79" s="238" t="s">
        <v>492</v>
      </c>
      <c r="E79" s="239">
        <v>18</v>
      </c>
      <c r="F79" s="240"/>
      <c r="G79" s="241">
        <f>ROUND(E79*F79,2)</f>
        <v>0</v>
      </c>
      <c r="H79" s="240"/>
      <c r="I79" s="241">
        <f>ROUND(E79*H79,2)</f>
        <v>0</v>
      </c>
      <c r="J79" s="240"/>
      <c r="K79" s="241">
        <f>ROUND(E79*J79,2)</f>
        <v>0</v>
      </c>
      <c r="L79" s="241">
        <v>21</v>
      </c>
      <c r="M79" s="241">
        <f>G79*(1+L79/100)</f>
        <v>0</v>
      </c>
      <c r="N79" s="239">
        <v>4.5289999999999997E-2</v>
      </c>
      <c r="O79" s="239">
        <f>ROUND(E79*N79,2)</f>
        <v>0.82</v>
      </c>
      <c r="P79" s="239">
        <v>0</v>
      </c>
      <c r="Q79" s="239">
        <f>ROUND(E79*P79,2)</f>
        <v>0</v>
      </c>
      <c r="R79" s="241" t="s">
        <v>472</v>
      </c>
      <c r="S79" s="241" t="s">
        <v>280</v>
      </c>
      <c r="T79" s="242" t="s">
        <v>441</v>
      </c>
      <c r="U79" s="222">
        <v>0.2525</v>
      </c>
      <c r="V79" s="222">
        <f>ROUND(E79*U79,2)</f>
        <v>4.55</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522</v>
      </c>
      <c r="D80" s="226"/>
      <c r="E80" s="227">
        <v>18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21</v>
      </c>
      <c r="B81" s="237" t="s">
        <v>523</v>
      </c>
      <c r="C81" s="247" t="s">
        <v>524</v>
      </c>
      <c r="D81" s="238" t="s">
        <v>445</v>
      </c>
      <c r="E81" s="239">
        <v>0.51675000000000004</v>
      </c>
      <c r="F81" s="240"/>
      <c r="G81" s="241">
        <f>ROUND(E81*F81,2)</f>
        <v>0</v>
      </c>
      <c r="H81" s="240"/>
      <c r="I81" s="241">
        <f>ROUND(E81*H81,2)</f>
        <v>0</v>
      </c>
      <c r="J81" s="240"/>
      <c r="K81" s="241">
        <f>ROUND(E81*J81,2)</f>
        <v>0</v>
      </c>
      <c r="L81" s="241">
        <v>21</v>
      </c>
      <c r="M81" s="241">
        <f>G81*(1+L81/100)</f>
        <v>0</v>
      </c>
      <c r="N81" s="239">
        <v>1.6823999999999999</v>
      </c>
      <c r="O81" s="239">
        <f>ROUND(E81*N81,2)</f>
        <v>0.87</v>
      </c>
      <c r="P81" s="239">
        <v>0</v>
      </c>
      <c r="Q81" s="239">
        <f>ROUND(E81*P81,2)</f>
        <v>0</v>
      </c>
      <c r="R81" s="241" t="s">
        <v>493</v>
      </c>
      <c r="S81" s="241" t="s">
        <v>280</v>
      </c>
      <c r="T81" s="242" t="s">
        <v>441</v>
      </c>
      <c r="U81" s="222">
        <v>6.8680000000000003</v>
      </c>
      <c r="V81" s="222">
        <f>ROUND(E81*U81,2)</f>
        <v>3.55</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525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526</v>
      </c>
      <c r="D83" s="226"/>
      <c r="E83" s="227">
        <v>0.51675000000000004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22</v>
      </c>
      <c r="B84" s="237" t="s">
        <v>527</v>
      </c>
      <c r="C84" s="247" t="s">
        <v>528</v>
      </c>
      <c r="D84" s="238" t="s">
        <v>439</v>
      </c>
      <c r="E84" s="239">
        <v>632.81988000000001</v>
      </c>
      <c r="F84" s="240"/>
      <c r="G84" s="241">
        <f>ROUND(E84*F84,2)</f>
        <v>0</v>
      </c>
      <c r="H84" s="240"/>
      <c r="I84" s="241">
        <f>ROUND(E84*H84,2)</f>
        <v>0</v>
      </c>
      <c r="J84" s="240"/>
      <c r="K84" s="241">
        <f>ROUND(E84*J84,2)</f>
        <v>0</v>
      </c>
      <c r="L84" s="241">
        <v>21</v>
      </c>
      <c r="M84" s="241">
        <f>G84*(1+L84/100)</f>
        <v>0</v>
      </c>
      <c r="N84" s="239">
        <v>8.2500000000000004E-3</v>
      </c>
      <c r="O84" s="239">
        <f>ROUND(E84*N84,2)</f>
        <v>5.22</v>
      </c>
      <c r="P84" s="239">
        <v>0</v>
      </c>
      <c r="Q84" s="239">
        <f>ROUND(E84*P84,2)</f>
        <v>0</v>
      </c>
      <c r="R84" s="241" t="s">
        <v>472</v>
      </c>
      <c r="S84" s="241" t="s">
        <v>280</v>
      </c>
      <c r="T84" s="242" t="s">
        <v>441</v>
      </c>
      <c r="U84" s="222">
        <v>0.3</v>
      </c>
      <c r="V84" s="222">
        <f>ROUND(E84*U84,2)</f>
        <v>189.85</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4" t="s">
        <v>529</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448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530</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19"/>
      <c r="B87" s="220"/>
      <c r="C87" s="249" t="s">
        <v>531</v>
      </c>
      <c r="D87" s="226"/>
      <c r="E87" s="227">
        <v>197.33580000000001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532</v>
      </c>
      <c r="D88" s="226"/>
      <c r="E88" s="227">
        <v>34.306399999999996</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533</v>
      </c>
      <c r="D89" s="226"/>
      <c r="E89" s="227">
        <v>129.36680000000001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534</v>
      </c>
      <c r="D90" s="226"/>
      <c r="E90" s="227">
        <v>59.237000000000002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535</v>
      </c>
      <c r="D91" s="226"/>
      <c r="E91" s="227">
        <v>34.5062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536</v>
      </c>
      <c r="D92" s="226"/>
      <c r="E92" s="227">
        <v>18.781199999999998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537</v>
      </c>
      <c r="D93" s="226"/>
      <c r="E93" s="227">
        <v>101.53688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3" x14ac:dyDescent="0.2">
      <c r="A94" s="219"/>
      <c r="B94" s="220"/>
      <c r="C94" s="249" t="s">
        <v>538</v>
      </c>
      <c r="D94" s="226"/>
      <c r="E94" s="227">
        <v>30.376999999999999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539</v>
      </c>
      <c r="D95" s="226"/>
      <c r="E95" s="227">
        <v>11.418200000000001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540</v>
      </c>
      <c r="D96" s="226"/>
      <c r="E96" s="227">
        <v>15.9544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23</v>
      </c>
      <c r="B97" s="237" t="s">
        <v>541</v>
      </c>
      <c r="C97" s="247" t="s">
        <v>542</v>
      </c>
      <c r="D97" s="238" t="s">
        <v>492</v>
      </c>
      <c r="E97" s="239">
        <v>4</v>
      </c>
      <c r="F97" s="240"/>
      <c r="G97" s="241">
        <f>ROUND(E97*F97,2)</f>
        <v>0</v>
      </c>
      <c r="H97" s="240"/>
      <c r="I97" s="241">
        <f>ROUND(E97*H97,2)</f>
        <v>0</v>
      </c>
      <c r="J97" s="240"/>
      <c r="K97" s="241">
        <f>ROUND(E97*J97,2)</f>
        <v>0</v>
      </c>
      <c r="L97" s="241">
        <v>21</v>
      </c>
      <c r="M97" s="241">
        <f>G97*(1+L97/100)</f>
        <v>0</v>
      </c>
      <c r="N97" s="239">
        <v>0.125</v>
      </c>
      <c r="O97" s="239">
        <f>ROUND(E97*N97,2)</f>
        <v>0.5</v>
      </c>
      <c r="P97" s="239">
        <v>0</v>
      </c>
      <c r="Q97" s="239">
        <f>ROUND(E97*P97,2)</f>
        <v>0</v>
      </c>
      <c r="R97" s="241" t="s">
        <v>543</v>
      </c>
      <c r="S97" s="241" t="s">
        <v>280</v>
      </c>
      <c r="T97" s="242" t="s">
        <v>441</v>
      </c>
      <c r="U97" s="222">
        <v>0.52</v>
      </c>
      <c r="V97" s="222">
        <f>ROUND(E97*U97,2)</f>
        <v>2.08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4" t="s">
        <v>544</v>
      </c>
      <c r="D98" s="256"/>
      <c r="E98" s="256"/>
      <c r="F98" s="256"/>
      <c r="G98" s="25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448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545</v>
      </c>
      <c r="D99" s="226"/>
      <c r="E99" s="227">
        <v>4</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24</v>
      </c>
      <c r="B100" s="237" t="s">
        <v>546</v>
      </c>
      <c r="C100" s="247" t="s">
        <v>547</v>
      </c>
      <c r="D100" s="238" t="s">
        <v>445</v>
      </c>
      <c r="E100" s="239">
        <v>1.395</v>
      </c>
      <c r="F100" s="240"/>
      <c r="G100" s="241">
        <f>ROUND(E100*F100,2)</f>
        <v>0</v>
      </c>
      <c r="H100" s="240"/>
      <c r="I100" s="241">
        <f>ROUND(E100*H100,2)</f>
        <v>0</v>
      </c>
      <c r="J100" s="240"/>
      <c r="K100" s="241">
        <f>ROUND(E100*J100,2)</f>
        <v>0</v>
      </c>
      <c r="L100" s="241">
        <v>21</v>
      </c>
      <c r="M100" s="241">
        <f>G100*(1+L100/100)</f>
        <v>0</v>
      </c>
      <c r="N100" s="239">
        <v>2.5287099999999998</v>
      </c>
      <c r="O100" s="239">
        <f>ROUND(E100*N100,2)</f>
        <v>3.53</v>
      </c>
      <c r="P100" s="239">
        <v>0</v>
      </c>
      <c r="Q100" s="239">
        <f>ROUND(E100*P100,2)</f>
        <v>0</v>
      </c>
      <c r="R100" s="241" t="s">
        <v>472</v>
      </c>
      <c r="S100" s="241" t="s">
        <v>280</v>
      </c>
      <c r="T100" s="242" t="s">
        <v>441</v>
      </c>
      <c r="U100" s="222">
        <v>1.1970000000000001</v>
      </c>
      <c r="V100" s="222">
        <f>ROUND(E100*U100,2)</f>
        <v>1.67</v>
      </c>
      <c r="W100" s="222"/>
      <c r="X100" s="222" t="s">
        <v>399</v>
      </c>
      <c r="Y100" s="222" t="s">
        <v>283</v>
      </c>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2" x14ac:dyDescent="0.2">
      <c r="A101" s="219"/>
      <c r="B101" s="220"/>
      <c r="C101" s="264" t="s">
        <v>548</v>
      </c>
      <c r="D101" s="256"/>
      <c r="E101" s="256"/>
      <c r="F101" s="256"/>
      <c r="G101" s="256"/>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448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3" t="str">
        <f>C101</f>
        <v>stěn a příček výplňových pevných, ochranných přizdívek, parapetních, atikových schodišťových a zábradelních zídek, s pomocným lešením o výšce podlahy do 1,90 m a pro zatížení do 1,5 kPa,</v>
      </c>
      <c r="BB101" s="212"/>
      <c r="BC101" s="212"/>
      <c r="BD101" s="212"/>
      <c r="BE101" s="212"/>
      <c r="BF101" s="212"/>
      <c r="BG101" s="212"/>
      <c r="BH101" s="212"/>
    </row>
    <row r="102" spans="1:60" outlineLevel="2" x14ac:dyDescent="0.2">
      <c r="A102" s="219"/>
      <c r="B102" s="220"/>
      <c r="C102" s="249" t="s">
        <v>549</v>
      </c>
      <c r="D102" s="226"/>
      <c r="E102" s="227">
        <v>1.395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36">
        <v>25</v>
      </c>
      <c r="B103" s="237" t="s">
        <v>550</v>
      </c>
      <c r="C103" s="247" t="s">
        <v>551</v>
      </c>
      <c r="D103" s="238" t="s">
        <v>439</v>
      </c>
      <c r="E103" s="239">
        <v>48.537599999999998</v>
      </c>
      <c r="F103" s="240"/>
      <c r="G103" s="241">
        <f>ROUND(E103*F103,2)</f>
        <v>0</v>
      </c>
      <c r="H103" s="240"/>
      <c r="I103" s="241">
        <f>ROUND(E103*H103,2)</f>
        <v>0</v>
      </c>
      <c r="J103" s="240"/>
      <c r="K103" s="241">
        <f>ROUND(E103*J103,2)</f>
        <v>0</v>
      </c>
      <c r="L103" s="241">
        <v>21</v>
      </c>
      <c r="M103" s="241">
        <f>G103*(1+L103/100)</f>
        <v>0</v>
      </c>
      <c r="N103" s="239">
        <v>4.5440000000000001E-2</v>
      </c>
      <c r="O103" s="239">
        <f>ROUND(E103*N103,2)</f>
        <v>2.21</v>
      </c>
      <c r="P103" s="239">
        <v>0</v>
      </c>
      <c r="Q103" s="239">
        <f>ROUND(E103*P103,2)</f>
        <v>0</v>
      </c>
      <c r="R103" s="241" t="s">
        <v>472</v>
      </c>
      <c r="S103" s="241" t="s">
        <v>280</v>
      </c>
      <c r="T103" s="242" t="s">
        <v>441</v>
      </c>
      <c r="U103" s="222">
        <v>1.452</v>
      </c>
      <c r="V103" s="222">
        <f>ROUND(E103*U103,2)</f>
        <v>70.48</v>
      </c>
      <c r="W103" s="222"/>
      <c r="X103" s="222" t="s">
        <v>399</v>
      </c>
      <c r="Y103" s="222" t="s">
        <v>283</v>
      </c>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4" t="s">
        <v>552</v>
      </c>
      <c r="D104" s="256"/>
      <c r="E104" s="256"/>
      <c r="F104" s="256"/>
      <c r="G104" s="256"/>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448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3" t="str">
        <f>C104</f>
        <v>zřízení nosné konstrukce příčky, vložení tepelné izolace tl. do 5 cm, montáž desek, tmelení spár Q2 a úprava rohů. Včetně dodávek materiálu.</v>
      </c>
      <c r="BB104" s="212"/>
      <c r="BC104" s="212"/>
      <c r="BD104" s="212"/>
      <c r="BE104" s="212"/>
      <c r="BF104" s="212"/>
      <c r="BG104" s="212"/>
      <c r="BH104" s="212"/>
    </row>
    <row r="105" spans="1:60" outlineLevel="2" x14ac:dyDescent="0.2">
      <c r="A105" s="219"/>
      <c r="B105" s="220"/>
      <c r="C105" s="249" t="s">
        <v>553</v>
      </c>
      <c r="D105" s="226"/>
      <c r="E105" s="227">
        <v>48.537599999999998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26</v>
      </c>
      <c r="B106" s="237" t="s">
        <v>554</v>
      </c>
      <c r="C106" s="247" t="s">
        <v>555</v>
      </c>
      <c r="D106" s="238" t="s">
        <v>492</v>
      </c>
      <c r="E106" s="239">
        <v>41</v>
      </c>
      <c r="F106" s="240"/>
      <c r="G106" s="241">
        <f>ROUND(E106*F106,2)</f>
        <v>0</v>
      </c>
      <c r="H106" s="240"/>
      <c r="I106" s="241">
        <f>ROUND(E106*H106,2)</f>
        <v>0</v>
      </c>
      <c r="J106" s="240"/>
      <c r="K106" s="241">
        <f>ROUND(E106*J106,2)</f>
        <v>0</v>
      </c>
      <c r="L106" s="241">
        <v>21</v>
      </c>
      <c r="M106" s="241">
        <f>G106*(1+L106/100)</f>
        <v>0</v>
      </c>
      <c r="N106" s="239">
        <v>7.1199999999999996E-3</v>
      </c>
      <c r="O106" s="239">
        <f>ROUND(E106*N106,2)</f>
        <v>0.28999999999999998</v>
      </c>
      <c r="P106" s="239">
        <v>0</v>
      </c>
      <c r="Q106" s="239">
        <f>ROUND(E106*P106,2)</f>
        <v>0</v>
      </c>
      <c r="R106" s="241" t="s">
        <v>472</v>
      </c>
      <c r="S106" s="241" t="s">
        <v>280</v>
      </c>
      <c r="T106" s="242" t="s">
        <v>441</v>
      </c>
      <c r="U106" s="222">
        <v>1.49</v>
      </c>
      <c r="V106" s="222">
        <f>ROUND(E106*U106,2)</f>
        <v>61.09</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556</v>
      </c>
      <c r="D107" s="226"/>
      <c r="E107" s="227">
        <v>41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27</v>
      </c>
      <c r="B108" s="237" t="s">
        <v>557</v>
      </c>
      <c r="C108" s="247" t="s">
        <v>558</v>
      </c>
      <c r="D108" s="238" t="s">
        <v>439</v>
      </c>
      <c r="E108" s="239">
        <v>35.112000000000002</v>
      </c>
      <c r="F108" s="240"/>
      <c r="G108" s="241">
        <f>ROUND(E108*F108,2)</f>
        <v>0</v>
      </c>
      <c r="H108" s="240"/>
      <c r="I108" s="241">
        <f>ROUND(E108*H108,2)</f>
        <v>0</v>
      </c>
      <c r="J108" s="240"/>
      <c r="K108" s="241">
        <f>ROUND(E108*J108,2)</f>
        <v>0</v>
      </c>
      <c r="L108" s="241">
        <v>21</v>
      </c>
      <c r="M108" s="241">
        <f>G108*(1+L108/100)</f>
        <v>0</v>
      </c>
      <c r="N108" s="239">
        <v>0.11219</v>
      </c>
      <c r="O108" s="239">
        <f>ROUND(E108*N108,2)</f>
        <v>3.94</v>
      </c>
      <c r="P108" s="239">
        <v>0</v>
      </c>
      <c r="Q108" s="239">
        <f>ROUND(E108*P108,2)</f>
        <v>0</v>
      </c>
      <c r="R108" s="241" t="s">
        <v>472</v>
      </c>
      <c r="S108" s="241" t="s">
        <v>280</v>
      </c>
      <c r="T108" s="242" t="s">
        <v>441</v>
      </c>
      <c r="U108" s="222">
        <v>0.55488999999999999</v>
      </c>
      <c r="V108" s="222">
        <f>ROUND(E108*U108,2)</f>
        <v>19.48</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559</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560</v>
      </c>
      <c r="D110" s="226"/>
      <c r="E110" s="227">
        <v>18.315999999999999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561</v>
      </c>
      <c r="D111" s="226"/>
      <c r="E111" s="227">
        <v>16.795999999999999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28</v>
      </c>
      <c r="B112" s="237" t="s">
        <v>562</v>
      </c>
      <c r="C112" s="247" t="s">
        <v>563</v>
      </c>
      <c r="D112" s="238" t="s">
        <v>564</v>
      </c>
      <c r="E112" s="239">
        <v>1023.02</v>
      </c>
      <c r="F112" s="240"/>
      <c r="G112" s="241">
        <f>ROUND(E112*F112,2)</f>
        <v>0</v>
      </c>
      <c r="H112" s="240"/>
      <c r="I112" s="241">
        <f>ROUND(E112*H112,2)</f>
        <v>0</v>
      </c>
      <c r="J112" s="240"/>
      <c r="K112" s="241">
        <f>ROUND(E112*J112,2)</f>
        <v>0</v>
      </c>
      <c r="L112" s="241">
        <v>21</v>
      </c>
      <c r="M112" s="241">
        <f>G112*(1+L112/100)</f>
        <v>0</v>
      </c>
      <c r="N112" s="239">
        <v>1.0200000000000001E-3</v>
      </c>
      <c r="O112" s="239">
        <f>ROUND(E112*N112,2)</f>
        <v>1.04</v>
      </c>
      <c r="P112" s="239">
        <v>0</v>
      </c>
      <c r="Q112" s="239">
        <f>ROUND(E112*P112,2)</f>
        <v>0</v>
      </c>
      <c r="R112" s="241" t="s">
        <v>472</v>
      </c>
      <c r="S112" s="241" t="s">
        <v>280</v>
      </c>
      <c r="T112" s="242" t="s">
        <v>441</v>
      </c>
      <c r="U112" s="222">
        <v>0.223</v>
      </c>
      <c r="V112" s="222">
        <f>ROUND(E112*U112,2)</f>
        <v>228.13</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565</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448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566</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567</v>
      </c>
      <c r="D115" s="226"/>
      <c r="E115" s="227">
        <v>965.1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568</v>
      </c>
      <c r="D116" s="226"/>
      <c r="E116" s="227">
        <v>27.2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569</v>
      </c>
      <c r="D117" s="226"/>
      <c r="E117" s="227">
        <v>30.72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29</v>
      </c>
      <c r="B118" s="237" t="s">
        <v>570</v>
      </c>
      <c r="C118" s="247" t="s">
        <v>571</v>
      </c>
      <c r="D118" s="238" t="s">
        <v>439</v>
      </c>
      <c r="E118" s="239">
        <v>13.95</v>
      </c>
      <c r="F118" s="240"/>
      <c r="G118" s="241">
        <f>ROUND(E118*F118,2)</f>
        <v>0</v>
      </c>
      <c r="H118" s="240"/>
      <c r="I118" s="241">
        <f>ROUND(E118*H118,2)</f>
        <v>0</v>
      </c>
      <c r="J118" s="240"/>
      <c r="K118" s="241">
        <f>ROUND(E118*J118,2)</f>
        <v>0</v>
      </c>
      <c r="L118" s="241">
        <v>21</v>
      </c>
      <c r="M118" s="241">
        <f>G118*(1+L118/100)</f>
        <v>0</v>
      </c>
      <c r="N118" s="239">
        <v>0.11795</v>
      </c>
      <c r="O118" s="239">
        <f>ROUND(E118*N118,2)</f>
        <v>1.65</v>
      </c>
      <c r="P118" s="239">
        <v>0</v>
      </c>
      <c r="Q118" s="239">
        <f>ROUND(E118*P118,2)</f>
        <v>0</v>
      </c>
      <c r="R118" s="241" t="s">
        <v>472</v>
      </c>
      <c r="S118" s="241" t="s">
        <v>280</v>
      </c>
      <c r="T118" s="242" t="s">
        <v>441</v>
      </c>
      <c r="U118" s="222">
        <v>0.87629999999999997</v>
      </c>
      <c r="V118" s="222">
        <f>ROUND(E118*U118,2)</f>
        <v>12.22</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572</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573</v>
      </c>
      <c r="D120" s="226"/>
      <c r="E120" s="227">
        <v>3.96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9" t="s">
        <v>574</v>
      </c>
      <c r="D121" s="226"/>
      <c r="E121" s="227">
        <v>9.99</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30</v>
      </c>
      <c r="B122" s="237" t="s">
        <v>575</v>
      </c>
      <c r="C122" s="247" t="s">
        <v>576</v>
      </c>
      <c r="D122" s="238" t="s">
        <v>439</v>
      </c>
      <c r="E122" s="239">
        <v>10.0228</v>
      </c>
      <c r="F122" s="240"/>
      <c r="G122" s="241">
        <f>ROUND(E122*F122,2)</f>
        <v>0</v>
      </c>
      <c r="H122" s="240"/>
      <c r="I122" s="241">
        <f>ROUND(E122*H122,2)</f>
        <v>0</v>
      </c>
      <c r="J122" s="240"/>
      <c r="K122" s="241">
        <f>ROUND(E122*J122,2)</f>
        <v>0</v>
      </c>
      <c r="L122" s="241">
        <v>21</v>
      </c>
      <c r="M122" s="241">
        <f>G122*(1+L122/100)</f>
        <v>0</v>
      </c>
      <c r="N122" s="239">
        <v>0.15679999999999999</v>
      </c>
      <c r="O122" s="239">
        <f>ROUND(E122*N122,2)</f>
        <v>1.57</v>
      </c>
      <c r="P122" s="239">
        <v>0</v>
      </c>
      <c r="Q122" s="239">
        <f>ROUND(E122*P122,2)</f>
        <v>0</v>
      </c>
      <c r="R122" s="241" t="s">
        <v>472</v>
      </c>
      <c r="S122" s="241" t="s">
        <v>280</v>
      </c>
      <c r="T122" s="242" t="s">
        <v>441</v>
      </c>
      <c r="U122" s="222">
        <v>1.2225999999999999</v>
      </c>
      <c r="V122" s="222">
        <f>ROUND(E122*U122,2)</f>
        <v>12.25</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577</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49" t="s">
        <v>578</v>
      </c>
      <c r="D124" s="226"/>
      <c r="E124" s="227">
        <v>3.3468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579</v>
      </c>
      <c r="D125" s="226"/>
      <c r="E125" s="227">
        <v>1.3680000000000001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580</v>
      </c>
      <c r="D126" s="226"/>
      <c r="E126" s="227">
        <v>2.7120000000000002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581</v>
      </c>
      <c r="D127" s="226"/>
      <c r="E127" s="227">
        <v>2.5960000000000001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31</v>
      </c>
      <c r="B128" s="237" t="s">
        <v>582</v>
      </c>
      <c r="C128" s="247" t="s">
        <v>583</v>
      </c>
      <c r="D128" s="238" t="s">
        <v>439</v>
      </c>
      <c r="E128" s="239">
        <v>5.8079999999999998</v>
      </c>
      <c r="F128" s="240"/>
      <c r="G128" s="241">
        <f>ROUND(E128*F128,2)</f>
        <v>0</v>
      </c>
      <c r="H128" s="240"/>
      <c r="I128" s="241">
        <f>ROUND(E128*H128,2)</f>
        <v>0</v>
      </c>
      <c r="J128" s="240"/>
      <c r="K128" s="241">
        <f>ROUND(E128*J128,2)</f>
        <v>0</v>
      </c>
      <c r="L128" s="241">
        <v>21</v>
      </c>
      <c r="M128" s="241">
        <f>G128*(1+L128/100)</f>
        <v>0</v>
      </c>
      <c r="N128" s="239">
        <v>0.12411</v>
      </c>
      <c r="O128" s="239">
        <f>ROUND(E128*N128,2)</f>
        <v>0.72</v>
      </c>
      <c r="P128" s="239">
        <v>0</v>
      </c>
      <c r="Q128" s="239">
        <f>ROUND(E128*P128,2)</f>
        <v>0</v>
      </c>
      <c r="R128" s="241"/>
      <c r="S128" s="241" t="s">
        <v>584</v>
      </c>
      <c r="T128" s="242" t="s">
        <v>281</v>
      </c>
      <c r="U128" s="222">
        <v>1.405</v>
      </c>
      <c r="V128" s="222">
        <f>ROUND(E128*U128,2)</f>
        <v>8.16</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9" t="s">
        <v>585</v>
      </c>
      <c r="D129" s="226"/>
      <c r="E129" s="227">
        <v>4.6079999999999997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586</v>
      </c>
      <c r="D130" s="226"/>
      <c r="E130" s="227">
        <v>1.2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32</v>
      </c>
      <c r="B131" s="237" t="s">
        <v>587</v>
      </c>
      <c r="C131" s="247" t="s">
        <v>588</v>
      </c>
      <c r="D131" s="238" t="s">
        <v>439</v>
      </c>
      <c r="E131" s="239">
        <v>5.181</v>
      </c>
      <c r="F131" s="240"/>
      <c r="G131" s="241">
        <f>ROUND(E131*F131,2)</f>
        <v>0</v>
      </c>
      <c r="H131" s="240"/>
      <c r="I131" s="241">
        <f>ROUND(E131*H131,2)</f>
        <v>0</v>
      </c>
      <c r="J131" s="240"/>
      <c r="K131" s="241">
        <f>ROUND(E131*J131,2)</f>
        <v>0</v>
      </c>
      <c r="L131" s="241">
        <v>21</v>
      </c>
      <c r="M131" s="241">
        <f>G131*(1+L131/100)</f>
        <v>0</v>
      </c>
      <c r="N131" s="239">
        <v>5.4200000000000003E-3</v>
      </c>
      <c r="O131" s="239">
        <f>ROUND(E131*N131,2)</f>
        <v>0.03</v>
      </c>
      <c r="P131" s="239">
        <v>0</v>
      </c>
      <c r="Q131" s="239">
        <f>ROUND(E131*P131,2)</f>
        <v>0</v>
      </c>
      <c r="R131" s="241" t="s">
        <v>472</v>
      </c>
      <c r="S131" s="241" t="s">
        <v>280</v>
      </c>
      <c r="T131" s="242" t="s">
        <v>441</v>
      </c>
      <c r="U131" s="222">
        <v>0.89205000000000001</v>
      </c>
      <c r="V131" s="222">
        <f>ROUND(E131*U131,2)</f>
        <v>4.62</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2" x14ac:dyDescent="0.2">
      <c r="A132" s="219"/>
      <c r="B132" s="220"/>
      <c r="C132" s="264" t="s">
        <v>589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3" t="str">
        <f>C132</f>
        <v>plentování potrubí, válcovaných nosníků, výklenků nebo nik, jakéhokoliv tvaru, na jakoukoliv maltu, s potřebným vypnutím pletiva, přetažením a zakotvením drátů a provedení postřiku maltou,</v>
      </c>
      <c r="BB132" s="212"/>
      <c r="BC132" s="212"/>
      <c r="BD132" s="212"/>
      <c r="BE132" s="212"/>
      <c r="BF132" s="212"/>
      <c r="BG132" s="212"/>
      <c r="BH132" s="212"/>
    </row>
    <row r="133" spans="1:60" outlineLevel="2" x14ac:dyDescent="0.2">
      <c r="A133" s="219"/>
      <c r="B133" s="220"/>
      <c r="C133" s="249" t="s">
        <v>590</v>
      </c>
      <c r="D133" s="226"/>
      <c r="E133" s="227">
        <v>5.181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33</v>
      </c>
      <c r="B134" s="237" t="s">
        <v>591</v>
      </c>
      <c r="C134" s="247" t="s">
        <v>592</v>
      </c>
      <c r="D134" s="238" t="s">
        <v>439</v>
      </c>
      <c r="E134" s="239">
        <v>4.2359999999999998</v>
      </c>
      <c r="F134" s="240"/>
      <c r="G134" s="241">
        <f>ROUND(E134*F134,2)</f>
        <v>0</v>
      </c>
      <c r="H134" s="240"/>
      <c r="I134" s="241">
        <f>ROUND(E134*H134,2)</f>
        <v>0</v>
      </c>
      <c r="J134" s="240"/>
      <c r="K134" s="241">
        <f>ROUND(E134*J134,2)</f>
        <v>0</v>
      </c>
      <c r="L134" s="241">
        <v>21</v>
      </c>
      <c r="M134" s="241">
        <f>G134*(1+L134/100)</f>
        <v>0</v>
      </c>
      <c r="N134" s="239">
        <v>0.24884000000000001</v>
      </c>
      <c r="O134" s="239">
        <f>ROUND(E134*N134,2)</f>
        <v>1.05</v>
      </c>
      <c r="P134" s="239">
        <v>0</v>
      </c>
      <c r="Q134" s="239">
        <f>ROUND(E134*P134,2)</f>
        <v>0</v>
      </c>
      <c r="R134" s="241" t="s">
        <v>493</v>
      </c>
      <c r="S134" s="241" t="s">
        <v>280</v>
      </c>
      <c r="T134" s="242" t="s">
        <v>441</v>
      </c>
      <c r="U134" s="222">
        <v>1.621</v>
      </c>
      <c r="V134" s="222">
        <f>ROUND(E134*U134,2)</f>
        <v>6.87</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2" x14ac:dyDescent="0.2">
      <c r="A135" s="219"/>
      <c r="B135" s="220"/>
      <c r="C135" s="264" t="s">
        <v>593</v>
      </c>
      <c r="D135" s="256"/>
      <c r="E135" s="256"/>
      <c r="F135" s="256"/>
      <c r="G135" s="256"/>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448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3" t="str">
        <f>C135</f>
        <v>ve vybouraných otvorech, s vysekáním kapes pro zavázání, z jakýchkoliv cihel, z pomocného pracovního lešení o výšce podlahy do 1900 mm a pro zatížení do 1,5 kPa,</v>
      </c>
      <c r="BB135" s="212"/>
      <c r="BC135" s="212"/>
      <c r="BD135" s="212"/>
      <c r="BE135" s="212"/>
      <c r="BF135" s="212"/>
      <c r="BG135" s="212"/>
      <c r="BH135" s="212"/>
    </row>
    <row r="136" spans="1:60" outlineLevel="2" x14ac:dyDescent="0.2">
      <c r="A136" s="219"/>
      <c r="B136" s="220"/>
      <c r="C136" s="249" t="s">
        <v>594</v>
      </c>
      <c r="D136" s="226"/>
      <c r="E136" s="227">
        <v>4.2359999999999998</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34</v>
      </c>
      <c r="B137" s="237" t="s">
        <v>595</v>
      </c>
      <c r="C137" s="247" t="s">
        <v>596</v>
      </c>
      <c r="D137" s="238" t="s">
        <v>445</v>
      </c>
      <c r="E137" s="239">
        <v>1.3496600000000001</v>
      </c>
      <c r="F137" s="240"/>
      <c r="G137" s="241">
        <f>ROUND(E137*F137,2)</f>
        <v>0</v>
      </c>
      <c r="H137" s="240"/>
      <c r="I137" s="241">
        <f>ROUND(E137*H137,2)</f>
        <v>0</v>
      </c>
      <c r="J137" s="240"/>
      <c r="K137" s="241">
        <f>ROUND(E137*J137,2)</f>
        <v>0</v>
      </c>
      <c r="L137" s="241">
        <v>21</v>
      </c>
      <c r="M137" s="241">
        <f>G137*(1+L137/100)</f>
        <v>0</v>
      </c>
      <c r="N137" s="239">
        <v>2.4373800000000001</v>
      </c>
      <c r="O137" s="239">
        <f>ROUND(E137*N137,2)</f>
        <v>3.29</v>
      </c>
      <c r="P137" s="239">
        <v>0</v>
      </c>
      <c r="Q137" s="239">
        <f>ROUND(E137*P137,2)</f>
        <v>0</v>
      </c>
      <c r="R137" s="241"/>
      <c r="S137" s="241" t="s">
        <v>584</v>
      </c>
      <c r="T137" s="242" t="s">
        <v>597</v>
      </c>
      <c r="U137" s="222">
        <v>3.58</v>
      </c>
      <c r="V137" s="222">
        <f>ROUND(E137*U137,2)</f>
        <v>4.83</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2" x14ac:dyDescent="0.2">
      <c r="A138" s="219"/>
      <c r="B138" s="220"/>
      <c r="C138" s="249" t="s">
        <v>598</v>
      </c>
      <c r="D138" s="226"/>
      <c r="E138" s="227">
        <v>1.3496600000000001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35</v>
      </c>
      <c r="B139" s="237" t="s">
        <v>599</v>
      </c>
      <c r="C139" s="247" t="s">
        <v>600</v>
      </c>
      <c r="D139" s="238" t="s">
        <v>564</v>
      </c>
      <c r="E139" s="239">
        <v>14</v>
      </c>
      <c r="F139" s="240"/>
      <c r="G139" s="241">
        <f>ROUND(E139*F139,2)</f>
        <v>0</v>
      </c>
      <c r="H139" s="240"/>
      <c r="I139" s="241">
        <f>ROUND(E139*H139,2)</f>
        <v>0</v>
      </c>
      <c r="J139" s="240"/>
      <c r="K139" s="241">
        <f>ROUND(E139*J139,2)</f>
        <v>0</v>
      </c>
      <c r="L139" s="241">
        <v>21</v>
      </c>
      <c r="M139" s="241">
        <f>G139*(1+L139/100)</f>
        <v>0</v>
      </c>
      <c r="N139" s="239">
        <v>6.0000000000000002E-5</v>
      </c>
      <c r="O139" s="239">
        <f>ROUND(E139*N139,2)</f>
        <v>0</v>
      </c>
      <c r="P139" s="239">
        <v>0</v>
      </c>
      <c r="Q139" s="239">
        <f>ROUND(E139*P139,2)</f>
        <v>0</v>
      </c>
      <c r="R139" s="241" t="s">
        <v>493</v>
      </c>
      <c r="S139" s="241" t="s">
        <v>280</v>
      </c>
      <c r="T139" s="242" t="s">
        <v>441</v>
      </c>
      <c r="U139" s="222">
        <v>1.1000000000000001</v>
      </c>
      <c r="V139" s="222">
        <f>ROUND(E139*U139,2)</f>
        <v>15.4</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2" x14ac:dyDescent="0.2">
      <c r="A140" s="219"/>
      <c r="B140" s="220"/>
      <c r="C140" s="264" t="s">
        <v>601</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0" s="212"/>
      <c r="BC140" s="212"/>
      <c r="BD140" s="212"/>
      <c r="BE140" s="212"/>
      <c r="BF140" s="212"/>
      <c r="BG140" s="212"/>
      <c r="BH140" s="212"/>
    </row>
    <row r="141" spans="1:60" outlineLevel="2" x14ac:dyDescent="0.2">
      <c r="A141" s="219"/>
      <c r="B141" s="220"/>
      <c r="C141" s="249" t="s">
        <v>602</v>
      </c>
      <c r="D141" s="226"/>
      <c r="E141" s="227">
        <v>14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36</v>
      </c>
      <c r="B142" s="237" t="s">
        <v>603</v>
      </c>
      <c r="C142" s="247" t="s">
        <v>604</v>
      </c>
      <c r="D142" s="238" t="s">
        <v>564</v>
      </c>
      <c r="E142" s="239">
        <v>40</v>
      </c>
      <c r="F142" s="240"/>
      <c r="G142" s="241">
        <f>ROUND(E142*F142,2)</f>
        <v>0</v>
      </c>
      <c r="H142" s="240"/>
      <c r="I142" s="241">
        <f>ROUND(E142*H142,2)</f>
        <v>0</v>
      </c>
      <c r="J142" s="240"/>
      <c r="K142" s="241">
        <f>ROUND(E142*J142,2)</f>
        <v>0</v>
      </c>
      <c r="L142" s="241">
        <v>21</v>
      </c>
      <c r="M142" s="241">
        <f>G142*(1+L142/100)</f>
        <v>0</v>
      </c>
      <c r="N142" s="239">
        <v>9.0000000000000006E-5</v>
      </c>
      <c r="O142" s="239">
        <f>ROUND(E142*N142,2)</f>
        <v>0</v>
      </c>
      <c r="P142" s="239">
        <v>0</v>
      </c>
      <c r="Q142" s="239">
        <f>ROUND(E142*P142,2)</f>
        <v>0</v>
      </c>
      <c r="R142" s="241" t="s">
        <v>493</v>
      </c>
      <c r="S142" s="241" t="s">
        <v>280</v>
      </c>
      <c r="T142" s="242" t="s">
        <v>441</v>
      </c>
      <c r="U142" s="222">
        <v>1.1399999999999999</v>
      </c>
      <c r="V142" s="222">
        <f>ROUND(E142*U142,2)</f>
        <v>45.6</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3.75" outlineLevel="2" x14ac:dyDescent="0.2">
      <c r="A143" s="219"/>
      <c r="B143" s="220"/>
      <c r="C143" s="264" t="s">
        <v>601</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3" t="str">
        <f>C143</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3" s="212"/>
      <c r="BC143" s="212"/>
      <c r="BD143" s="212"/>
      <c r="BE143" s="212"/>
      <c r="BF143" s="212"/>
      <c r="BG143" s="212"/>
      <c r="BH143" s="212"/>
    </row>
    <row r="144" spans="1:60" outlineLevel="2" x14ac:dyDescent="0.2">
      <c r="A144" s="219"/>
      <c r="B144" s="220"/>
      <c r="C144" s="249" t="s">
        <v>605</v>
      </c>
      <c r="D144" s="226"/>
      <c r="E144" s="227">
        <v>40</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37</v>
      </c>
      <c r="B145" s="237" t="s">
        <v>606</v>
      </c>
      <c r="C145" s="247" t="s">
        <v>607</v>
      </c>
      <c r="D145" s="238" t="s">
        <v>439</v>
      </c>
      <c r="E145" s="239">
        <v>531.27336000000003</v>
      </c>
      <c r="F145" s="240"/>
      <c r="G145" s="241">
        <f>ROUND(E145*F145,2)</f>
        <v>0</v>
      </c>
      <c r="H145" s="240"/>
      <c r="I145" s="241">
        <f>ROUND(E145*H145,2)</f>
        <v>0</v>
      </c>
      <c r="J145" s="240"/>
      <c r="K145" s="241">
        <f>ROUND(E145*J145,2)</f>
        <v>0</v>
      </c>
      <c r="L145" s="241">
        <v>21</v>
      </c>
      <c r="M145" s="241">
        <f>G145*(1+L145/100)</f>
        <v>0</v>
      </c>
      <c r="N145" s="239">
        <v>1.2149999999999999E-2</v>
      </c>
      <c r="O145" s="239">
        <f>ROUND(E145*N145,2)</f>
        <v>6.45</v>
      </c>
      <c r="P145" s="239">
        <v>0</v>
      </c>
      <c r="Q145" s="239">
        <f>ROUND(E145*P145,2)</f>
        <v>0</v>
      </c>
      <c r="R145" s="241" t="s">
        <v>472</v>
      </c>
      <c r="S145" s="241" t="s">
        <v>280</v>
      </c>
      <c r="T145" s="242" t="s">
        <v>441</v>
      </c>
      <c r="U145" s="222">
        <v>1.0109999999999999</v>
      </c>
      <c r="V145" s="222">
        <f>ROUND(E145*U145,2)</f>
        <v>537.12</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608</v>
      </c>
      <c r="D146" s="226"/>
      <c r="E146" s="227">
        <v>168.84</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609</v>
      </c>
      <c r="D147" s="226"/>
      <c r="E147" s="227">
        <v>177.77500000000001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610</v>
      </c>
      <c r="D148" s="226"/>
      <c r="E148" s="227">
        <v>184.65835999999999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6">
        <v>38</v>
      </c>
      <c r="B149" s="237" t="s">
        <v>611</v>
      </c>
      <c r="C149" s="247" t="s">
        <v>612</v>
      </c>
      <c r="D149" s="238" t="s">
        <v>439</v>
      </c>
      <c r="E149" s="239">
        <v>126.3758</v>
      </c>
      <c r="F149" s="240"/>
      <c r="G149" s="241">
        <f>ROUND(E149*F149,2)</f>
        <v>0</v>
      </c>
      <c r="H149" s="240"/>
      <c r="I149" s="241">
        <f>ROUND(E149*H149,2)</f>
        <v>0</v>
      </c>
      <c r="J149" s="240"/>
      <c r="K149" s="241">
        <f>ROUND(E149*J149,2)</f>
        <v>0</v>
      </c>
      <c r="L149" s="241">
        <v>21</v>
      </c>
      <c r="M149" s="241">
        <f>G149*(1+L149/100)</f>
        <v>0</v>
      </c>
      <c r="N149" s="239">
        <v>1.3729999999999999E-2</v>
      </c>
      <c r="O149" s="239">
        <f>ROUND(E149*N149,2)</f>
        <v>1.74</v>
      </c>
      <c r="P149" s="239">
        <v>0</v>
      </c>
      <c r="Q149" s="239">
        <f>ROUND(E149*P149,2)</f>
        <v>0</v>
      </c>
      <c r="R149" s="241" t="s">
        <v>472</v>
      </c>
      <c r="S149" s="241" t="s">
        <v>280</v>
      </c>
      <c r="T149" s="242" t="s">
        <v>441</v>
      </c>
      <c r="U149" s="222">
        <v>1.0109999999999999</v>
      </c>
      <c r="V149" s="222">
        <f>ROUND(E149*U149,2)</f>
        <v>127.77</v>
      </c>
      <c r="W149" s="222"/>
      <c r="X149" s="222" t="s">
        <v>399</v>
      </c>
      <c r="Y149" s="222" t="s">
        <v>283</v>
      </c>
      <c r="Z149" s="212"/>
      <c r="AA149" s="212"/>
      <c r="AB149" s="212"/>
      <c r="AC149" s="212"/>
      <c r="AD149" s="212"/>
      <c r="AE149" s="212"/>
      <c r="AF149" s="212"/>
      <c r="AG149" s="212" t="s">
        <v>400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9" t="s">
        <v>613</v>
      </c>
      <c r="D150" s="226"/>
      <c r="E150" s="227">
        <v>126.3758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39</v>
      </c>
      <c r="B151" s="237" t="s">
        <v>614</v>
      </c>
      <c r="C151" s="247" t="s">
        <v>615</v>
      </c>
      <c r="D151" s="238" t="s">
        <v>439</v>
      </c>
      <c r="E151" s="239">
        <v>126.3758</v>
      </c>
      <c r="F151" s="240"/>
      <c r="G151" s="241">
        <f>ROUND(E151*F151,2)</f>
        <v>0</v>
      </c>
      <c r="H151" s="240"/>
      <c r="I151" s="241">
        <f>ROUND(E151*H151,2)</f>
        <v>0</v>
      </c>
      <c r="J151" s="240"/>
      <c r="K151" s="241">
        <f>ROUND(E151*J151,2)</f>
        <v>0</v>
      </c>
      <c r="L151" s="241">
        <v>21</v>
      </c>
      <c r="M151" s="241">
        <f>G151*(1+L151/100)</f>
        <v>0</v>
      </c>
      <c r="N151" s="239">
        <v>3.8309999999999997E-2</v>
      </c>
      <c r="O151" s="239">
        <f>ROUND(E151*N151,2)</f>
        <v>4.84</v>
      </c>
      <c r="P151" s="239">
        <v>0</v>
      </c>
      <c r="Q151" s="239">
        <f>ROUND(E151*P151,2)</f>
        <v>0</v>
      </c>
      <c r="R151" s="241" t="s">
        <v>472</v>
      </c>
      <c r="S151" s="241" t="s">
        <v>280</v>
      </c>
      <c r="T151" s="242" t="s">
        <v>441</v>
      </c>
      <c r="U151" s="222">
        <v>0.2</v>
      </c>
      <c r="V151" s="222">
        <f>ROUND(E151*U151,2)</f>
        <v>25.28</v>
      </c>
      <c r="W151" s="222"/>
      <c r="X151" s="222" t="s">
        <v>399</v>
      </c>
      <c r="Y151" s="222" t="s">
        <v>283</v>
      </c>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8" t="s">
        <v>616</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617</v>
      </c>
      <c r="D153" s="226"/>
      <c r="E153" s="227">
        <v>25.5532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618</v>
      </c>
      <c r="D154" s="226"/>
      <c r="E154" s="227">
        <v>24.494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619</v>
      </c>
      <c r="D155" s="226"/>
      <c r="E155" s="227">
        <v>76.328599999999994</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33.75" outlineLevel="1" x14ac:dyDescent="0.2">
      <c r="A156" s="236">
        <v>40</v>
      </c>
      <c r="B156" s="237" t="s">
        <v>620</v>
      </c>
      <c r="C156" s="247" t="s">
        <v>621</v>
      </c>
      <c r="D156" s="238" t="s">
        <v>564</v>
      </c>
      <c r="E156" s="239">
        <v>177.45</v>
      </c>
      <c r="F156" s="240"/>
      <c r="G156" s="241">
        <f>ROUND(E156*F156,2)</f>
        <v>0</v>
      </c>
      <c r="H156" s="240"/>
      <c r="I156" s="241">
        <f>ROUND(E156*H156,2)</f>
        <v>0</v>
      </c>
      <c r="J156" s="240"/>
      <c r="K156" s="241">
        <f>ROUND(E156*J156,2)</f>
        <v>0</v>
      </c>
      <c r="L156" s="241">
        <v>21</v>
      </c>
      <c r="M156" s="241">
        <f>G156*(1+L156/100)</f>
        <v>0</v>
      </c>
      <c r="N156" s="239">
        <v>1.1560000000000001E-2</v>
      </c>
      <c r="O156" s="239">
        <f>ROUND(E156*N156,2)</f>
        <v>2.0499999999999998</v>
      </c>
      <c r="P156" s="239">
        <v>0</v>
      </c>
      <c r="Q156" s="239">
        <f>ROUND(E156*P156,2)</f>
        <v>0</v>
      </c>
      <c r="R156" s="241" t="s">
        <v>472</v>
      </c>
      <c r="S156" s="241" t="s">
        <v>280</v>
      </c>
      <c r="T156" s="242" t="s">
        <v>441</v>
      </c>
      <c r="U156" s="222">
        <v>1.6579999999999999</v>
      </c>
      <c r="V156" s="222">
        <f>ROUND(E156*U156,2)</f>
        <v>294.20999999999998</v>
      </c>
      <c r="W156" s="222"/>
      <c r="X156" s="222" t="s">
        <v>399</v>
      </c>
      <c r="Y156" s="222" t="s">
        <v>283</v>
      </c>
      <c r="Z156" s="212"/>
      <c r="AA156" s="212"/>
      <c r="AB156" s="212"/>
      <c r="AC156" s="212"/>
      <c r="AD156" s="212"/>
      <c r="AE156" s="212"/>
      <c r="AF156" s="212"/>
      <c r="AG156" s="212" t="s">
        <v>400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622</v>
      </c>
      <c r="D157" s="226"/>
      <c r="E157" s="227">
        <v>177.45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33.75" outlineLevel="1" x14ac:dyDescent="0.2">
      <c r="A158" s="236">
        <v>41</v>
      </c>
      <c r="B158" s="237" t="s">
        <v>623</v>
      </c>
      <c r="C158" s="247" t="s">
        <v>624</v>
      </c>
      <c r="D158" s="238" t="s">
        <v>564</v>
      </c>
      <c r="E158" s="239">
        <v>15.76</v>
      </c>
      <c r="F158" s="240"/>
      <c r="G158" s="241">
        <f>ROUND(E158*F158,2)</f>
        <v>0</v>
      </c>
      <c r="H158" s="240"/>
      <c r="I158" s="241">
        <f>ROUND(E158*H158,2)</f>
        <v>0</v>
      </c>
      <c r="J158" s="240"/>
      <c r="K158" s="241">
        <f>ROUND(E158*J158,2)</f>
        <v>0</v>
      </c>
      <c r="L158" s="241">
        <v>21</v>
      </c>
      <c r="M158" s="241">
        <f>G158*(1+L158/100)</f>
        <v>0</v>
      </c>
      <c r="N158" s="239">
        <v>1.7160000000000002E-2</v>
      </c>
      <c r="O158" s="239">
        <f>ROUND(E158*N158,2)</f>
        <v>0.27</v>
      </c>
      <c r="P158" s="239">
        <v>0</v>
      </c>
      <c r="Q158" s="239">
        <f>ROUND(E158*P158,2)</f>
        <v>0</v>
      </c>
      <c r="R158" s="241" t="s">
        <v>472</v>
      </c>
      <c r="S158" s="241" t="s">
        <v>280</v>
      </c>
      <c r="T158" s="242" t="s">
        <v>441</v>
      </c>
      <c r="U158" s="222">
        <v>2.1379999999999999</v>
      </c>
      <c r="V158" s="222">
        <f>ROUND(E158*U158,2)</f>
        <v>33.69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625</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626</v>
      </c>
      <c r="D160" s="226"/>
      <c r="E160" s="227">
        <v>7.88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6">
        <v>42</v>
      </c>
      <c r="B161" s="237" t="s">
        <v>627</v>
      </c>
      <c r="C161" s="247" t="s">
        <v>628</v>
      </c>
      <c r="D161" s="238" t="s">
        <v>564</v>
      </c>
      <c r="E161" s="239">
        <v>270.60000000000002</v>
      </c>
      <c r="F161" s="240"/>
      <c r="G161" s="241">
        <f>ROUND(E161*F161,2)</f>
        <v>0</v>
      </c>
      <c r="H161" s="240"/>
      <c r="I161" s="241">
        <f>ROUND(E161*H161,2)</f>
        <v>0</v>
      </c>
      <c r="J161" s="240"/>
      <c r="K161" s="241">
        <f>ROUND(E161*J161,2)</f>
        <v>0</v>
      </c>
      <c r="L161" s="241">
        <v>21</v>
      </c>
      <c r="M161" s="241">
        <f>G161*(1+L161/100)</f>
        <v>0</v>
      </c>
      <c r="N161" s="239">
        <v>1.1560000000000001E-2</v>
      </c>
      <c r="O161" s="239">
        <f>ROUND(E161*N161,2)</f>
        <v>3.13</v>
      </c>
      <c r="P161" s="239">
        <v>0</v>
      </c>
      <c r="Q161" s="239">
        <f>ROUND(E161*P161,2)</f>
        <v>0</v>
      </c>
      <c r="R161" s="241" t="s">
        <v>472</v>
      </c>
      <c r="S161" s="241" t="s">
        <v>280</v>
      </c>
      <c r="T161" s="242" t="s">
        <v>441</v>
      </c>
      <c r="U161" s="222">
        <v>1.6579999999999999</v>
      </c>
      <c r="V161" s="222">
        <f>ROUND(E161*U161,2)</f>
        <v>448.65</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629</v>
      </c>
      <c r="D162" s="226"/>
      <c r="E162" s="227">
        <v>40.72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630</v>
      </c>
      <c r="D163" s="226"/>
      <c r="E163" s="227">
        <v>50.4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631</v>
      </c>
      <c r="D164" s="226"/>
      <c r="E164" s="227">
        <v>89.44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632</v>
      </c>
      <c r="D165" s="226"/>
      <c r="E165" s="227">
        <v>90.04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633</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67</v>
      </c>
      <c r="C167" s="246" t="s">
        <v>149</v>
      </c>
      <c r="D167" s="231"/>
      <c r="E167" s="232"/>
      <c r="F167" s="233"/>
      <c r="G167" s="233">
        <f>SUMIF(AG168:AG207,"&lt;&gt;NOR",G168:G207)</f>
        <v>0</v>
      </c>
      <c r="H167" s="233"/>
      <c r="I167" s="233">
        <f>SUM(I168:I207)</f>
        <v>0</v>
      </c>
      <c r="J167" s="233"/>
      <c r="K167" s="233">
        <f>SUM(K168:K207)</f>
        <v>0</v>
      </c>
      <c r="L167" s="233"/>
      <c r="M167" s="233">
        <f>SUM(M168:M207)</f>
        <v>0</v>
      </c>
      <c r="N167" s="232"/>
      <c r="O167" s="232">
        <f>SUM(O168:O207)</f>
        <v>19.689999999999998</v>
      </c>
      <c r="P167" s="232"/>
      <c r="Q167" s="232">
        <f>SUM(Q168:Q207)</f>
        <v>0</v>
      </c>
      <c r="R167" s="233"/>
      <c r="S167" s="233"/>
      <c r="T167" s="234"/>
      <c r="U167" s="228"/>
      <c r="V167" s="228">
        <f>SUM(V168:V207)</f>
        <v>180.94</v>
      </c>
      <c r="W167" s="228"/>
      <c r="X167" s="228"/>
      <c r="Y167" s="228"/>
      <c r="AG167" t="s">
        <v>276</v>
      </c>
    </row>
    <row r="168" spans="1:60" ht="22.5" outlineLevel="1" x14ac:dyDescent="0.2">
      <c r="A168" s="236">
        <v>43</v>
      </c>
      <c r="B168" s="237" t="s">
        <v>634</v>
      </c>
      <c r="C168" s="247" t="s">
        <v>635</v>
      </c>
      <c r="D168" s="238" t="s">
        <v>492</v>
      </c>
      <c r="E168" s="239">
        <v>2</v>
      </c>
      <c r="F168" s="240"/>
      <c r="G168" s="241">
        <f>ROUND(E168*F168,2)</f>
        <v>0</v>
      </c>
      <c r="H168" s="240"/>
      <c r="I168" s="241">
        <f>ROUND(E168*H168,2)</f>
        <v>0</v>
      </c>
      <c r="J168" s="240"/>
      <c r="K168" s="241">
        <f>ROUND(E168*J168,2)</f>
        <v>0</v>
      </c>
      <c r="L168" s="241">
        <v>21</v>
      </c>
      <c r="M168" s="241">
        <f>G168*(1+L168/100)</f>
        <v>0</v>
      </c>
      <c r="N168" s="239">
        <v>4.6820000000000001E-2</v>
      </c>
      <c r="O168" s="239">
        <f>ROUND(E168*N168,2)</f>
        <v>0.09</v>
      </c>
      <c r="P168" s="239">
        <v>0</v>
      </c>
      <c r="Q168" s="239">
        <f>ROUND(E168*P168,2)</f>
        <v>0</v>
      </c>
      <c r="R168" s="241" t="s">
        <v>636</v>
      </c>
      <c r="S168" s="241" t="s">
        <v>280</v>
      </c>
      <c r="T168" s="242" t="s">
        <v>441</v>
      </c>
      <c r="U168" s="222">
        <v>0.29299999999999998</v>
      </c>
      <c r="V168" s="222">
        <f>ROUND(E168*U168,2)</f>
        <v>0.59</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4" t="s">
        <v>637</v>
      </c>
      <c r="D169" s="256"/>
      <c r="E169" s="256"/>
      <c r="F169" s="256"/>
      <c r="G169" s="256"/>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448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3" t="str">
        <f>C169</f>
        <v>montáž prefabrikovaných stropních dílců se zalitím spár, včetně podpěrné konstrukce, na cementovou maltu</v>
      </c>
      <c r="BB169" s="212"/>
      <c r="BC169" s="212"/>
      <c r="BD169" s="212"/>
      <c r="BE169" s="212"/>
      <c r="BF169" s="212"/>
      <c r="BG169" s="212"/>
      <c r="BH169" s="212"/>
    </row>
    <row r="170" spans="1:60" outlineLevel="2" x14ac:dyDescent="0.2">
      <c r="A170" s="219"/>
      <c r="B170" s="220"/>
      <c r="C170" s="249" t="s">
        <v>638</v>
      </c>
      <c r="D170" s="226"/>
      <c r="E170" s="227">
        <v>2</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44</v>
      </c>
      <c r="B171" s="237" t="s">
        <v>639</v>
      </c>
      <c r="C171" s="247" t="s">
        <v>640</v>
      </c>
      <c r="D171" s="238" t="s">
        <v>564</v>
      </c>
      <c r="E171" s="239">
        <v>20</v>
      </c>
      <c r="F171" s="240"/>
      <c r="G171" s="241">
        <f>ROUND(E171*F171,2)</f>
        <v>0</v>
      </c>
      <c r="H171" s="240"/>
      <c r="I171" s="241">
        <f>ROUND(E171*H171,2)</f>
        <v>0</v>
      </c>
      <c r="J171" s="240"/>
      <c r="K171" s="241">
        <f>ROUND(E171*J171,2)</f>
        <v>0</v>
      </c>
      <c r="L171" s="241">
        <v>21</v>
      </c>
      <c r="M171" s="241">
        <f>G171*(1+L171/100)</f>
        <v>0</v>
      </c>
      <c r="N171" s="239">
        <v>3.0470000000000001E-2</v>
      </c>
      <c r="O171" s="239">
        <f>ROUND(E171*N171,2)</f>
        <v>0.61</v>
      </c>
      <c r="P171" s="239">
        <v>0</v>
      </c>
      <c r="Q171" s="239">
        <f>ROUND(E171*P171,2)</f>
        <v>0</v>
      </c>
      <c r="R171" s="241" t="s">
        <v>472</v>
      </c>
      <c r="S171" s="241" t="s">
        <v>280</v>
      </c>
      <c r="T171" s="242" t="s">
        <v>441</v>
      </c>
      <c r="U171" s="222">
        <v>0.87</v>
      </c>
      <c r="V171" s="222">
        <f>ROUND(E171*U171,2)</f>
        <v>17.399999999999999</v>
      </c>
      <c r="W171" s="222"/>
      <c r="X171" s="222" t="s">
        <v>399</v>
      </c>
      <c r="Y171" s="222" t="s">
        <v>283</v>
      </c>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641</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448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642</v>
      </c>
      <c r="D173" s="226"/>
      <c r="E173" s="227">
        <v>20</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6">
        <v>45</v>
      </c>
      <c r="B174" s="237" t="s">
        <v>643</v>
      </c>
      <c r="C174" s="247" t="s">
        <v>644</v>
      </c>
      <c r="D174" s="238" t="s">
        <v>564</v>
      </c>
      <c r="E174" s="239">
        <v>20</v>
      </c>
      <c r="F174" s="240"/>
      <c r="G174" s="241">
        <f>ROUND(E174*F174,2)</f>
        <v>0</v>
      </c>
      <c r="H174" s="240"/>
      <c r="I174" s="241">
        <f>ROUND(E174*H174,2)</f>
        <v>0</v>
      </c>
      <c r="J174" s="240"/>
      <c r="K174" s="241">
        <f>ROUND(E174*J174,2)</f>
        <v>0</v>
      </c>
      <c r="L174" s="241">
        <v>21</v>
      </c>
      <c r="M174" s="241">
        <f>G174*(1+L174/100)</f>
        <v>0</v>
      </c>
      <c r="N174" s="239">
        <v>0</v>
      </c>
      <c r="O174" s="239">
        <f>ROUND(E174*N174,2)</f>
        <v>0</v>
      </c>
      <c r="P174" s="239">
        <v>0</v>
      </c>
      <c r="Q174" s="239">
        <f>ROUND(E174*P174,2)</f>
        <v>0</v>
      </c>
      <c r="R174" s="241" t="s">
        <v>472</v>
      </c>
      <c r="S174" s="241" t="s">
        <v>280</v>
      </c>
      <c r="T174" s="242" t="s">
        <v>441</v>
      </c>
      <c r="U174" s="222">
        <v>0.23200000000000001</v>
      </c>
      <c r="V174" s="222">
        <f>ROUND(E174*U174,2)</f>
        <v>4.6399999999999997</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641</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46</v>
      </c>
      <c r="B176" s="237" t="s">
        <v>645</v>
      </c>
      <c r="C176" s="247" t="s">
        <v>646</v>
      </c>
      <c r="D176" s="238" t="s">
        <v>439</v>
      </c>
      <c r="E176" s="239">
        <v>81</v>
      </c>
      <c r="F176" s="240"/>
      <c r="G176" s="241">
        <f>ROUND(E176*F176,2)</f>
        <v>0</v>
      </c>
      <c r="H176" s="240"/>
      <c r="I176" s="241">
        <f>ROUND(E176*H176,2)</f>
        <v>0</v>
      </c>
      <c r="J176" s="240"/>
      <c r="K176" s="241">
        <f>ROUND(E176*J176,2)</f>
        <v>0</v>
      </c>
      <c r="L176" s="241">
        <v>21</v>
      </c>
      <c r="M176" s="241">
        <f>G176*(1+L176/100)</f>
        <v>0</v>
      </c>
      <c r="N176" s="239">
        <v>1.3169999999999999E-2</v>
      </c>
      <c r="O176" s="239">
        <f>ROUND(E176*N176,2)</f>
        <v>1.07</v>
      </c>
      <c r="P176" s="239">
        <v>0</v>
      </c>
      <c r="Q176" s="239">
        <f>ROUND(E176*P176,2)</f>
        <v>0</v>
      </c>
      <c r="R176" s="241" t="s">
        <v>472</v>
      </c>
      <c r="S176" s="241" t="s">
        <v>280</v>
      </c>
      <c r="T176" s="242" t="s">
        <v>441</v>
      </c>
      <c r="U176" s="222">
        <v>0.16300000000000001</v>
      </c>
      <c r="V176" s="222">
        <f>ROUND(E176*U176,2)</f>
        <v>13.2</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64" t="s">
        <v>647</v>
      </c>
      <c r="D177" s="256"/>
      <c r="E177" s="256"/>
      <c r="F177" s="256"/>
      <c r="G177" s="256"/>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448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3" t="str">
        <f>C177</f>
        <v>otevřeného podhledu, bez podpěrné konstrukce, s osazením na sucho na zdech do připravených ozubů, popř. na rovných zdech, trámech, průvlacích, nebo do traverz, bez úpravy povrchu plechů, s pomocným lešením.</v>
      </c>
      <c r="BB177" s="212"/>
      <c r="BC177" s="212"/>
      <c r="BD177" s="212"/>
      <c r="BE177" s="212"/>
      <c r="BF177" s="212"/>
      <c r="BG177" s="212"/>
      <c r="BH177" s="212"/>
    </row>
    <row r="178" spans="1:60" outlineLevel="2" x14ac:dyDescent="0.2">
      <c r="A178" s="219"/>
      <c r="B178" s="220"/>
      <c r="C178" s="250" t="s">
        <v>648</v>
      </c>
      <c r="D178" s="245"/>
      <c r="E178" s="245"/>
      <c r="F178" s="245"/>
      <c r="G178" s="245"/>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9" t="s">
        <v>649</v>
      </c>
      <c r="D179" s="226"/>
      <c r="E179" s="227">
        <v>81</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6">
        <v>47</v>
      </c>
      <c r="B180" s="237" t="s">
        <v>650</v>
      </c>
      <c r="C180" s="247" t="s">
        <v>651</v>
      </c>
      <c r="D180" s="238" t="s">
        <v>492</v>
      </c>
      <c r="E180" s="239">
        <v>50</v>
      </c>
      <c r="F180" s="240"/>
      <c r="G180" s="241">
        <f>ROUND(E180*F180,2)</f>
        <v>0</v>
      </c>
      <c r="H180" s="240"/>
      <c r="I180" s="241">
        <f>ROUND(E180*H180,2)</f>
        <v>0</v>
      </c>
      <c r="J180" s="240"/>
      <c r="K180" s="241">
        <f>ROUND(E180*J180,2)</f>
        <v>0</v>
      </c>
      <c r="L180" s="241">
        <v>21</v>
      </c>
      <c r="M180" s="241">
        <f>G180*(1+L180/100)</f>
        <v>0</v>
      </c>
      <c r="N180" s="239">
        <v>5.4399999999999997E-2</v>
      </c>
      <c r="O180" s="239">
        <f>ROUND(E180*N180,2)</f>
        <v>2.72</v>
      </c>
      <c r="P180" s="239">
        <v>0</v>
      </c>
      <c r="Q180" s="239">
        <f>ROUND(E180*P180,2)</f>
        <v>0</v>
      </c>
      <c r="R180" s="241" t="s">
        <v>493</v>
      </c>
      <c r="S180" s="241" t="s">
        <v>280</v>
      </c>
      <c r="T180" s="242" t="s">
        <v>441</v>
      </c>
      <c r="U180" s="222">
        <v>0.29349999999999998</v>
      </c>
      <c r="V180" s="222">
        <f>ROUND(E180*U180,2)</f>
        <v>14.68</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9" t="s">
        <v>652</v>
      </c>
      <c r="D181" s="226"/>
      <c r="E181" s="227">
        <v>24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653</v>
      </c>
      <c r="D182" s="226"/>
      <c r="E182" s="227">
        <v>22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9" t="s">
        <v>654</v>
      </c>
      <c r="D183" s="226"/>
      <c r="E183" s="227">
        <v>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48</v>
      </c>
      <c r="B184" s="237" t="s">
        <v>655</v>
      </c>
      <c r="C184" s="247" t="s">
        <v>656</v>
      </c>
      <c r="D184" s="238" t="s">
        <v>439</v>
      </c>
      <c r="E184" s="239">
        <v>38.344000000000001</v>
      </c>
      <c r="F184" s="240"/>
      <c r="G184" s="241">
        <f>ROUND(E184*F184,2)</f>
        <v>0</v>
      </c>
      <c r="H184" s="240"/>
      <c r="I184" s="241">
        <f>ROUND(E184*H184,2)</f>
        <v>0</v>
      </c>
      <c r="J184" s="240"/>
      <c r="K184" s="241">
        <f>ROUND(E184*J184,2)</f>
        <v>0</v>
      </c>
      <c r="L184" s="241">
        <v>21</v>
      </c>
      <c r="M184" s="241">
        <f>G184*(1+L184/100)</f>
        <v>0</v>
      </c>
      <c r="N184" s="239">
        <v>5.7700000000000001E-2</v>
      </c>
      <c r="O184" s="239">
        <f>ROUND(E184*N184,2)</f>
        <v>2.21</v>
      </c>
      <c r="P184" s="239">
        <v>0</v>
      </c>
      <c r="Q184" s="239">
        <f>ROUND(E184*P184,2)</f>
        <v>0</v>
      </c>
      <c r="R184" s="241" t="s">
        <v>472</v>
      </c>
      <c r="S184" s="241" t="s">
        <v>280</v>
      </c>
      <c r="T184" s="242" t="s">
        <v>441</v>
      </c>
      <c r="U184" s="222">
        <v>0.95</v>
      </c>
      <c r="V184" s="222">
        <f>ROUND(E184*U184,2)</f>
        <v>36.43</v>
      </c>
      <c r="W184" s="222"/>
      <c r="X184" s="222" t="s">
        <v>399</v>
      </c>
      <c r="Y184" s="222" t="s">
        <v>283</v>
      </c>
      <c r="Z184" s="212"/>
      <c r="AA184" s="212"/>
      <c r="AB184" s="212"/>
      <c r="AC184" s="212"/>
      <c r="AD184" s="212"/>
      <c r="AE184" s="212"/>
      <c r="AF184" s="212"/>
      <c r="AG184" s="212" t="s">
        <v>400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2" x14ac:dyDescent="0.2">
      <c r="A185" s="219"/>
      <c r="B185" s="220"/>
      <c r="C185" s="264" t="s">
        <v>657</v>
      </c>
      <c r="D185" s="256"/>
      <c r="E185" s="256"/>
      <c r="F185" s="256"/>
      <c r="G185" s="256"/>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448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3" t="str">
        <f>C185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5" s="212"/>
      <c r="BC185" s="212"/>
      <c r="BD185" s="212"/>
      <c r="BE185" s="212"/>
      <c r="BF185" s="212"/>
      <c r="BG185" s="212"/>
      <c r="BH185" s="212"/>
    </row>
    <row r="186" spans="1:60" outlineLevel="2" x14ac:dyDescent="0.2">
      <c r="A186" s="219"/>
      <c r="B186" s="220"/>
      <c r="C186" s="249" t="s">
        <v>658</v>
      </c>
      <c r="D186" s="226"/>
      <c r="E186" s="227">
        <v>13.98</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659</v>
      </c>
      <c r="D187" s="226"/>
      <c r="E187" s="227">
        <v>5.76</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660</v>
      </c>
      <c r="D188" s="226"/>
      <c r="E188" s="227">
        <v>18.603999999999999</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6">
        <v>49</v>
      </c>
      <c r="B189" s="237" t="s">
        <v>661</v>
      </c>
      <c r="C189" s="247" t="s">
        <v>662</v>
      </c>
      <c r="D189" s="238" t="s">
        <v>439</v>
      </c>
      <c r="E189" s="239">
        <v>38.344000000000001</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472</v>
      </c>
      <c r="S189" s="241" t="s">
        <v>280</v>
      </c>
      <c r="T189" s="242" t="s">
        <v>441</v>
      </c>
      <c r="U189" s="222">
        <v>0.37</v>
      </c>
      <c r="V189" s="222">
        <f>ROUND(E189*U189,2)</f>
        <v>14.19</v>
      </c>
      <c r="W189" s="222"/>
      <c r="X189" s="222" t="s">
        <v>399</v>
      </c>
      <c r="Y189" s="222" t="s">
        <v>283</v>
      </c>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2" x14ac:dyDescent="0.2">
      <c r="A190" s="219"/>
      <c r="B190" s="220"/>
      <c r="C190" s="264" t="s">
        <v>657</v>
      </c>
      <c r="D190" s="256"/>
      <c r="E190" s="256"/>
      <c r="F190" s="256"/>
      <c r="G190" s="256"/>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448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43" t="str">
        <f>C190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90" s="212"/>
      <c r="BC190" s="212"/>
      <c r="BD190" s="212"/>
      <c r="BE190" s="212"/>
      <c r="BF190" s="212"/>
      <c r="BG190" s="212"/>
      <c r="BH190" s="212"/>
    </row>
    <row r="191" spans="1:60" outlineLevel="1" x14ac:dyDescent="0.2">
      <c r="A191" s="236">
        <v>50</v>
      </c>
      <c r="B191" s="237" t="s">
        <v>663</v>
      </c>
      <c r="C191" s="247" t="s">
        <v>664</v>
      </c>
      <c r="D191" s="238" t="s">
        <v>439</v>
      </c>
      <c r="E191" s="239">
        <v>30.0855</v>
      </c>
      <c r="F191" s="240"/>
      <c r="G191" s="241">
        <f>ROUND(E191*F191,2)</f>
        <v>0</v>
      </c>
      <c r="H191" s="240"/>
      <c r="I191" s="241">
        <f>ROUND(E191*H191,2)</f>
        <v>0</v>
      </c>
      <c r="J191" s="240"/>
      <c r="K191" s="241">
        <f>ROUND(E191*J191,2)</f>
        <v>0</v>
      </c>
      <c r="L191" s="241">
        <v>21</v>
      </c>
      <c r="M191" s="241">
        <f>G191*(1+L191/100)</f>
        <v>0</v>
      </c>
      <c r="N191" s="239">
        <v>5.3499999999999997E-3</v>
      </c>
      <c r="O191" s="239">
        <f>ROUND(E191*N191,2)</f>
        <v>0.16</v>
      </c>
      <c r="P191" s="239">
        <v>0</v>
      </c>
      <c r="Q191" s="239">
        <f>ROUND(E191*P191,2)</f>
        <v>0</v>
      </c>
      <c r="R191" s="241" t="s">
        <v>472</v>
      </c>
      <c r="S191" s="241" t="s">
        <v>280</v>
      </c>
      <c r="T191" s="242" t="s">
        <v>441</v>
      </c>
      <c r="U191" s="222">
        <v>0.77500000000000002</v>
      </c>
      <c r="V191" s="222">
        <f>ROUND(E191*U191,2)</f>
        <v>23.32</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665</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448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51</v>
      </c>
      <c r="B193" s="237" t="s">
        <v>666</v>
      </c>
      <c r="C193" s="247" t="s">
        <v>667</v>
      </c>
      <c r="D193" s="238" t="s">
        <v>439</v>
      </c>
      <c r="E193" s="239">
        <v>30.0855</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t="s">
        <v>472</v>
      </c>
      <c r="S193" s="241" t="s">
        <v>280</v>
      </c>
      <c r="T193" s="242" t="s">
        <v>441</v>
      </c>
      <c r="U193" s="222">
        <v>0.27</v>
      </c>
      <c r="V193" s="222">
        <f>ROUND(E193*U193,2)</f>
        <v>8.1199999999999992</v>
      </c>
      <c r="W193" s="222"/>
      <c r="X193" s="222" t="s">
        <v>399</v>
      </c>
      <c r="Y193" s="222" t="s">
        <v>283</v>
      </c>
      <c r="Z193" s="212"/>
      <c r="AA193" s="212"/>
      <c r="AB193" s="212"/>
      <c r="AC193" s="212"/>
      <c r="AD193" s="212"/>
      <c r="AE193" s="212"/>
      <c r="AF193" s="212"/>
      <c r="AG193" s="212" t="s">
        <v>400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665</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448</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6">
        <v>52</v>
      </c>
      <c r="B195" s="237" t="s">
        <v>668</v>
      </c>
      <c r="C195" s="247" t="s">
        <v>669</v>
      </c>
      <c r="D195" s="238" t="s">
        <v>445</v>
      </c>
      <c r="E195" s="239">
        <v>4.8335999999999997</v>
      </c>
      <c r="F195" s="240"/>
      <c r="G195" s="241">
        <f>ROUND(E195*F195,2)</f>
        <v>0</v>
      </c>
      <c r="H195" s="240"/>
      <c r="I195" s="241">
        <f>ROUND(E195*H195,2)</f>
        <v>0</v>
      </c>
      <c r="J195" s="240"/>
      <c r="K195" s="241">
        <f>ROUND(E195*J195,2)</f>
        <v>0</v>
      </c>
      <c r="L195" s="241">
        <v>21</v>
      </c>
      <c r="M195" s="241">
        <f>G195*(1+L195/100)</f>
        <v>0</v>
      </c>
      <c r="N195" s="239">
        <v>2.5251100000000002</v>
      </c>
      <c r="O195" s="239">
        <f>ROUND(E195*N195,2)</f>
        <v>12.21</v>
      </c>
      <c r="P195" s="239">
        <v>0</v>
      </c>
      <c r="Q195" s="239">
        <f>ROUND(E195*P195,2)</f>
        <v>0</v>
      </c>
      <c r="R195" s="241" t="s">
        <v>472</v>
      </c>
      <c r="S195" s="241" t="s">
        <v>280</v>
      </c>
      <c r="T195" s="242" t="s">
        <v>441</v>
      </c>
      <c r="U195" s="222">
        <v>1.448</v>
      </c>
      <c r="V195" s="222">
        <f>ROUND(E195*U195,2)</f>
        <v>7</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670</v>
      </c>
      <c r="D196" s="226"/>
      <c r="E196" s="227">
        <v>1.2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671</v>
      </c>
      <c r="D197" s="226"/>
      <c r="E197" s="227">
        <v>2.8347000000000002</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672</v>
      </c>
      <c r="D198" s="226"/>
      <c r="E198" s="227">
        <v>0.79890000000000005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6">
        <v>53</v>
      </c>
      <c r="B199" s="237" t="s">
        <v>673</v>
      </c>
      <c r="C199" s="247" t="s">
        <v>674</v>
      </c>
      <c r="D199" s="238" t="s">
        <v>439</v>
      </c>
      <c r="E199" s="239">
        <v>30.0855</v>
      </c>
      <c r="F199" s="240"/>
      <c r="G199" s="241">
        <f>ROUND(E199*F199,2)</f>
        <v>0</v>
      </c>
      <c r="H199" s="240"/>
      <c r="I199" s="241">
        <f>ROUND(E199*H199,2)</f>
        <v>0</v>
      </c>
      <c r="J199" s="240"/>
      <c r="K199" s="241">
        <f>ROUND(E199*J199,2)</f>
        <v>0</v>
      </c>
      <c r="L199" s="241">
        <v>21</v>
      </c>
      <c r="M199" s="241">
        <f>G199*(1+L199/100)</f>
        <v>0</v>
      </c>
      <c r="N199" s="239">
        <v>7.8200000000000006E-3</v>
      </c>
      <c r="O199" s="239">
        <f>ROUND(E199*N199,2)</f>
        <v>0.24</v>
      </c>
      <c r="P199" s="239">
        <v>0</v>
      </c>
      <c r="Q199" s="239">
        <f>ROUND(E199*P199,2)</f>
        <v>0</v>
      </c>
      <c r="R199" s="241" t="s">
        <v>472</v>
      </c>
      <c r="S199" s="241" t="s">
        <v>280</v>
      </c>
      <c r="T199" s="242" t="s">
        <v>441</v>
      </c>
      <c r="U199" s="222">
        <v>0.79</v>
      </c>
      <c r="V199" s="222">
        <f>ROUND(E199*U199,2)</f>
        <v>23.77</v>
      </c>
      <c r="W199" s="222"/>
      <c r="X199" s="222" t="s">
        <v>399</v>
      </c>
      <c r="Y199" s="222" t="s">
        <v>283</v>
      </c>
      <c r="Z199" s="212"/>
      <c r="AA199" s="212"/>
      <c r="AB199" s="212"/>
      <c r="AC199" s="212"/>
      <c r="AD199" s="212"/>
      <c r="AE199" s="212"/>
      <c r="AF199" s="212"/>
      <c r="AG199" s="212" t="s">
        <v>400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9" t="s">
        <v>675</v>
      </c>
      <c r="D200" s="226"/>
      <c r="E200" s="227">
        <v>8</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660</v>
      </c>
      <c r="D201" s="226"/>
      <c r="E201" s="227">
        <v>18.603999999999999</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676</v>
      </c>
      <c r="D202" s="226"/>
      <c r="E202" s="227">
        <v>3.4815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57">
        <v>54</v>
      </c>
      <c r="B203" s="258" t="s">
        <v>677</v>
      </c>
      <c r="C203" s="265" t="s">
        <v>678</v>
      </c>
      <c r="D203" s="259" t="s">
        <v>439</v>
      </c>
      <c r="E203" s="260">
        <v>30.0855</v>
      </c>
      <c r="F203" s="261"/>
      <c r="G203" s="262">
        <f>ROUND(E203*F203,2)</f>
        <v>0</v>
      </c>
      <c r="H203" s="261"/>
      <c r="I203" s="262">
        <f>ROUND(E203*H203,2)</f>
        <v>0</v>
      </c>
      <c r="J203" s="261"/>
      <c r="K203" s="262">
        <f>ROUND(E203*J203,2)</f>
        <v>0</v>
      </c>
      <c r="L203" s="262">
        <v>21</v>
      </c>
      <c r="M203" s="262">
        <f>G203*(1+L203/100)</f>
        <v>0</v>
      </c>
      <c r="N203" s="260">
        <v>0</v>
      </c>
      <c r="O203" s="260">
        <f>ROUND(E203*N203,2)</f>
        <v>0</v>
      </c>
      <c r="P203" s="260">
        <v>0</v>
      </c>
      <c r="Q203" s="260">
        <f>ROUND(E203*P203,2)</f>
        <v>0</v>
      </c>
      <c r="R203" s="262" t="s">
        <v>472</v>
      </c>
      <c r="S203" s="262" t="s">
        <v>280</v>
      </c>
      <c r="T203" s="263" t="s">
        <v>441</v>
      </c>
      <c r="U203" s="222">
        <v>0.24</v>
      </c>
      <c r="V203" s="222">
        <f>ROUND(E203*U203,2)</f>
        <v>7.22</v>
      </c>
      <c r="W203" s="222"/>
      <c r="X203" s="222" t="s">
        <v>399</v>
      </c>
      <c r="Y203" s="222" t="s">
        <v>283</v>
      </c>
      <c r="Z203" s="212"/>
      <c r="AA203" s="212"/>
      <c r="AB203" s="212"/>
      <c r="AC203" s="212"/>
      <c r="AD203" s="212"/>
      <c r="AE203" s="212"/>
      <c r="AF203" s="212"/>
      <c r="AG203" s="212" t="s">
        <v>400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55</v>
      </c>
      <c r="B204" s="237" t="s">
        <v>679</v>
      </c>
      <c r="C204" s="247" t="s">
        <v>680</v>
      </c>
      <c r="D204" s="238" t="s">
        <v>482</v>
      </c>
      <c r="E204" s="239">
        <v>0.37526999999999999</v>
      </c>
      <c r="F204" s="240"/>
      <c r="G204" s="241">
        <f>ROUND(E204*F204,2)</f>
        <v>0</v>
      </c>
      <c r="H204" s="240"/>
      <c r="I204" s="241">
        <f>ROUND(E204*H204,2)</f>
        <v>0</v>
      </c>
      <c r="J204" s="240"/>
      <c r="K204" s="241">
        <f>ROUND(E204*J204,2)</f>
        <v>0</v>
      </c>
      <c r="L204" s="241">
        <v>21</v>
      </c>
      <c r="M204" s="241">
        <f>G204*(1+L204/100)</f>
        <v>0</v>
      </c>
      <c r="N204" s="239">
        <v>1.0166500000000001</v>
      </c>
      <c r="O204" s="239">
        <f>ROUND(E204*N204,2)</f>
        <v>0.38</v>
      </c>
      <c r="P204" s="239">
        <v>0</v>
      </c>
      <c r="Q204" s="239">
        <f>ROUND(E204*P204,2)</f>
        <v>0</v>
      </c>
      <c r="R204" s="241" t="s">
        <v>472</v>
      </c>
      <c r="S204" s="241" t="s">
        <v>280</v>
      </c>
      <c r="T204" s="242" t="s">
        <v>441</v>
      </c>
      <c r="U204" s="222">
        <v>27.672999999999998</v>
      </c>
      <c r="V204" s="222">
        <f>ROUND(E204*U204,2)</f>
        <v>10.38</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681</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682</v>
      </c>
      <c r="D206" s="226"/>
      <c r="E206" s="227">
        <v>0.128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683</v>
      </c>
      <c r="D207" s="226"/>
      <c r="E207" s="227">
        <v>0.24728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9" t="s">
        <v>275</v>
      </c>
      <c r="B208" s="230" t="s">
        <v>70</v>
      </c>
      <c r="C208" s="246" t="s">
        <v>150</v>
      </c>
      <c r="D208" s="231"/>
      <c r="E208" s="232"/>
      <c r="F208" s="233"/>
      <c r="G208" s="233">
        <f>SUMIF(AG209:AG213,"&lt;&gt;NOR",G209:G213)</f>
        <v>0</v>
      </c>
      <c r="H208" s="233"/>
      <c r="I208" s="233">
        <f>SUM(I209:I213)</f>
        <v>0</v>
      </c>
      <c r="J208" s="233"/>
      <c r="K208" s="233">
        <f>SUM(K209:K213)</f>
        <v>0</v>
      </c>
      <c r="L208" s="233"/>
      <c r="M208" s="233">
        <f>SUM(M209:M213)</f>
        <v>0</v>
      </c>
      <c r="N208" s="232"/>
      <c r="O208" s="232">
        <f>SUM(O209:O213)</f>
        <v>16.899999999999999</v>
      </c>
      <c r="P208" s="232"/>
      <c r="Q208" s="232">
        <f>SUM(Q209:Q213)</f>
        <v>0</v>
      </c>
      <c r="R208" s="233"/>
      <c r="S208" s="233"/>
      <c r="T208" s="234"/>
      <c r="U208" s="228"/>
      <c r="V208" s="228">
        <f>SUM(V209:V213)</f>
        <v>20.2</v>
      </c>
      <c r="W208" s="228"/>
      <c r="X208" s="228"/>
      <c r="Y208" s="228"/>
      <c r="AG208" t="s">
        <v>276</v>
      </c>
    </row>
    <row r="209" spans="1:60" ht="22.5" outlineLevel="1" x14ac:dyDescent="0.2">
      <c r="A209" s="236">
        <v>56</v>
      </c>
      <c r="B209" s="237" t="s">
        <v>684</v>
      </c>
      <c r="C209" s="247" t="s">
        <v>685</v>
      </c>
      <c r="D209" s="238" t="s">
        <v>439</v>
      </c>
      <c r="E209" s="239">
        <v>51</v>
      </c>
      <c r="F209" s="240"/>
      <c r="G209" s="241">
        <f>ROUND(E209*F209,2)</f>
        <v>0</v>
      </c>
      <c r="H209" s="240"/>
      <c r="I209" s="241">
        <f>ROUND(E209*H209,2)</f>
        <v>0</v>
      </c>
      <c r="J209" s="240"/>
      <c r="K209" s="241">
        <f>ROUND(E209*J209,2)</f>
        <v>0</v>
      </c>
      <c r="L209" s="241">
        <v>21</v>
      </c>
      <c r="M209" s="241">
        <f>G209*(1+L209/100)</f>
        <v>0</v>
      </c>
      <c r="N209" s="239">
        <v>0.126</v>
      </c>
      <c r="O209" s="239">
        <f>ROUND(E209*N209,2)</f>
        <v>6.43</v>
      </c>
      <c r="P209" s="239">
        <v>0</v>
      </c>
      <c r="Q209" s="239">
        <f>ROUND(E209*P209,2)</f>
        <v>0</v>
      </c>
      <c r="R209" s="241" t="s">
        <v>440</v>
      </c>
      <c r="S209" s="241" t="s">
        <v>280</v>
      </c>
      <c r="T209" s="242" t="s">
        <v>441</v>
      </c>
      <c r="U209" s="222">
        <v>2.1000000000000001E-2</v>
      </c>
      <c r="V209" s="222">
        <f>ROUND(E209*U209,2)</f>
        <v>1.07</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686</v>
      </c>
      <c r="D210" s="226"/>
      <c r="E210" s="227">
        <v>51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6">
        <v>57</v>
      </c>
      <c r="B211" s="237" t="s">
        <v>687</v>
      </c>
      <c r="C211" s="247" t="s">
        <v>688</v>
      </c>
      <c r="D211" s="238" t="s">
        <v>439</v>
      </c>
      <c r="E211" s="239">
        <v>51</v>
      </c>
      <c r="F211" s="240"/>
      <c r="G211" s="241">
        <f>ROUND(E211*F211,2)</f>
        <v>0</v>
      </c>
      <c r="H211" s="240"/>
      <c r="I211" s="241">
        <f>ROUND(E211*H211,2)</f>
        <v>0</v>
      </c>
      <c r="J211" s="240"/>
      <c r="K211" s="241">
        <f>ROUND(E211*J211,2)</f>
        <v>0</v>
      </c>
      <c r="L211" s="241">
        <v>21</v>
      </c>
      <c r="M211" s="241">
        <f>G211*(1+L211/100)</f>
        <v>0</v>
      </c>
      <c r="N211" s="239">
        <v>0.20532</v>
      </c>
      <c r="O211" s="239">
        <f>ROUND(E211*N211,2)</f>
        <v>10.47</v>
      </c>
      <c r="P211" s="239">
        <v>0</v>
      </c>
      <c r="Q211" s="239">
        <f>ROUND(E211*P211,2)</f>
        <v>0</v>
      </c>
      <c r="R211" s="241" t="s">
        <v>440</v>
      </c>
      <c r="S211" s="241" t="s">
        <v>280</v>
      </c>
      <c r="T211" s="242" t="s">
        <v>441</v>
      </c>
      <c r="U211" s="222">
        <v>0.375</v>
      </c>
      <c r="V211" s="222">
        <f>ROUND(E211*U211,2)</f>
        <v>19.13</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2" x14ac:dyDescent="0.2">
      <c r="A212" s="219"/>
      <c r="B212" s="220"/>
      <c r="C212" s="264" t="s">
        <v>689</v>
      </c>
      <c r="D212" s="256"/>
      <c r="E212" s="256"/>
      <c r="F212" s="256"/>
      <c r="G212" s="256"/>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448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3" t="str">
        <f>C212</f>
        <v>komunikací pro pěší do velikosti dlaždic 0,25 m2 s provedením lože do tl. 30 mm, s vyplněním spár a se smetením přebytečného materiálu na vzdálenost do 3 m</v>
      </c>
      <c r="BB212" s="212"/>
      <c r="BC212" s="212"/>
      <c r="BD212" s="212"/>
      <c r="BE212" s="212"/>
      <c r="BF212" s="212"/>
      <c r="BG212" s="212"/>
      <c r="BH212" s="212"/>
    </row>
    <row r="213" spans="1:60" outlineLevel="2" x14ac:dyDescent="0.2">
      <c r="A213" s="219"/>
      <c r="B213" s="220"/>
      <c r="C213" s="249" t="s">
        <v>690</v>
      </c>
      <c r="D213" s="226"/>
      <c r="E213" s="227">
        <v>51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9" t="s">
        <v>275</v>
      </c>
      <c r="B214" s="230" t="s">
        <v>154</v>
      </c>
      <c r="C214" s="246" t="s">
        <v>155</v>
      </c>
      <c r="D214" s="231"/>
      <c r="E214" s="232"/>
      <c r="F214" s="233"/>
      <c r="G214" s="233">
        <f>SUMIF(AG215:AG251,"&lt;&gt;NOR",G215:G251)</f>
        <v>0</v>
      </c>
      <c r="H214" s="233"/>
      <c r="I214" s="233">
        <f>SUM(I215:I251)</f>
        <v>0</v>
      </c>
      <c r="J214" s="233"/>
      <c r="K214" s="233">
        <f>SUM(K215:K251)</f>
        <v>0</v>
      </c>
      <c r="L214" s="233"/>
      <c r="M214" s="233">
        <f>SUM(M215:M251)</f>
        <v>0</v>
      </c>
      <c r="N214" s="232"/>
      <c r="O214" s="232">
        <f>SUM(O215:O251)</f>
        <v>64.16</v>
      </c>
      <c r="P214" s="232"/>
      <c r="Q214" s="232">
        <f>SUM(Q215:Q251)</f>
        <v>0</v>
      </c>
      <c r="R214" s="233"/>
      <c r="S214" s="233"/>
      <c r="T214" s="234"/>
      <c r="U214" s="228"/>
      <c r="V214" s="228">
        <f>SUM(V215:V251)</f>
        <v>1219.0999999999999</v>
      </c>
      <c r="W214" s="228"/>
      <c r="X214" s="228"/>
      <c r="Y214" s="228"/>
      <c r="AG214" t="s">
        <v>276</v>
      </c>
    </row>
    <row r="215" spans="1:60" ht="22.5" outlineLevel="1" x14ac:dyDescent="0.2">
      <c r="A215" s="236">
        <v>58</v>
      </c>
      <c r="B215" s="237" t="s">
        <v>691</v>
      </c>
      <c r="C215" s="247" t="s">
        <v>692</v>
      </c>
      <c r="D215" s="238" t="s">
        <v>439</v>
      </c>
      <c r="E215" s="239">
        <v>991.98792000000003</v>
      </c>
      <c r="F215" s="240"/>
      <c r="G215" s="241">
        <f>ROUND(E215*F215,2)</f>
        <v>0</v>
      </c>
      <c r="H215" s="240"/>
      <c r="I215" s="241">
        <f>ROUND(E215*H215,2)</f>
        <v>0</v>
      </c>
      <c r="J215" s="240"/>
      <c r="K215" s="241">
        <f>ROUND(E215*J215,2)</f>
        <v>0</v>
      </c>
      <c r="L215" s="241">
        <v>21</v>
      </c>
      <c r="M215" s="241">
        <f>G215*(1+L215/100)</f>
        <v>0</v>
      </c>
      <c r="N215" s="239">
        <v>3.2000000000000003E-4</v>
      </c>
      <c r="O215" s="239">
        <f>ROUND(E215*N215,2)</f>
        <v>0.32</v>
      </c>
      <c r="P215" s="239">
        <v>0</v>
      </c>
      <c r="Q215" s="239">
        <f>ROUND(E215*P215,2)</f>
        <v>0</v>
      </c>
      <c r="R215" s="241" t="s">
        <v>472</v>
      </c>
      <c r="S215" s="241" t="s">
        <v>280</v>
      </c>
      <c r="T215" s="242" t="s">
        <v>441</v>
      </c>
      <c r="U215" s="222">
        <v>7.0000000000000007E-2</v>
      </c>
      <c r="V215" s="222">
        <f>ROUND(E215*U215,2)</f>
        <v>69.44</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693</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694</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3" x14ac:dyDescent="0.2">
      <c r="A218" s="219"/>
      <c r="B218" s="220"/>
      <c r="C218" s="249" t="s">
        <v>695</v>
      </c>
      <c r="D218" s="226"/>
      <c r="E218" s="227">
        <v>309.3372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696</v>
      </c>
      <c r="D219" s="226"/>
      <c r="E219" s="227">
        <v>53.7776</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9" t="s">
        <v>697</v>
      </c>
      <c r="D220" s="226"/>
      <c r="E220" s="227">
        <v>202.7912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698</v>
      </c>
      <c r="D221" s="226"/>
      <c r="E221" s="227">
        <v>92.858000000000004</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699</v>
      </c>
      <c r="D222" s="226"/>
      <c r="E222" s="227">
        <v>54.090800000000002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700</v>
      </c>
      <c r="D223" s="226"/>
      <c r="E223" s="227">
        <v>29.440799999999999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49" t="s">
        <v>701</v>
      </c>
      <c r="D224" s="226"/>
      <c r="E224" s="227">
        <v>159.16592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702</v>
      </c>
      <c r="D225" s="226"/>
      <c r="E225" s="227">
        <v>47.618000000000002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703</v>
      </c>
      <c r="D226" s="226"/>
      <c r="E226" s="227">
        <v>17.898800000000001</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704</v>
      </c>
      <c r="D227" s="226"/>
      <c r="E227" s="227">
        <v>25.009599999999999</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59</v>
      </c>
      <c r="B228" s="237" t="s">
        <v>705</v>
      </c>
      <c r="C228" s="247" t="s">
        <v>706</v>
      </c>
      <c r="D228" s="238" t="s">
        <v>439</v>
      </c>
      <c r="E228" s="239">
        <v>1279.8954000000001</v>
      </c>
      <c r="F228" s="240"/>
      <c r="G228" s="241">
        <f>ROUND(E228*F228,2)</f>
        <v>0</v>
      </c>
      <c r="H228" s="240"/>
      <c r="I228" s="241">
        <f>ROUND(E228*H228,2)</f>
        <v>0</v>
      </c>
      <c r="J228" s="240"/>
      <c r="K228" s="241">
        <f>ROUND(E228*J228,2)</f>
        <v>0</v>
      </c>
      <c r="L228" s="241">
        <v>21</v>
      </c>
      <c r="M228" s="241">
        <f>G228*(1+L228/100)</f>
        <v>0</v>
      </c>
      <c r="N228" s="239">
        <v>4.7660000000000001E-2</v>
      </c>
      <c r="O228" s="239">
        <f>ROUND(E228*N228,2)</f>
        <v>61</v>
      </c>
      <c r="P228" s="239">
        <v>0</v>
      </c>
      <c r="Q228" s="239">
        <f>ROUND(E228*P228,2)</f>
        <v>0</v>
      </c>
      <c r="R228" s="241" t="s">
        <v>472</v>
      </c>
      <c r="S228" s="241" t="s">
        <v>280</v>
      </c>
      <c r="T228" s="242" t="s">
        <v>441</v>
      </c>
      <c r="U228" s="222">
        <v>0.84</v>
      </c>
      <c r="V228" s="222">
        <f>ROUND(E228*U228,2)</f>
        <v>1075.1099999999999</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707</v>
      </c>
      <c r="D229" s="226"/>
      <c r="E229" s="227">
        <v>112.64</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708</v>
      </c>
      <c r="D230" s="226"/>
      <c r="E230" s="227">
        <v>-7.1807999999999996</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709</v>
      </c>
      <c r="D231" s="226"/>
      <c r="E231" s="227">
        <v>62.872500000000002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710</v>
      </c>
      <c r="D232" s="226"/>
      <c r="E232" s="227">
        <v>-7.1807999999999996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711</v>
      </c>
      <c r="D233" s="226"/>
      <c r="E233" s="227">
        <v>5.952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712</v>
      </c>
      <c r="D234" s="226"/>
      <c r="E234" s="227">
        <v>246.67</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713</v>
      </c>
      <c r="D235" s="226"/>
      <c r="E235" s="227">
        <v>-48.1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714</v>
      </c>
      <c r="D236" s="226"/>
      <c r="E236" s="227">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715</v>
      </c>
      <c r="D237" s="226"/>
      <c r="E237" s="227">
        <v>913.22249999999997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6">
        <v>60</v>
      </c>
      <c r="B238" s="237" t="s">
        <v>716</v>
      </c>
      <c r="C238" s="247" t="s">
        <v>717</v>
      </c>
      <c r="D238" s="238" t="s">
        <v>439</v>
      </c>
      <c r="E238" s="239">
        <v>19.584</v>
      </c>
      <c r="F238" s="240"/>
      <c r="G238" s="241">
        <f>ROUND(E238*F238,2)</f>
        <v>0</v>
      </c>
      <c r="H238" s="240"/>
      <c r="I238" s="241">
        <f>ROUND(E238*H238,2)</f>
        <v>0</v>
      </c>
      <c r="J238" s="240"/>
      <c r="K238" s="241">
        <f>ROUND(E238*J238,2)</f>
        <v>0</v>
      </c>
      <c r="L238" s="241">
        <v>21</v>
      </c>
      <c r="M238" s="241">
        <f>G238*(1+L238/100)</f>
        <v>0</v>
      </c>
      <c r="N238" s="239">
        <v>3.4909999999999997E-2</v>
      </c>
      <c r="O238" s="239">
        <f>ROUND(E238*N238,2)</f>
        <v>0.68</v>
      </c>
      <c r="P238" s="239">
        <v>0</v>
      </c>
      <c r="Q238" s="239">
        <f>ROUND(E238*P238,2)</f>
        <v>0</v>
      </c>
      <c r="R238" s="241" t="s">
        <v>493</v>
      </c>
      <c r="S238" s="241" t="s">
        <v>280</v>
      </c>
      <c r="T238" s="242" t="s">
        <v>441</v>
      </c>
      <c r="U238" s="222">
        <v>1.1841699999999999</v>
      </c>
      <c r="V238" s="222">
        <f>ROUND(E238*U238,2)</f>
        <v>23.19</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4" t="s">
        <v>718</v>
      </c>
      <c r="D239" s="256"/>
      <c r="E239" s="256"/>
      <c r="F239" s="256"/>
      <c r="G239" s="256"/>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448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3" t="str">
        <f>C239</f>
        <v>okenního nebo dveřního, z pomocného pracovního lešení o výšce podlahy do 1900 mm a pro zatížení do 1,5 kPa,</v>
      </c>
      <c r="BB239" s="212"/>
      <c r="BC239" s="212"/>
      <c r="BD239" s="212"/>
      <c r="BE239" s="212"/>
      <c r="BF239" s="212"/>
      <c r="BG239" s="212"/>
      <c r="BH239" s="212"/>
    </row>
    <row r="240" spans="1:60" outlineLevel="2" x14ac:dyDescent="0.2">
      <c r="A240" s="219"/>
      <c r="B240" s="220"/>
      <c r="C240" s="249" t="s">
        <v>719</v>
      </c>
      <c r="D240" s="226"/>
      <c r="E240" s="227">
        <v>19.584</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6">
        <v>61</v>
      </c>
      <c r="B241" s="237" t="s">
        <v>720</v>
      </c>
      <c r="C241" s="247" t="s">
        <v>721</v>
      </c>
      <c r="D241" s="238" t="s">
        <v>564</v>
      </c>
      <c r="E241" s="239">
        <v>175.65</v>
      </c>
      <c r="F241" s="240"/>
      <c r="G241" s="241">
        <f>ROUND(E241*F241,2)</f>
        <v>0</v>
      </c>
      <c r="H241" s="240"/>
      <c r="I241" s="241">
        <f>ROUND(E241*H241,2)</f>
        <v>0</v>
      </c>
      <c r="J241" s="240"/>
      <c r="K241" s="241">
        <f>ROUND(E241*J241,2)</f>
        <v>0</v>
      </c>
      <c r="L241" s="241">
        <v>21</v>
      </c>
      <c r="M241" s="241">
        <f>G241*(1+L241/100)</f>
        <v>0</v>
      </c>
      <c r="N241" s="239">
        <v>4.6000000000000001E-4</v>
      </c>
      <c r="O241" s="239">
        <f>ROUND(E241*N241,2)</f>
        <v>0.08</v>
      </c>
      <c r="P241" s="239">
        <v>0</v>
      </c>
      <c r="Q241" s="239">
        <f>ROUND(E241*P241,2)</f>
        <v>0</v>
      </c>
      <c r="R241" s="241" t="s">
        <v>472</v>
      </c>
      <c r="S241" s="241" t="s">
        <v>280</v>
      </c>
      <c r="T241" s="242" t="s">
        <v>441</v>
      </c>
      <c r="U241" s="222">
        <v>0.12</v>
      </c>
      <c r="V241" s="222">
        <f>ROUND(E241*U241,2)</f>
        <v>21.08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4" t="s">
        <v>722</v>
      </c>
      <c r="D242" s="256"/>
      <c r="E242" s="256"/>
      <c r="F242" s="256"/>
      <c r="G242" s="256"/>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448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723</v>
      </c>
      <c r="D243" s="226"/>
      <c r="E243" s="227">
        <v>115.85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724</v>
      </c>
      <c r="D244" s="226"/>
      <c r="E244" s="227">
        <v>59.8</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6">
        <v>62</v>
      </c>
      <c r="B245" s="237" t="s">
        <v>725</v>
      </c>
      <c r="C245" s="247" t="s">
        <v>726</v>
      </c>
      <c r="D245" s="238" t="s">
        <v>439</v>
      </c>
      <c r="E245" s="239">
        <v>59.51</v>
      </c>
      <c r="F245" s="240"/>
      <c r="G245" s="241">
        <f>ROUND(E245*F245,2)</f>
        <v>0</v>
      </c>
      <c r="H245" s="240"/>
      <c r="I245" s="241">
        <f>ROUND(E245*H245,2)</f>
        <v>0</v>
      </c>
      <c r="J245" s="240"/>
      <c r="K245" s="241">
        <f>ROUND(E245*J245,2)</f>
        <v>0</v>
      </c>
      <c r="L245" s="241">
        <v>21</v>
      </c>
      <c r="M245" s="241">
        <f>G245*(1+L245/100)</f>
        <v>0</v>
      </c>
      <c r="N245" s="239">
        <v>2.0999999999999999E-3</v>
      </c>
      <c r="O245" s="239">
        <f>ROUND(E245*N245,2)</f>
        <v>0.12</v>
      </c>
      <c r="P245" s="239">
        <v>0</v>
      </c>
      <c r="Q245" s="239">
        <f>ROUND(E245*P245,2)</f>
        <v>0</v>
      </c>
      <c r="R245" s="241" t="s">
        <v>493</v>
      </c>
      <c r="S245" s="241" t="s">
        <v>727</v>
      </c>
      <c r="T245" s="242" t="s">
        <v>727</v>
      </c>
      <c r="U245" s="222">
        <v>0.05</v>
      </c>
      <c r="V245" s="222">
        <f>ROUND(E245*U245,2)</f>
        <v>2.98</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728</v>
      </c>
      <c r="D246" s="226"/>
      <c r="E246" s="227"/>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9" t="s">
        <v>729</v>
      </c>
      <c r="D247" s="226"/>
      <c r="E247" s="227"/>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9" t="s">
        <v>730</v>
      </c>
      <c r="D248" s="226"/>
      <c r="E248" s="227">
        <v>59.51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63</v>
      </c>
      <c r="B249" s="237" t="s">
        <v>731</v>
      </c>
      <c r="C249" s="247" t="s">
        <v>732</v>
      </c>
      <c r="D249" s="238" t="s">
        <v>439</v>
      </c>
      <c r="E249" s="239">
        <v>13</v>
      </c>
      <c r="F249" s="240"/>
      <c r="G249" s="241">
        <f>ROUND(E249*F249,2)</f>
        <v>0</v>
      </c>
      <c r="H249" s="240"/>
      <c r="I249" s="241">
        <f>ROUND(E249*H249,2)</f>
        <v>0</v>
      </c>
      <c r="J249" s="240"/>
      <c r="K249" s="241">
        <f>ROUND(E249*J249,2)</f>
        <v>0</v>
      </c>
      <c r="L249" s="241">
        <v>21</v>
      </c>
      <c r="M249" s="241">
        <f>G249*(1+L249/100)</f>
        <v>0</v>
      </c>
      <c r="N249" s="239">
        <v>0.15039</v>
      </c>
      <c r="O249" s="239">
        <f>ROUND(E249*N249,2)</f>
        <v>1.96</v>
      </c>
      <c r="P249" s="239">
        <v>0</v>
      </c>
      <c r="Q249" s="239">
        <f>ROUND(E249*P249,2)</f>
        <v>0</v>
      </c>
      <c r="R249" s="241" t="s">
        <v>733</v>
      </c>
      <c r="S249" s="241" t="s">
        <v>280</v>
      </c>
      <c r="T249" s="242" t="s">
        <v>441</v>
      </c>
      <c r="U249" s="222">
        <v>2.0999599999999998</v>
      </c>
      <c r="V249" s="222">
        <f>ROUND(E249*U249,2)</f>
        <v>27.3</v>
      </c>
      <c r="W249" s="222"/>
      <c r="X249" s="222" t="s">
        <v>734</v>
      </c>
      <c r="Y249" s="222" t="s">
        <v>283</v>
      </c>
      <c r="Z249" s="212"/>
      <c r="AA249" s="212"/>
      <c r="AB249" s="212"/>
      <c r="AC249" s="212"/>
      <c r="AD249" s="212"/>
      <c r="AE249" s="212"/>
      <c r="AF249" s="212"/>
      <c r="AG249" s="212" t="s">
        <v>735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2" x14ac:dyDescent="0.2">
      <c r="A250" s="219"/>
      <c r="B250" s="220"/>
      <c r="C250" s="264" t="s">
        <v>736</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3" t="str">
        <f>C250</f>
        <v>oprava malých ploch vnitřních stěn do 1 m2, pačokování 1 m2 jednonásobné s broušením a přesádrováním, malba klihová dvojnásobná jednobarevná s obroušením v místnostech výšky do 3,8 m.</v>
      </c>
      <c r="BB250" s="212"/>
      <c r="BC250" s="212"/>
      <c r="BD250" s="212"/>
      <c r="BE250" s="212"/>
      <c r="BF250" s="212"/>
      <c r="BG250" s="212"/>
      <c r="BH250" s="212"/>
    </row>
    <row r="251" spans="1:60" outlineLevel="2" x14ac:dyDescent="0.2">
      <c r="A251" s="219"/>
      <c r="B251" s="220"/>
      <c r="C251" s="249" t="s">
        <v>737</v>
      </c>
      <c r="D251" s="226"/>
      <c r="E251" s="227">
        <v>13</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9" t="s">
        <v>275</v>
      </c>
      <c r="B252" s="230" t="s">
        <v>156</v>
      </c>
      <c r="C252" s="246" t="s">
        <v>157</v>
      </c>
      <c r="D252" s="231"/>
      <c r="E252" s="232"/>
      <c r="F252" s="233"/>
      <c r="G252" s="233">
        <f>SUMIF(AG253:AG321,"&lt;&gt;NOR",G253:G321)</f>
        <v>0</v>
      </c>
      <c r="H252" s="233"/>
      <c r="I252" s="233">
        <f>SUM(I253:I321)</f>
        <v>0</v>
      </c>
      <c r="J252" s="233"/>
      <c r="K252" s="233">
        <f>SUM(K253:K321)</f>
        <v>0</v>
      </c>
      <c r="L252" s="233"/>
      <c r="M252" s="233">
        <f>SUM(M253:M321)</f>
        <v>0</v>
      </c>
      <c r="N252" s="232"/>
      <c r="O252" s="232">
        <f>SUM(O253:O321)</f>
        <v>80.510000000000005</v>
      </c>
      <c r="P252" s="232"/>
      <c r="Q252" s="232">
        <f>SUM(Q253:Q321)</f>
        <v>0</v>
      </c>
      <c r="R252" s="233"/>
      <c r="S252" s="233"/>
      <c r="T252" s="234"/>
      <c r="U252" s="228"/>
      <c r="V252" s="228">
        <f>SUM(V253:V321)</f>
        <v>3936.5099999999993</v>
      </c>
      <c r="W252" s="228"/>
      <c r="X252" s="228"/>
      <c r="Y252" s="228"/>
      <c r="AG252" t="s">
        <v>276</v>
      </c>
    </row>
    <row r="253" spans="1:60" outlineLevel="1" x14ac:dyDescent="0.2">
      <c r="A253" s="236">
        <v>64</v>
      </c>
      <c r="B253" s="237" t="s">
        <v>738</v>
      </c>
      <c r="C253" s="247" t="s">
        <v>739</v>
      </c>
      <c r="D253" s="238" t="s">
        <v>439</v>
      </c>
      <c r="E253" s="239">
        <v>669.4144</v>
      </c>
      <c r="F253" s="240"/>
      <c r="G253" s="241">
        <f>ROUND(E253*F253,2)</f>
        <v>0</v>
      </c>
      <c r="H253" s="240"/>
      <c r="I253" s="241">
        <f>ROUND(E253*H253,2)</f>
        <v>0</v>
      </c>
      <c r="J253" s="240"/>
      <c r="K253" s="241">
        <f>ROUND(E253*J253,2)</f>
        <v>0</v>
      </c>
      <c r="L253" s="241">
        <v>21</v>
      </c>
      <c r="M253" s="241">
        <f>G253*(1+L253/100)</f>
        <v>0</v>
      </c>
      <c r="N253" s="239">
        <v>4.0000000000000003E-5</v>
      </c>
      <c r="O253" s="239">
        <f>ROUND(E253*N253,2)</f>
        <v>0.03</v>
      </c>
      <c r="P253" s="239">
        <v>0</v>
      </c>
      <c r="Q253" s="239">
        <f>ROUND(E253*P253,2)</f>
        <v>0</v>
      </c>
      <c r="R253" s="241" t="s">
        <v>472</v>
      </c>
      <c r="S253" s="241" t="s">
        <v>280</v>
      </c>
      <c r="T253" s="242" t="s">
        <v>441</v>
      </c>
      <c r="U253" s="222">
        <v>7.8E-2</v>
      </c>
      <c r="V253" s="222">
        <f>ROUND(E253*U253,2)</f>
        <v>52.21</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19"/>
      <c r="B254" s="220"/>
      <c r="C254" s="264" t="s">
        <v>740</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43" t="str">
        <f>C254</f>
        <v>s rámy a zárubněmi, zábradlí, předmětů oplechování apod., které se zřizují ještě před úpravami povrchu, před jejich znečištěním při úpravách povrchu nástřikem plastických (lepivých) maltovin</v>
      </c>
      <c r="BB254" s="212"/>
      <c r="BC254" s="212"/>
      <c r="BD254" s="212"/>
      <c r="BE254" s="212"/>
      <c r="BF254" s="212"/>
      <c r="BG254" s="212"/>
      <c r="BH254" s="212"/>
    </row>
    <row r="255" spans="1:60" ht="22.5" outlineLevel="2" x14ac:dyDescent="0.2">
      <c r="A255" s="219"/>
      <c r="B255" s="220"/>
      <c r="C255" s="249" t="s">
        <v>741</v>
      </c>
      <c r="D255" s="226"/>
      <c r="E255" s="227">
        <v>298.94420000000002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3" x14ac:dyDescent="0.2">
      <c r="A256" s="219"/>
      <c r="B256" s="220"/>
      <c r="C256" s="249" t="s">
        <v>742</v>
      </c>
      <c r="D256" s="226"/>
      <c r="E256" s="227">
        <v>151.03559999999999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9" t="s">
        <v>743</v>
      </c>
      <c r="D257" s="226"/>
      <c r="E257" s="227">
        <v>124.1653</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9" t="s">
        <v>744</v>
      </c>
      <c r="D258" s="226"/>
      <c r="E258" s="227">
        <v>26.4465</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745</v>
      </c>
      <c r="D259" s="226"/>
      <c r="E259" s="227">
        <v>24.058299999999999</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3" x14ac:dyDescent="0.2">
      <c r="A260" s="219"/>
      <c r="B260" s="220"/>
      <c r="C260" s="249" t="s">
        <v>746</v>
      </c>
      <c r="D260" s="226"/>
      <c r="E260" s="227">
        <v>44.764499999999998</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33.75" outlineLevel="1" x14ac:dyDescent="0.2">
      <c r="A261" s="236">
        <v>65</v>
      </c>
      <c r="B261" s="237" t="s">
        <v>747</v>
      </c>
      <c r="C261" s="247" t="s">
        <v>748</v>
      </c>
      <c r="D261" s="238" t="s">
        <v>439</v>
      </c>
      <c r="E261" s="239">
        <v>2048.0410999999999</v>
      </c>
      <c r="F261" s="240"/>
      <c r="G261" s="241">
        <f>ROUND(E261*F261,2)</f>
        <v>0</v>
      </c>
      <c r="H261" s="240"/>
      <c r="I261" s="241">
        <f>ROUND(E261*H261,2)</f>
        <v>0</v>
      </c>
      <c r="J261" s="240"/>
      <c r="K261" s="241">
        <f>ROUND(E261*J261,2)</f>
        <v>0</v>
      </c>
      <c r="L261" s="241">
        <v>21</v>
      </c>
      <c r="M261" s="241">
        <f>G261*(1+L261/100)</f>
        <v>0</v>
      </c>
      <c r="N261" s="239">
        <v>3.4029999999999998E-2</v>
      </c>
      <c r="O261" s="239">
        <f>ROUND(E261*N261,2)</f>
        <v>69.69</v>
      </c>
      <c r="P261" s="239">
        <v>0</v>
      </c>
      <c r="Q261" s="239">
        <f>ROUND(E261*P261,2)</f>
        <v>0</v>
      </c>
      <c r="R261" s="241" t="s">
        <v>472</v>
      </c>
      <c r="S261" s="241" t="s">
        <v>316</v>
      </c>
      <c r="T261" s="242" t="s">
        <v>441</v>
      </c>
      <c r="U261" s="222">
        <v>1.4157999999999999</v>
      </c>
      <c r="V261" s="222">
        <f>ROUND(E261*U261,2)</f>
        <v>2899.62</v>
      </c>
      <c r="W261" s="222"/>
      <c r="X261" s="222" t="s">
        <v>399</v>
      </c>
      <c r="Y261" s="222" t="s">
        <v>283</v>
      </c>
      <c r="Z261" s="212"/>
      <c r="AA261" s="212"/>
      <c r="AB261" s="212"/>
      <c r="AC261" s="212"/>
      <c r="AD261" s="212"/>
      <c r="AE261" s="212"/>
      <c r="AF261" s="212"/>
      <c r="AG261" s="212" t="s">
        <v>400</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2" x14ac:dyDescent="0.2">
      <c r="A262" s="219"/>
      <c r="B262" s="220"/>
      <c r="C262" s="264" t="s">
        <v>749</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448</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3" t="str">
        <f>C262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2" s="212"/>
      <c r="BC262" s="212"/>
      <c r="BD262" s="212"/>
      <c r="BE262" s="212"/>
      <c r="BF262" s="212"/>
      <c r="BG262" s="212"/>
      <c r="BH262" s="212"/>
    </row>
    <row r="263" spans="1:60" outlineLevel="2" x14ac:dyDescent="0.2">
      <c r="A263" s="219"/>
      <c r="B263" s="220"/>
      <c r="C263" s="249" t="s">
        <v>750</v>
      </c>
      <c r="D263" s="226"/>
      <c r="E263" s="227">
        <v>985.53</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3" x14ac:dyDescent="0.2">
      <c r="A264" s="219"/>
      <c r="B264" s="220"/>
      <c r="C264" s="249" t="s">
        <v>751</v>
      </c>
      <c r="D264" s="226"/>
      <c r="E264" s="227">
        <v>-292.84649999999999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752</v>
      </c>
      <c r="D265" s="226"/>
      <c r="E265" s="227">
        <v>-67.754999999999995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753</v>
      </c>
      <c r="D266" s="226"/>
      <c r="E266" s="227">
        <v>1049.8499999999999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33.75" outlineLevel="3" x14ac:dyDescent="0.2">
      <c r="A267" s="219"/>
      <c r="B267" s="220"/>
      <c r="C267" s="249" t="s">
        <v>754</v>
      </c>
      <c r="D267" s="226"/>
      <c r="E267" s="227">
        <v>-225.79230000000001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3" x14ac:dyDescent="0.2">
      <c r="A268" s="219"/>
      <c r="B268" s="220"/>
      <c r="C268" s="249" t="s">
        <v>755</v>
      </c>
      <c r="D268" s="226"/>
      <c r="E268" s="227">
        <v>-40.286000000000001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756</v>
      </c>
      <c r="D269" s="226"/>
      <c r="E269" s="227">
        <v>-21.073499999999999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757</v>
      </c>
      <c r="D270" s="226"/>
      <c r="E270" s="227">
        <v>33.857999999999997</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758</v>
      </c>
      <c r="D271" s="226"/>
      <c r="E271" s="227">
        <v>206.47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759</v>
      </c>
      <c r="D272" s="226"/>
      <c r="E272" s="227">
        <v>-23.626999999999999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760</v>
      </c>
      <c r="D273" s="226"/>
      <c r="E273" s="227">
        <v>226.6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761</v>
      </c>
      <c r="D274" s="226"/>
      <c r="E274" s="227">
        <v>-26.088999999999999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762</v>
      </c>
      <c r="D275" s="226"/>
      <c r="E275" s="227">
        <v>37.293999999999997</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763</v>
      </c>
      <c r="D276" s="226"/>
      <c r="E276" s="227">
        <v>-2.9104999999999999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764</v>
      </c>
      <c r="D277" s="226"/>
      <c r="E277" s="227">
        <v>3.48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765</v>
      </c>
      <c r="D278" s="226"/>
      <c r="E278" s="227">
        <v>40.28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766</v>
      </c>
      <c r="D279" s="226"/>
      <c r="E279" s="227">
        <v>-8.3979999999999997</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767</v>
      </c>
      <c r="D280" s="226"/>
      <c r="E280" s="227">
        <v>56.823</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768</v>
      </c>
      <c r="D281" s="226"/>
      <c r="E281" s="227">
        <v>55.3</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769</v>
      </c>
      <c r="D282" s="226"/>
      <c r="E282" s="227">
        <v>42.23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770</v>
      </c>
      <c r="D283" s="226"/>
      <c r="E283" s="227">
        <v>-2.0474999999999999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771</v>
      </c>
      <c r="D284" s="226"/>
      <c r="E284" s="227">
        <v>4.1113999999999997</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772</v>
      </c>
      <c r="D285" s="226"/>
      <c r="E285" s="227">
        <v>17.04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6">
        <v>66</v>
      </c>
      <c r="B286" s="237" t="s">
        <v>773</v>
      </c>
      <c r="C286" s="247" t="s">
        <v>774</v>
      </c>
      <c r="D286" s="238" t="s">
        <v>439</v>
      </c>
      <c r="E286" s="239">
        <v>124.26609999999999</v>
      </c>
      <c r="F286" s="240"/>
      <c r="G286" s="241">
        <f>ROUND(E286*F286,2)</f>
        <v>0</v>
      </c>
      <c r="H286" s="240"/>
      <c r="I286" s="241">
        <f>ROUND(E286*H286,2)</f>
        <v>0</v>
      </c>
      <c r="J286" s="240"/>
      <c r="K286" s="241">
        <f>ROUND(E286*J286,2)</f>
        <v>0</v>
      </c>
      <c r="L286" s="241">
        <v>21</v>
      </c>
      <c r="M286" s="241">
        <f>G286*(1+L286/100)</f>
        <v>0</v>
      </c>
      <c r="N286" s="239">
        <v>1.12E-2</v>
      </c>
      <c r="O286" s="239">
        <f>ROUND(E286*N286,2)</f>
        <v>1.39</v>
      </c>
      <c r="P286" s="239">
        <v>0</v>
      </c>
      <c r="Q286" s="239">
        <f>ROUND(E286*P286,2)</f>
        <v>0</v>
      </c>
      <c r="R286" s="241" t="s">
        <v>472</v>
      </c>
      <c r="S286" s="241" t="s">
        <v>316</v>
      </c>
      <c r="T286" s="242" t="s">
        <v>441</v>
      </c>
      <c r="U286" s="222">
        <v>2.33</v>
      </c>
      <c r="V286" s="222">
        <f>ROUND(E286*U286,2)</f>
        <v>289.54000000000002</v>
      </c>
      <c r="W286" s="222"/>
      <c r="X286" s="222" t="s">
        <v>399</v>
      </c>
      <c r="Y286" s="222" t="s">
        <v>283</v>
      </c>
      <c r="Z286" s="212"/>
      <c r="AA286" s="212"/>
      <c r="AB286" s="212"/>
      <c r="AC286" s="212"/>
      <c r="AD286" s="212"/>
      <c r="AE286" s="212"/>
      <c r="AF286" s="212"/>
      <c r="AG286" s="212" t="s">
        <v>400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4" t="s">
        <v>775</v>
      </c>
      <c r="D287" s="256"/>
      <c r="E287" s="256"/>
      <c r="F287" s="256"/>
      <c r="G287" s="256"/>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448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0" t="s">
        <v>776</v>
      </c>
      <c r="D288" s="245"/>
      <c r="E288" s="245"/>
      <c r="F288" s="245"/>
      <c r="G288" s="245"/>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3" t="str">
        <f>C288</f>
        <v>Položka obsahuje: podkladní stěrku, okenní a rohové lišty, výztužnou stěrku, kontaktní nátěr a povrchovou úpravu omítkou.</v>
      </c>
      <c r="BB288" s="212"/>
      <c r="BC288" s="212"/>
      <c r="BD288" s="212"/>
      <c r="BE288" s="212"/>
      <c r="BF288" s="212"/>
      <c r="BG288" s="212"/>
      <c r="BH288" s="212"/>
    </row>
    <row r="289" spans="1:60" ht="33.75" outlineLevel="2" x14ac:dyDescent="0.2">
      <c r="A289" s="219"/>
      <c r="B289" s="220"/>
      <c r="C289" s="249" t="s">
        <v>777</v>
      </c>
      <c r="D289" s="226"/>
      <c r="E289" s="227">
        <v>77.045400000000001</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778</v>
      </c>
      <c r="D290" s="226"/>
      <c r="E290" s="227">
        <v>31.716000000000001</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779</v>
      </c>
      <c r="D291" s="226"/>
      <c r="E291" s="227">
        <v>0.8347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780</v>
      </c>
      <c r="D292" s="226"/>
      <c r="E292" s="227">
        <v>14.67</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6">
        <v>67</v>
      </c>
      <c r="B293" s="237" t="s">
        <v>781</v>
      </c>
      <c r="C293" s="247" t="s">
        <v>782</v>
      </c>
      <c r="D293" s="238" t="s">
        <v>439</v>
      </c>
      <c r="E293" s="239">
        <v>17.04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t="s">
        <v>472</v>
      </c>
      <c r="S293" s="241" t="s">
        <v>280</v>
      </c>
      <c r="T293" s="242" t="s">
        <v>441</v>
      </c>
      <c r="U293" s="222">
        <v>0.46973999999999999</v>
      </c>
      <c r="V293" s="222">
        <f>ROUND(E293*U293,2)</f>
        <v>8</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33.75" outlineLevel="2" x14ac:dyDescent="0.2">
      <c r="A294" s="219"/>
      <c r="B294" s="220"/>
      <c r="C294" s="248" t="s">
        <v>2137</v>
      </c>
      <c r="D294" s="244"/>
      <c r="E294" s="244"/>
      <c r="F294" s="244"/>
      <c r="G294" s="244"/>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4" s="212"/>
      <c r="BC294" s="212"/>
      <c r="BD294" s="212"/>
      <c r="BE294" s="212"/>
      <c r="BF294" s="212"/>
      <c r="BG294" s="212"/>
      <c r="BH294" s="212"/>
    </row>
    <row r="295" spans="1:60" outlineLevel="3" x14ac:dyDescent="0.2">
      <c r="A295" s="219"/>
      <c r="B295" s="220"/>
      <c r="C295" s="250" t="s">
        <v>783</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9" t="s">
        <v>772</v>
      </c>
      <c r="D296" s="226"/>
      <c r="E296" s="227">
        <v>17.04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68</v>
      </c>
      <c r="B297" s="237" t="s">
        <v>784</v>
      </c>
      <c r="C297" s="247" t="s">
        <v>785</v>
      </c>
      <c r="D297" s="238" t="s">
        <v>439</v>
      </c>
      <c r="E297" s="239">
        <v>17.04</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472</v>
      </c>
      <c r="S297" s="241" t="s">
        <v>280</v>
      </c>
      <c r="T297" s="242" t="s">
        <v>441</v>
      </c>
      <c r="U297" s="222">
        <v>0.06</v>
      </c>
      <c r="V297" s="222">
        <f>ROUND(E297*U297,2)</f>
        <v>1.02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772</v>
      </c>
      <c r="D298" s="226"/>
      <c r="E298" s="227">
        <v>17.04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7">
        <v>69</v>
      </c>
      <c r="B299" s="258" t="s">
        <v>786</v>
      </c>
      <c r="C299" s="265" t="s">
        <v>787</v>
      </c>
      <c r="D299" s="259" t="s">
        <v>564</v>
      </c>
      <c r="E299" s="260">
        <v>235.65</v>
      </c>
      <c r="F299" s="261"/>
      <c r="G299" s="262">
        <f>ROUND(E299*F299,2)</f>
        <v>0</v>
      </c>
      <c r="H299" s="261"/>
      <c r="I299" s="262">
        <f>ROUND(E299*H299,2)</f>
        <v>0</v>
      </c>
      <c r="J299" s="261"/>
      <c r="K299" s="262">
        <f>ROUND(E299*J299,2)</f>
        <v>0</v>
      </c>
      <c r="L299" s="262">
        <v>21</v>
      </c>
      <c r="M299" s="262">
        <f>G299*(1+L299/100)</f>
        <v>0</v>
      </c>
      <c r="N299" s="260">
        <v>6.4000000000000005E-4</v>
      </c>
      <c r="O299" s="260">
        <f>ROUND(E299*N299,2)</f>
        <v>0.15</v>
      </c>
      <c r="P299" s="260">
        <v>0</v>
      </c>
      <c r="Q299" s="260">
        <f>ROUND(E299*P299,2)</f>
        <v>0</v>
      </c>
      <c r="R299" s="262" t="s">
        <v>472</v>
      </c>
      <c r="S299" s="262" t="s">
        <v>280</v>
      </c>
      <c r="T299" s="263" t="s">
        <v>441</v>
      </c>
      <c r="U299" s="222">
        <v>0.21360000000000001</v>
      </c>
      <c r="V299" s="222">
        <f>ROUND(E299*U299,2)</f>
        <v>50.33</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6">
        <v>70</v>
      </c>
      <c r="B300" s="237" t="s">
        <v>788</v>
      </c>
      <c r="C300" s="247" t="s">
        <v>789</v>
      </c>
      <c r="D300" s="238" t="s">
        <v>564</v>
      </c>
      <c r="E300" s="239">
        <v>235.65</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472</v>
      </c>
      <c r="S300" s="241" t="s">
        <v>280</v>
      </c>
      <c r="T300" s="242" t="s">
        <v>441</v>
      </c>
      <c r="U300" s="222">
        <v>3.3300000000000003E-2</v>
      </c>
      <c r="V300" s="222">
        <f>ROUND(E300*U300,2)</f>
        <v>7.85</v>
      </c>
      <c r="W300" s="222"/>
      <c r="X300" s="222" t="s">
        <v>399</v>
      </c>
      <c r="Y300" s="222" t="s">
        <v>283</v>
      </c>
      <c r="Z300" s="212"/>
      <c r="AA300" s="212"/>
      <c r="AB300" s="212"/>
      <c r="AC300" s="212"/>
      <c r="AD300" s="212"/>
      <c r="AE300" s="212"/>
      <c r="AF300" s="212"/>
      <c r="AG300" s="212" t="s">
        <v>400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48" t="s">
        <v>790</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71</v>
      </c>
      <c r="B302" s="237" t="s">
        <v>791</v>
      </c>
      <c r="C302" s="247" t="s">
        <v>792</v>
      </c>
      <c r="D302" s="238" t="s">
        <v>439</v>
      </c>
      <c r="E302" s="239">
        <v>117.9863</v>
      </c>
      <c r="F302" s="240"/>
      <c r="G302" s="241">
        <f>ROUND(E302*F302,2)</f>
        <v>0</v>
      </c>
      <c r="H302" s="240"/>
      <c r="I302" s="241">
        <f>ROUND(E302*H302,2)</f>
        <v>0</v>
      </c>
      <c r="J302" s="240"/>
      <c r="K302" s="241">
        <f>ROUND(E302*J302,2)</f>
        <v>0</v>
      </c>
      <c r="L302" s="241">
        <v>21</v>
      </c>
      <c r="M302" s="241">
        <f>G302*(1+L302/100)</f>
        <v>0</v>
      </c>
      <c r="N302" s="239">
        <v>1.1310000000000001E-2</v>
      </c>
      <c r="O302" s="239">
        <f>ROUND(E302*N302,2)</f>
        <v>1.33</v>
      </c>
      <c r="P302" s="239">
        <v>0</v>
      </c>
      <c r="Q302" s="239">
        <f>ROUND(E302*P302,2)</f>
        <v>0</v>
      </c>
      <c r="R302" s="241" t="s">
        <v>472</v>
      </c>
      <c r="S302" s="241" t="s">
        <v>793</v>
      </c>
      <c r="T302" s="242" t="s">
        <v>793</v>
      </c>
      <c r="U302" s="222">
        <v>5.5E-2</v>
      </c>
      <c r="V302" s="222">
        <f>ROUND(E302*U302,2)</f>
        <v>6.49</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4" t="s">
        <v>794</v>
      </c>
      <c r="D303" s="256"/>
      <c r="E303" s="256"/>
      <c r="F303" s="256"/>
      <c r="G303" s="256"/>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448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49" t="s">
        <v>795</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796</v>
      </c>
      <c r="D305" s="226"/>
      <c r="E305" s="227">
        <v>11.058299999999999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797</v>
      </c>
      <c r="D306" s="226"/>
      <c r="E306" s="227">
        <v>56.442</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798</v>
      </c>
      <c r="D307" s="226"/>
      <c r="E307" s="227">
        <v>11.65</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799</v>
      </c>
      <c r="D308" s="226"/>
      <c r="E308" s="227">
        <v>38.835999999999999</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72</v>
      </c>
      <c r="B309" s="237" t="s">
        <v>800</v>
      </c>
      <c r="C309" s="247" t="s">
        <v>801</v>
      </c>
      <c r="D309" s="238" t="s">
        <v>439</v>
      </c>
      <c r="E309" s="239">
        <v>2316.8523</v>
      </c>
      <c r="F309" s="240"/>
      <c r="G309" s="241">
        <f>ROUND(E309*F309,2)</f>
        <v>0</v>
      </c>
      <c r="H309" s="240"/>
      <c r="I309" s="241">
        <f>ROUND(E309*H309,2)</f>
        <v>0</v>
      </c>
      <c r="J309" s="240"/>
      <c r="K309" s="241">
        <f>ROUND(E309*J309,2)</f>
        <v>0</v>
      </c>
      <c r="L309" s="241">
        <v>21</v>
      </c>
      <c r="M309" s="241">
        <f>G309*(1+L309/100)</f>
        <v>0</v>
      </c>
      <c r="N309" s="239">
        <v>2.0000000000000002E-5</v>
      </c>
      <c r="O309" s="239">
        <f>ROUND(E309*N309,2)</f>
        <v>0.05</v>
      </c>
      <c r="P309" s="239">
        <v>0</v>
      </c>
      <c r="Q309" s="239">
        <f>ROUND(E309*P309,2)</f>
        <v>0</v>
      </c>
      <c r="R309" s="241" t="s">
        <v>472</v>
      </c>
      <c r="S309" s="241" t="s">
        <v>280</v>
      </c>
      <c r="T309" s="242" t="s">
        <v>441</v>
      </c>
      <c r="U309" s="222">
        <v>0.11</v>
      </c>
      <c r="V309" s="222">
        <f>ROUND(E309*U309,2)</f>
        <v>254.85</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802</v>
      </c>
      <c r="D310" s="226"/>
      <c r="E310" s="227">
        <v>2316.8523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1" x14ac:dyDescent="0.2">
      <c r="A311" s="236">
        <v>73</v>
      </c>
      <c r="B311" s="237" t="s">
        <v>803</v>
      </c>
      <c r="C311" s="247" t="s">
        <v>804</v>
      </c>
      <c r="D311" s="238" t="s">
        <v>439</v>
      </c>
      <c r="E311" s="239">
        <v>268.81119999999999</v>
      </c>
      <c r="F311" s="240"/>
      <c r="G311" s="241">
        <f>ROUND(E311*F311,2)</f>
        <v>0</v>
      </c>
      <c r="H311" s="240"/>
      <c r="I311" s="241">
        <f>ROUND(E311*H311,2)</f>
        <v>0</v>
      </c>
      <c r="J311" s="240"/>
      <c r="K311" s="241">
        <f>ROUND(E311*J311,2)</f>
        <v>0</v>
      </c>
      <c r="L311" s="241">
        <v>21</v>
      </c>
      <c r="M311" s="241">
        <f>G311*(1+L311/100)</f>
        <v>0</v>
      </c>
      <c r="N311" s="239">
        <v>2.9270000000000001E-2</v>
      </c>
      <c r="O311" s="239">
        <f>ROUND(E311*N311,2)</f>
        <v>7.87</v>
      </c>
      <c r="P311" s="239">
        <v>0</v>
      </c>
      <c r="Q311" s="239">
        <f>ROUND(E311*P311,2)</f>
        <v>0</v>
      </c>
      <c r="R311" s="241"/>
      <c r="S311" s="241" t="s">
        <v>316</v>
      </c>
      <c r="T311" s="242" t="s">
        <v>441</v>
      </c>
      <c r="U311" s="222">
        <v>1.3637999999999999</v>
      </c>
      <c r="V311" s="222">
        <f>ROUND(E311*U311,2)</f>
        <v>366.6</v>
      </c>
      <c r="W311" s="222"/>
      <c r="X311" s="222" t="s">
        <v>399</v>
      </c>
      <c r="Y311" s="222" t="s">
        <v>283</v>
      </c>
      <c r="Z311" s="212"/>
      <c r="AA311" s="212"/>
      <c r="AB311" s="212"/>
      <c r="AC311" s="212"/>
      <c r="AD311" s="212"/>
      <c r="AE311" s="212"/>
      <c r="AF311" s="212"/>
      <c r="AG311" s="212" t="s">
        <v>400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49" t="s">
        <v>729</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730</v>
      </c>
      <c r="D313" s="226"/>
      <c r="E313" s="227">
        <v>59.51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805</v>
      </c>
      <c r="D314" s="226"/>
      <c r="E314" s="227">
        <v>86.55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806</v>
      </c>
      <c r="D315" s="226"/>
      <c r="E315" s="227">
        <v>-4.3188000000000004</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807</v>
      </c>
      <c r="D316" s="226"/>
      <c r="E316" s="227">
        <v>82.8</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808</v>
      </c>
      <c r="D317" s="226"/>
      <c r="E317" s="227">
        <v>13.8</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809</v>
      </c>
      <c r="D318" s="226"/>
      <c r="E318" s="227">
        <v>7.6</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810</v>
      </c>
      <c r="D319" s="226"/>
      <c r="E319" s="227">
        <v>9.4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811</v>
      </c>
      <c r="D320" s="226"/>
      <c r="E320" s="227">
        <v>5.75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812</v>
      </c>
      <c r="D321" s="226"/>
      <c r="E321" s="227">
        <v>7.72</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x14ac:dyDescent="0.2">
      <c r="A322" s="229" t="s">
        <v>275</v>
      </c>
      <c r="B322" s="230" t="s">
        <v>158</v>
      </c>
      <c r="C322" s="246" t="s">
        <v>159</v>
      </c>
      <c r="D322" s="231"/>
      <c r="E322" s="232"/>
      <c r="F322" s="233"/>
      <c r="G322" s="233">
        <f>SUMIF(AG323:AG330,"&lt;&gt;NOR",G323:G330)</f>
        <v>0</v>
      </c>
      <c r="H322" s="233"/>
      <c r="I322" s="233">
        <f>SUM(I323:I330)</f>
        <v>0</v>
      </c>
      <c r="J322" s="233"/>
      <c r="K322" s="233">
        <f>SUM(K323:K330)</f>
        <v>0</v>
      </c>
      <c r="L322" s="233"/>
      <c r="M322" s="233">
        <f>SUM(M323:M330)</f>
        <v>0</v>
      </c>
      <c r="N322" s="232"/>
      <c r="O322" s="232">
        <f>SUM(O323:O330)</f>
        <v>10.01</v>
      </c>
      <c r="P322" s="232"/>
      <c r="Q322" s="232">
        <f>SUM(Q323:Q330)</f>
        <v>0</v>
      </c>
      <c r="R322" s="233"/>
      <c r="S322" s="233"/>
      <c r="T322" s="234"/>
      <c r="U322" s="228"/>
      <c r="V322" s="228">
        <f>SUM(V323:V330)</f>
        <v>28.26</v>
      </c>
      <c r="W322" s="228"/>
      <c r="X322" s="228"/>
      <c r="Y322" s="228"/>
      <c r="AG322" t="s">
        <v>276</v>
      </c>
    </row>
    <row r="323" spans="1:60" ht="22.5" outlineLevel="1" x14ac:dyDescent="0.2">
      <c r="A323" s="236">
        <v>74</v>
      </c>
      <c r="B323" s="237" t="s">
        <v>813</v>
      </c>
      <c r="C323" s="247" t="s">
        <v>814</v>
      </c>
      <c r="D323" s="238" t="s">
        <v>439</v>
      </c>
      <c r="E323" s="239">
        <v>61.203600000000002</v>
      </c>
      <c r="F323" s="240"/>
      <c r="G323" s="241">
        <f>ROUND(E323*F323,2)</f>
        <v>0</v>
      </c>
      <c r="H323" s="240"/>
      <c r="I323" s="241">
        <f>ROUND(E323*H323,2)</f>
        <v>0</v>
      </c>
      <c r="J323" s="240"/>
      <c r="K323" s="241">
        <f>ROUND(E323*J323,2)</f>
        <v>0</v>
      </c>
      <c r="L323" s="241">
        <v>21</v>
      </c>
      <c r="M323" s="241">
        <f>G323*(1+L323/100)</f>
        <v>0</v>
      </c>
      <c r="N323" s="239">
        <v>4.9840000000000002E-2</v>
      </c>
      <c r="O323" s="239">
        <f>ROUND(E323*N323,2)</f>
        <v>3.05</v>
      </c>
      <c r="P323" s="239">
        <v>0</v>
      </c>
      <c r="Q323" s="239">
        <f>ROUND(E323*P323,2)</f>
        <v>0</v>
      </c>
      <c r="R323" s="241" t="s">
        <v>472</v>
      </c>
      <c r="S323" s="241" t="s">
        <v>280</v>
      </c>
      <c r="T323" s="242" t="s">
        <v>441</v>
      </c>
      <c r="U323" s="222">
        <v>0.34799999999999998</v>
      </c>
      <c r="V323" s="222">
        <f>ROUND(E323*U323,2)</f>
        <v>21.3</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64" t="s">
        <v>815</v>
      </c>
      <c r="D324" s="256"/>
      <c r="E324" s="256"/>
      <c r="F324" s="256"/>
      <c r="G324" s="256"/>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448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3" t="str">
        <f>C324</f>
        <v>na zdivu jako podklad např. pod izolaci, na parapetech z prefabrikovaných dílců, pod oplechování apod., vodorovný nebo ve spádu do 15°, hlazený dřevěným hladítkem,</v>
      </c>
      <c r="BB324" s="212"/>
      <c r="BC324" s="212"/>
      <c r="BD324" s="212"/>
      <c r="BE324" s="212"/>
      <c r="BF324" s="212"/>
      <c r="BG324" s="212"/>
      <c r="BH324" s="212"/>
    </row>
    <row r="325" spans="1:60" outlineLevel="2" x14ac:dyDescent="0.2">
      <c r="A325" s="219"/>
      <c r="B325" s="220"/>
      <c r="C325" s="249" t="s">
        <v>816</v>
      </c>
      <c r="D325" s="226"/>
      <c r="E325" s="227">
        <v>61.203600000000002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6">
        <v>75</v>
      </c>
      <c r="B326" s="237" t="s">
        <v>817</v>
      </c>
      <c r="C326" s="247" t="s">
        <v>818</v>
      </c>
      <c r="D326" s="238" t="s">
        <v>445</v>
      </c>
      <c r="E326" s="239">
        <v>3.7912699999999999</v>
      </c>
      <c r="F326" s="240"/>
      <c r="G326" s="241">
        <f>ROUND(E326*F326,2)</f>
        <v>0</v>
      </c>
      <c r="H326" s="240"/>
      <c r="I326" s="241">
        <f>ROUND(E326*H326,2)</f>
        <v>0</v>
      </c>
      <c r="J326" s="240"/>
      <c r="K326" s="241">
        <f>ROUND(E326*J326,2)</f>
        <v>0</v>
      </c>
      <c r="L326" s="241">
        <v>21</v>
      </c>
      <c r="M326" s="241">
        <f>G326*(1+L326/100)</f>
        <v>0</v>
      </c>
      <c r="N326" s="239">
        <v>1.837</v>
      </c>
      <c r="O326" s="239">
        <f>ROUND(E326*N326,2)</f>
        <v>6.96</v>
      </c>
      <c r="P326" s="239">
        <v>0</v>
      </c>
      <c r="Q326" s="239">
        <f>ROUND(E326*P326,2)</f>
        <v>0</v>
      </c>
      <c r="R326" s="241" t="s">
        <v>472</v>
      </c>
      <c r="S326" s="241" t="s">
        <v>280</v>
      </c>
      <c r="T326" s="242" t="s">
        <v>441</v>
      </c>
      <c r="U326" s="222">
        <v>1.8360000000000001</v>
      </c>
      <c r="V326" s="222">
        <f>ROUND(E326*U326,2)</f>
        <v>6.96</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819</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pod mazaniny a dlažby, popř. na plochých střechách, vodorovný nebo ve spádu, s udusáním a urovnáním povrchu,</v>
      </c>
      <c r="BB327" s="212"/>
      <c r="BC327" s="212"/>
      <c r="BD327" s="212"/>
      <c r="BE327" s="212"/>
      <c r="BF327" s="212"/>
      <c r="BG327" s="212"/>
      <c r="BH327" s="212"/>
    </row>
    <row r="328" spans="1:60" outlineLevel="2" x14ac:dyDescent="0.2">
      <c r="A328" s="219"/>
      <c r="B328" s="220"/>
      <c r="C328" s="249" t="s">
        <v>820</v>
      </c>
      <c r="D328" s="226"/>
      <c r="E328" s="227">
        <v>0.76659999999999995</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821</v>
      </c>
      <c r="D329" s="226"/>
      <c r="E329" s="227">
        <v>0.73482000000000003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822</v>
      </c>
      <c r="D330" s="226"/>
      <c r="E330" s="227">
        <v>2.28986</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29" t="s">
        <v>275</v>
      </c>
      <c r="B331" s="230" t="s">
        <v>160</v>
      </c>
      <c r="C331" s="246" t="s">
        <v>161</v>
      </c>
      <c r="D331" s="231"/>
      <c r="E331" s="232"/>
      <c r="F331" s="233"/>
      <c r="G331" s="233">
        <f>SUMIF(AG332:AG338,"&lt;&gt;NOR",G332:G338)</f>
        <v>0</v>
      </c>
      <c r="H331" s="233"/>
      <c r="I331" s="233">
        <f>SUM(I332:I338)</f>
        <v>0</v>
      </c>
      <c r="J331" s="233"/>
      <c r="K331" s="233">
        <f>SUM(K332:K338)</f>
        <v>0</v>
      </c>
      <c r="L331" s="233"/>
      <c r="M331" s="233">
        <f>SUM(M332:M338)</f>
        <v>0</v>
      </c>
      <c r="N331" s="232"/>
      <c r="O331" s="232">
        <f>SUM(O332:O338)</f>
        <v>3.37</v>
      </c>
      <c r="P331" s="232"/>
      <c r="Q331" s="232">
        <f>SUM(Q332:Q338)</f>
        <v>0</v>
      </c>
      <c r="R331" s="233"/>
      <c r="S331" s="233"/>
      <c r="T331" s="234"/>
      <c r="U331" s="228"/>
      <c r="V331" s="228">
        <f>SUM(V332:V338)</f>
        <v>142.84</v>
      </c>
      <c r="W331" s="228"/>
      <c r="X331" s="228"/>
      <c r="Y331" s="228"/>
      <c r="AG331" t="s">
        <v>276</v>
      </c>
    </row>
    <row r="332" spans="1:60" outlineLevel="1" x14ac:dyDescent="0.2">
      <c r="A332" s="236">
        <v>76</v>
      </c>
      <c r="B332" s="237" t="s">
        <v>823</v>
      </c>
      <c r="C332" s="247" t="s">
        <v>824</v>
      </c>
      <c r="D332" s="238" t="s">
        <v>564</v>
      </c>
      <c r="E332" s="239">
        <v>269.5</v>
      </c>
      <c r="F332" s="240"/>
      <c r="G332" s="241">
        <f>ROUND(E332*F332,2)</f>
        <v>0</v>
      </c>
      <c r="H332" s="240"/>
      <c r="I332" s="241">
        <f>ROUND(E332*H332,2)</f>
        <v>0</v>
      </c>
      <c r="J332" s="240"/>
      <c r="K332" s="241">
        <f>ROUND(E332*J332,2)</f>
        <v>0</v>
      </c>
      <c r="L332" s="241">
        <v>21</v>
      </c>
      <c r="M332" s="241">
        <f>G332*(1+L332/100)</f>
        <v>0</v>
      </c>
      <c r="N332" s="239">
        <v>8.8699999999999994E-3</v>
      </c>
      <c r="O332" s="239">
        <f>ROUND(E332*N332,2)</f>
        <v>2.39</v>
      </c>
      <c r="P332" s="239">
        <v>0</v>
      </c>
      <c r="Q332" s="239">
        <f>ROUND(E332*P332,2)</f>
        <v>0</v>
      </c>
      <c r="R332" s="241" t="s">
        <v>472</v>
      </c>
      <c r="S332" s="241" t="s">
        <v>316</v>
      </c>
      <c r="T332" s="242" t="s">
        <v>281</v>
      </c>
      <c r="U332" s="222">
        <v>0.53</v>
      </c>
      <c r="V332" s="222">
        <f>ROUND(E332*U332,2)</f>
        <v>142.84</v>
      </c>
      <c r="W332" s="222"/>
      <c r="X332" s="222" t="s">
        <v>399</v>
      </c>
      <c r="Y332" s="222" t="s">
        <v>283</v>
      </c>
      <c r="Z332" s="212"/>
      <c r="AA332" s="212"/>
      <c r="AB332" s="212"/>
      <c r="AC332" s="212"/>
      <c r="AD332" s="212"/>
      <c r="AE332" s="212"/>
      <c r="AF332" s="212"/>
      <c r="AG332" s="212" t="s">
        <v>400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64" t="s">
        <v>825</v>
      </c>
      <c r="D333" s="256"/>
      <c r="E333" s="256"/>
      <c r="F333" s="256"/>
      <c r="G333" s="256"/>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448</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43" t="str">
        <f>C333</f>
        <v>na montážní pěnu, zapravení omítky pod parapetem, těsnění spáry mezi parapetem a rámem okna, dodávka silikonu.</v>
      </c>
      <c r="BB333" s="212"/>
      <c r="BC333" s="212"/>
      <c r="BD333" s="212"/>
      <c r="BE333" s="212"/>
      <c r="BF333" s="212"/>
      <c r="BG333" s="212"/>
      <c r="BH333" s="212"/>
    </row>
    <row r="334" spans="1:60" outlineLevel="2" x14ac:dyDescent="0.2">
      <c r="A334" s="219"/>
      <c r="B334" s="220"/>
      <c r="C334" s="249" t="s">
        <v>826</v>
      </c>
      <c r="D334" s="226"/>
      <c r="E334" s="227">
        <v>162.66</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3" x14ac:dyDescent="0.2">
      <c r="A335" s="219"/>
      <c r="B335" s="220"/>
      <c r="C335" s="249" t="s">
        <v>827</v>
      </c>
      <c r="D335" s="226"/>
      <c r="E335" s="227">
        <v>80.16</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288</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9" t="s">
        <v>828</v>
      </c>
      <c r="D336" s="226"/>
      <c r="E336" s="227">
        <v>26.68</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77</v>
      </c>
      <c r="B337" s="237" t="s">
        <v>829</v>
      </c>
      <c r="C337" s="247" t="s">
        <v>830</v>
      </c>
      <c r="D337" s="238" t="s">
        <v>564</v>
      </c>
      <c r="E337" s="239">
        <v>296.45</v>
      </c>
      <c r="F337" s="240"/>
      <c r="G337" s="241">
        <f>ROUND(E337*F337,2)</f>
        <v>0</v>
      </c>
      <c r="H337" s="240"/>
      <c r="I337" s="241">
        <f>ROUND(E337*H337,2)</f>
        <v>0</v>
      </c>
      <c r="J337" s="240"/>
      <c r="K337" s="241">
        <f>ROUND(E337*J337,2)</f>
        <v>0</v>
      </c>
      <c r="L337" s="241">
        <v>21</v>
      </c>
      <c r="M337" s="241">
        <f>G337*(1+L337/100)</f>
        <v>0</v>
      </c>
      <c r="N337" s="239">
        <v>3.3E-3</v>
      </c>
      <c r="O337" s="239">
        <f>ROUND(E337*N337,2)</f>
        <v>0.98</v>
      </c>
      <c r="P337" s="239">
        <v>0</v>
      </c>
      <c r="Q337" s="239">
        <f>ROUND(E337*P337,2)</f>
        <v>0</v>
      </c>
      <c r="R337" s="241"/>
      <c r="S337" s="241" t="s">
        <v>316</v>
      </c>
      <c r="T337" s="242" t="s">
        <v>281</v>
      </c>
      <c r="U337" s="222">
        <v>0</v>
      </c>
      <c r="V337" s="222">
        <f>ROUND(E337*U337,2)</f>
        <v>0</v>
      </c>
      <c r="W337" s="222"/>
      <c r="X337" s="222" t="s">
        <v>831</v>
      </c>
      <c r="Y337" s="222" t="s">
        <v>283</v>
      </c>
      <c r="Z337" s="212"/>
      <c r="AA337" s="212"/>
      <c r="AB337" s="212"/>
      <c r="AC337" s="212"/>
      <c r="AD337" s="212"/>
      <c r="AE337" s="212"/>
      <c r="AF337" s="212"/>
      <c r="AG337" s="212" t="s">
        <v>832</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9" t="s">
        <v>833</v>
      </c>
      <c r="D338" s="226"/>
      <c r="E338" s="227">
        <v>296.45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9" t="s">
        <v>275</v>
      </c>
      <c r="B339" s="230" t="s">
        <v>166</v>
      </c>
      <c r="C339" s="246" t="s">
        <v>167</v>
      </c>
      <c r="D339" s="231"/>
      <c r="E339" s="232"/>
      <c r="F339" s="233"/>
      <c r="G339" s="233">
        <f>SUMIF(AG340:AG377,"&lt;&gt;NOR",G340:G377)</f>
        <v>0</v>
      </c>
      <c r="H339" s="233"/>
      <c r="I339" s="233">
        <f>SUM(I340:I377)</f>
        <v>0</v>
      </c>
      <c r="J339" s="233"/>
      <c r="K339" s="233">
        <f>SUM(K340:K377)</f>
        <v>0</v>
      </c>
      <c r="L339" s="233"/>
      <c r="M339" s="233">
        <f>SUM(M340:M377)</f>
        <v>0</v>
      </c>
      <c r="N339" s="232"/>
      <c r="O339" s="232">
        <f>SUM(O340:O377)</f>
        <v>66.64</v>
      </c>
      <c r="P339" s="232"/>
      <c r="Q339" s="232">
        <f>SUM(Q340:Q377)</f>
        <v>0</v>
      </c>
      <c r="R339" s="233"/>
      <c r="S339" s="233"/>
      <c r="T339" s="234"/>
      <c r="U339" s="228"/>
      <c r="V339" s="228">
        <f>SUM(V340:V377)</f>
        <v>1172.5299999999997</v>
      </c>
      <c r="W339" s="228"/>
      <c r="X339" s="228"/>
      <c r="Y339" s="228"/>
      <c r="AG339" t="s">
        <v>276</v>
      </c>
    </row>
    <row r="340" spans="1:60" ht="22.5" outlineLevel="1" x14ac:dyDescent="0.2">
      <c r="A340" s="236">
        <v>78</v>
      </c>
      <c r="B340" s="237" t="s">
        <v>834</v>
      </c>
      <c r="C340" s="247" t="s">
        <v>835</v>
      </c>
      <c r="D340" s="238" t="s">
        <v>439</v>
      </c>
      <c r="E340" s="239">
        <v>322.245</v>
      </c>
      <c r="F340" s="240"/>
      <c r="G340" s="241">
        <f>ROUND(E340*F340,2)</f>
        <v>0</v>
      </c>
      <c r="H340" s="240"/>
      <c r="I340" s="241">
        <f>ROUND(E340*H340,2)</f>
        <v>0</v>
      </c>
      <c r="J340" s="240"/>
      <c r="K340" s="241">
        <f>ROUND(E340*J340,2)</f>
        <v>0</v>
      </c>
      <c r="L340" s="241">
        <v>21</v>
      </c>
      <c r="M340" s="241">
        <f>G340*(1+L340/100)</f>
        <v>0</v>
      </c>
      <c r="N340" s="239">
        <v>1.8380000000000001E-2</v>
      </c>
      <c r="O340" s="239">
        <f>ROUND(E340*N340,2)</f>
        <v>5.92</v>
      </c>
      <c r="P340" s="239">
        <v>0</v>
      </c>
      <c r="Q340" s="239">
        <f>ROUND(E340*P340,2)</f>
        <v>0</v>
      </c>
      <c r="R340" s="241" t="s">
        <v>836</v>
      </c>
      <c r="S340" s="241" t="s">
        <v>280</v>
      </c>
      <c r="T340" s="242" t="s">
        <v>441</v>
      </c>
      <c r="U340" s="222">
        <v>0.14399999999999999</v>
      </c>
      <c r="V340" s="222">
        <f>ROUND(E340*U340,2)</f>
        <v>46.4</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4" t="s">
        <v>837</v>
      </c>
      <c r="D341" s="256"/>
      <c r="E341" s="256"/>
      <c r="F341" s="256"/>
      <c r="G341" s="256"/>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448</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0" t="s">
        <v>838</v>
      </c>
      <c r="D342" s="245"/>
      <c r="E342" s="245"/>
      <c r="F342" s="245"/>
      <c r="G342" s="245"/>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286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9" t="s">
        <v>839</v>
      </c>
      <c r="D343" s="226"/>
      <c r="E343" s="227">
        <v>55.3</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288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9" t="s">
        <v>840</v>
      </c>
      <c r="D344" s="226"/>
      <c r="E344" s="227">
        <v>23.925000000000001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288</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9" t="s">
        <v>841</v>
      </c>
      <c r="D345" s="226"/>
      <c r="E345" s="227">
        <v>18.75</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288</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842</v>
      </c>
      <c r="D346" s="226"/>
      <c r="E346" s="227">
        <v>22.91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49" t="s">
        <v>843</v>
      </c>
      <c r="D347" s="226"/>
      <c r="E347" s="227">
        <v>84.375</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288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49" t="s">
        <v>844</v>
      </c>
      <c r="D348" s="226"/>
      <c r="E348" s="227">
        <v>21.315000000000001</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49" t="s">
        <v>845</v>
      </c>
      <c r="D349" s="226"/>
      <c r="E349" s="227">
        <v>45.5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9" t="s">
        <v>846</v>
      </c>
      <c r="D350" s="226"/>
      <c r="E350" s="227">
        <v>50.17</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6">
        <v>79</v>
      </c>
      <c r="B351" s="237" t="s">
        <v>847</v>
      </c>
      <c r="C351" s="247" t="s">
        <v>848</v>
      </c>
      <c r="D351" s="238" t="s">
        <v>439</v>
      </c>
      <c r="E351" s="239">
        <v>2706.4225000000001</v>
      </c>
      <c r="F351" s="240"/>
      <c r="G351" s="241">
        <f>ROUND(E351*F351,2)</f>
        <v>0</v>
      </c>
      <c r="H351" s="240"/>
      <c r="I351" s="241">
        <f>ROUND(E351*H351,2)</f>
        <v>0</v>
      </c>
      <c r="J351" s="240"/>
      <c r="K351" s="241">
        <f>ROUND(E351*J351,2)</f>
        <v>0</v>
      </c>
      <c r="L351" s="241">
        <v>21</v>
      </c>
      <c r="M351" s="241">
        <f>G351*(1+L351/100)</f>
        <v>0</v>
      </c>
      <c r="N351" s="239">
        <v>1.8380000000000001E-2</v>
      </c>
      <c r="O351" s="239">
        <f>ROUND(E351*N351,2)</f>
        <v>49.74</v>
      </c>
      <c r="P351" s="239">
        <v>0</v>
      </c>
      <c r="Q351" s="239">
        <f>ROUND(E351*P351,2)</f>
        <v>0</v>
      </c>
      <c r="R351" s="241" t="s">
        <v>836</v>
      </c>
      <c r="S351" s="241" t="s">
        <v>280</v>
      </c>
      <c r="T351" s="242" t="s">
        <v>441</v>
      </c>
      <c r="U351" s="222">
        <v>0.13900000000000001</v>
      </c>
      <c r="V351" s="222">
        <f>ROUND(E351*U351,2)</f>
        <v>376.19</v>
      </c>
      <c r="W351" s="222"/>
      <c r="X351" s="222" t="s">
        <v>399</v>
      </c>
      <c r="Y351" s="222" t="s">
        <v>283</v>
      </c>
      <c r="Z351" s="212"/>
      <c r="AA351" s="212"/>
      <c r="AB351" s="212"/>
      <c r="AC351" s="212"/>
      <c r="AD351" s="212"/>
      <c r="AE351" s="212"/>
      <c r="AF351" s="212"/>
      <c r="AG351" s="212" t="s">
        <v>400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4" t="s">
        <v>837</v>
      </c>
      <c r="D352" s="256"/>
      <c r="E352" s="256"/>
      <c r="F352" s="256"/>
      <c r="G352" s="25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448</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0" t="s">
        <v>838</v>
      </c>
      <c r="D353" s="245"/>
      <c r="E353" s="245"/>
      <c r="F353" s="245"/>
      <c r="G353" s="245"/>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286</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49" t="s">
        <v>849</v>
      </c>
      <c r="D354" s="226"/>
      <c r="E354" s="227">
        <v>1031.8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850</v>
      </c>
      <c r="D355" s="226"/>
      <c r="E355" s="227">
        <v>1044.6975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851</v>
      </c>
      <c r="D356" s="226"/>
      <c r="E356" s="227">
        <v>227.42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852</v>
      </c>
      <c r="D357" s="226"/>
      <c r="E357" s="227">
        <v>201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853</v>
      </c>
      <c r="D358" s="226"/>
      <c r="E358" s="227">
        <v>50.92</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854</v>
      </c>
      <c r="D359" s="226"/>
      <c r="E359" s="227">
        <v>48.76</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855</v>
      </c>
      <c r="D360" s="226"/>
      <c r="E360" s="227">
        <v>51.3</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9" t="s">
        <v>856</v>
      </c>
      <c r="D361" s="226"/>
      <c r="E361" s="227">
        <v>50.524999999999999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288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36">
        <v>80</v>
      </c>
      <c r="B362" s="237" t="s">
        <v>857</v>
      </c>
      <c r="C362" s="247" t="s">
        <v>858</v>
      </c>
      <c r="D362" s="238" t="s">
        <v>439</v>
      </c>
      <c r="E362" s="239">
        <v>965.4</v>
      </c>
      <c r="F362" s="240"/>
      <c r="G362" s="241">
        <f>ROUND(E362*F362,2)</f>
        <v>0</v>
      </c>
      <c r="H362" s="240"/>
      <c r="I362" s="241">
        <f>ROUND(E362*H362,2)</f>
        <v>0</v>
      </c>
      <c r="J362" s="240"/>
      <c r="K362" s="241">
        <f>ROUND(E362*J362,2)</f>
        <v>0</v>
      </c>
      <c r="L362" s="241">
        <v>21</v>
      </c>
      <c r="M362" s="241">
        <f>G362*(1+L362/100)</f>
        <v>0</v>
      </c>
      <c r="N362" s="239">
        <v>9.7000000000000005E-4</v>
      </c>
      <c r="O362" s="239">
        <f>ROUND(E362*N362,2)</f>
        <v>0.94</v>
      </c>
      <c r="P362" s="239">
        <v>0</v>
      </c>
      <c r="Q362" s="239">
        <f>ROUND(E362*P362,2)</f>
        <v>0</v>
      </c>
      <c r="R362" s="241" t="s">
        <v>836</v>
      </c>
      <c r="S362" s="241" t="s">
        <v>280</v>
      </c>
      <c r="T362" s="242" t="s">
        <v>441</v>
      </c>
      <c r="U362" s="222">
        <v>6.0000000000000001E-3</v>
      </c>
      <c r="V362" s="222">
        <f>ROUND(E362*U362,2)</f>
        <v>5.79</v>
      </c>
      <c r="W362" s="222"/>
      <c r="X362" s="222" t="s">
        <v>399</v>
      </c>
      <c r="Y362" s="222" t="s">
        <v>283</v>
      </c>
      <c r="Z362" s="212"/>
      <c r="AA362" s="212"/>
      <c r="AB362" s="212"/>
      <c r="AC362" s="212"/>
      <c r="AD362" s="212"/>
      <c r="AE362" s="212"/>
      <c r="AF362" s="212"/>
      <c r="AG362" s="212" t="s">
        <v>400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837</v>
      </c>
      <c r="D363" s="256"/>
      <c r="E363" s="256"/>
      <c r="F363" s="256"/>
      <c r="G363" s="256"/>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448</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859</v>
      </c>
      <c r="D364" s="226"/>
      <c r="E364" s="227">
        <v>965.4</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36">
        <v>81</v>
      </c>
      <c r="B365" s="237" t="s">
        <v>860</v>
      </c>
      <c r="C365" s="247" t="s">
        <v>861</v>
      </c>
      <c r="D365" s="238" t="s">
        <v>439</v>
      </c>
      <c r="E365" s="239">
        <v>8119.26</v>
      </c>
      <c r="F365" s="240"/>
      <c r="G365" s="241">
        <f>ROUND(E365*F365,2)</f>
        <v>0</v>
      </c>
      <c r="H365" s="240"/>
      <c r="I365" s="241">
        <f>ROUND(E365*H365,2)</f>
        <v>0</v>
      </c>
      <c r="J365" s="240"/>
      <c r="K365" s="241">
        <f>ROUND(E365*J365,2)</f>
        <v>0</v>
      </c>
      <c r="L365" s="241">
        <v>21</v>
      </c>
      <c r="M365" s="241">
        <f>G365*(1+L365/100)</f>
        <v>0</v>
      </c>
      <c r="N365" s="239">
        <v>9.5E-4</v>
      </c>
      <c r="O365" s="239">
        <f>ROUND(E365*N365,2)</f>
        <v>7.71</v>
      </c>
      <c r="P365" s="239">
        <v>0</v>
      </c>
      <c r="Q365" s="239">
        <f>ROUND(E365*P365,2)</f>
        <v>0</v>
      </c>
      <c r="R365" s="241" t="s">
        <v>836</v>
      </c>
      <c r="S365" s="241" t="s">
        <v>280</v>
      </c>
      <c r="T365" s="242" t="s">
        <v>441</v>
      </c>
      <c r="U365" s="222">
        <v>7.0000000000000001E-3</v>
      </c>
      <c r="V365" s="222">
        <f>ROUND(E365*U365,2)</f>
        <v>56.83</v>
      </c>
      <c r="W365" s="222"/>
      <c r="X365" s="222" t="s">
        <v>399</v>
      </c>
      <c r="Y365" s="222" t="s">
        <v>283</v>
      </c>
      <c r="Z365" s="212"/>
      <c r="AA365" s="212"/>
      <c r="AB365" s="212"/>
      <c r="AC365" s="212"/>
      <c r="AD365" s="212"/>
      <c r="AE365" s="212"/>
      <c r="AF365" s="212"/>
      <c r="AG365" s="212" t="s">
        <v>400</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64" t="s">
        <v>837</v>
      </c>
      <c r="D366" s="256"/>
      <c r="E366" s="256"/>
      <c r="F366" s="256"/>
      <c r="G366" s="256"/>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448</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9" t="s">
        <v>862</v>
      </c>
      <c r="D367" s="226"/>
      <c r="E367" s="227">
        <v>8119.26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57">
        <v>82</v>
      </c>
      <c r="B368" s="258" t="s">
        <v>863</v>
      </c>
      <c r="C368" s="265" t="s">
        <v>864</v>
      </c>
      <c r="D368" s="259" t="s">
        <v>439</v>
      </c>
      <c r="E368" s="260">
        <v>321.89999999999998</v>
      </c>
      <c r="F368" s="261"/>
      <c r="G368" s="262">
        <f>ROUND(E368*F368,2)</f>
        <v>0</v>
      </c>
      <c r="H368" s="261"/>
      <c r="I368" s="262">
        <f>ROUND(E368*H368,2)</f>
        <v>0</v>
      </c>
      <c r="J368" s="261"/>
      <c r="K368" s="262">
        <f>ROUND(E368*J368,2)</f>
        <v>0</v>
      </c>
      <c r="L368" s="262">
        <v>21</v>
      </c>
      <c r="M368" s="262">
        <f>G368*(1+L368/100)</f>
        <v>0</v>
      </c>
      <c r="N368" s="260">
        <v>0</v>
      </c>
      <c r="O368" s="260">
        <f>ROUND(E368*N368,2)</f>
        <v>0</v>
      </c>
      <c r="P368" s="260">
        <v>0</v>
      </c>
      <c r="Q368" s="260">
        <f>ROUND(E368*P368,2)</f>
        <v>0</v>
      </c>
      <c r="R368" s="262" t="s">
        <v>836</v>
      </c>
      <c r="S368" s="262" t="s">
        <v>280</v>
      </c>
      <c r="T368" s="263" t="s">
        <v>441</v>
      </c>
      <c r="U368" s="222">
        <v>0.126</v>
      </c>
      <c r="V368" s="222">
        <f>ROUND(E368*U368,2)</f>
        <v>40.56</v>
      </c>
      <c r="W368" s="222"/>
      <c r="X368" s="222" t="s">
        <v>399</v>
      </c>
      <c r="Y368" s="222" t="s">
        <v>283</v>
      </c>
      <c r="Z368" s="212"/>
      <c r="AA368" s="212"/>
      <c r="AB368" s="212"/>
      <c r="AC368" s="212"/>
      <c r="AD368" s="212"/>
      <c r="AE368" s="212"/>
      <c r="AF368" s="212"/>
      <c r="AG368" s="212" t="s">
        <v>400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2.5" outlineLevel="1" x14ac:dyDescent="0.2">
      <c r="A369" s="257">
        <v>83</v>
      </c>
      <c r="B369" s="258" t="s">
        <v>865</v>
      </c>
      <c r="C369" s="265" t="s">
        <v>866</v>
      </c>
      <c r="D369" s="259" t="s">
        <v>439</v>
      </c>
      <c r="E369" s="260">
        <v>2706.42</v>
      </c>
      <c r="F369" s="261"/>
      <c r="G369" s="262">
        <f>ROUND(E369*F369,2)</f>
        <v>0</v>
      </c>
      <c r="H369" s="261"/>
      <c r="I369" s="262">
        <f>ROUND(E369*H369,2)</f>
        <v>0</v>
      </c>
      <c r="J369" s="261"/>
      <c r="K369" s="262">
        <f>ROUND(E369*J369,2)</f>
        <v>0</v>
      </c>
      <c r="L369" s="262">
        <v>21</v>
      </c>
      <c r="M369" s="262">
        <f>G369*(1+L369/100)</f>
        <v>0</v>
      </c>
      <c r="N369" s="260">
        <v>0</v>
      </c>
      <c r="O369" s="260">
        <f>ROUND(E369*N369,2)</f>
        <v>0</v>
      </c>
      <c r="P369" s="260">
        <v>0</v>
      </c>
      <c r="Q369" s="260">
        <f>ROUND(E369*P369,2)</f>
        <v>0</v>
      </c>
      <c r="R369" s="262" t="s">
        <v>836</v>
      </c>
      <c r="S369" s="262" t="s">
        <v>280</v>
      </c>
      <c r="T369" s="263" t="s">
        <v>441</v>
      </c>
      <c r="U369" s="222">
        <v>0.11700000000000001</v>
      </c>
      <c r="V369" s="222">
        <f>ROUND(E369*U369,2)</f>
        <v>316.64999999999998</v>
      </c>
      <c r="W369" s="222"/>
      <c r="X369" s="222" t="s">
        <v>399</v>
      </c>
      <c r="Y369" s="222" t="s">
        <v>283</v>
      </c>
      <c r="Z369" s="212"/>
      <c r="AA369" s="212"/>
      <c r="AB369" s="212"/>
      <c r="AC369" s="212"/>
      <c r="AD369" s="212"/>
      <c r="AE369" s="212"/>
      <c r="AF369" s="212"/>
      <c r="AG369" s="212" t="s">
        <v>400</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6">
        <v>84</v>
      </c>
      <c r="B370" s="237" t="s">
        <v>867</v>
      </c>
      <c r="C370" s="247" t="s">
        <v>868</v>
      </c>
      <c r="D370" s="238" t="s">
        <v>439</v>
      </c>
      <c r="E370" s="239">
        <v>1410</v>
      </c>
      <c r="F370" s="240"/>
      <c r="G370" s="241">
        <f>ROUND(E370*F370,2)</f>
        <v>0</v>
      </c>
      <c r="H370" s="240"/>
      <c r="I370" s="241">
        <f>ROUND(E370*H370,2)</f>
        <v>0</v>
      </c>
      <c r="J370" s="240"/>
      <c r="K370" s="241">
        <f>ROUND(E370*J370,2)</f>
        <v>0</v>
      </c>
      <c r="L370" s="241">
        <v>21</v>
      </c>
      <c r="M370" s="241">
        <f>G370*(1+L370/100)</f>
        <v>0</v>
      </c>
      <c r="N370" s="239">
        <v>1.58E-3</v>
      </c>
      <c r="O370" s="239">
        <f>ROUND(E370*N370,2)</f>
        <v>2.23</v>
      </c>
      <c r="P370" s="239">
        <v>0</v>
      </c>
      <c r="Q370" s="239">
        <f>ROUND(E370*P370,2)</f>
        <v>0</v>
      </c>
      <c r="R370" s="241" t="s">
        <v>836</v>
      </c>
      <c r="S370" s="241" t="s">
        <v>280</v>
      </c>
      <c r="T370" s="242" t="s">
        <v>441</v>
      </c>
      <c r="U370" s="222">
        <v>0.214</v>
      </c>
      <c r="V370" s="222">
        <f>ROUND(E370*U370,2)</f>
        <v>301.74</v>
      </c>
      <c r="W370" s="222"/>
      <c r="X370" s="222" t="s">
        <v>399</v>
      </c>
      <c r="Y370" s="222" t="s">
        <v>283</v>
      </c>
      <c r="Z370" s="212"/>
      <c r="AA370" s="212"/>
      <c r="AB370" s="212"/>
      <c r="AC370" s="212"/>
      <c r="AD370" s="212"/>
      <c r="AE370" s="212"/>
      <c r="AF370" s="212"/>
      <c r="AG370" s="212" t="s">
        <v>400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9" t="s">
        <v>869</v>
      </c>
      <c r="D371" s="226"/>
      <c r="E371" s="227">
        <v>150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9" t="s">
        <v>870</v>
      </c>
      <c r="D372" s="226"/>
      <c r="E372" s="227">
        <v>1050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288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9" t="s">
        <v>871</v>
      </c>
      <c r="D373" s="226"/>
      <c r="E373" s="227">
        <v>210</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288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36">
        <v>85</v>
      </c>
      <c r="B374" s="237" t="s">
        <v>872</v>
      </c>
      <c r="C374" s="247" t="s">
        <v>873</v>
      </c>
      <c r="D374" s="238" t="s">
        <v>439</v>
      </c>
      <c r="E374" s="239">
        <v>48</v>
      </c>
      <c r="F374" s="240"/>
      <c r="G374" s="241">
        <f>ROUND(E374*F374,2)</f>
        <v>0</v>
      </c>
      <c r="H374" s="240"/>
      <c r="I374" s="241">
        <f>ROUND(E374*H374,2)</f>
        <v>0</v>
      </c>
      <c r="J374" s="240"/>
      <c r="K374" s="241">
        <f>ROUND(E374*J374,2)</f>
        <v>0</v>
      </c>
      <c r="L374" s="241">
        <v>21</v>
      </c>
      <c r="M374" s="241">
        <f>G374*(1+L374/100)</f>
        <v>0</v>
      </c>
      <c r="N374" s="239">
        <v>2.14E-3</v>
      </c>
      <c r="O374" s="239">
        <f>ROUND(E374*N374,2)</f>
        <v>0.1</v>
      </c>
      <c r="P374" s="239">
        <v>0</v>
      </c>
      <c r="Q374" s="239">
        <f>ROUND(E374*P374,2)</f>
        <v>0</v>
      </c>
      <c r="R374" s="241" t="s">
        <v>836</v>
      </c>
      <c r="S374" s="241" t="s">
        <v>280</v>
      </c>
      <c r="T374" s="242" t="s">
        <v>441</v>
      </c>
      <c r="U374" s="222">
        <v>0.59099999999999997</v>
      </c>
      <c r="V374" s="222">
        <f>ROUND(E374*U374,2)</f>
        <v>28.37</v>
      </c>
      <c r="W374" s="222"/>
      <c r="X374" s="222" t="s">
        <v>399</v>
      </c>
      <c r="Y374" s="222" t="s">
        <v>283</v>
      </c>
      <c r="Z374" s="212"/>
      <c r="AA374" s="212"/>
      <c r="AB374" s="212"/>
      <c r="AC374" s="212"/>
      <c r="AD374" s="212"/>
      <c r="AE374" s="212"/>
      <c r="AF374" s="212"/>
      <c r="AG374" s="212" t="s">
        <v>400</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9" t="s">
        <v>874</v>
      </c>
      <c r="D375" s="226"/>
      <c r="E375" s="227">
        <v>24</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288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49" t="s">
        <v>875</v>
      </c>
      <c r="D376" s="226"/>
      <c r="E376" s="227">
        <v>24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288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57">
        <v>86</v>
      </c>
      <c r="B377" s="258" t="s">
        <v>876</v>
      </c>
      <c r="C377" s="265" t="s">
        <v>877</v>
      </c>
      <c r="D377" s="259" t="s">
        <v>878</v>
      </c>
      <c r="E377" s="260">
        <v>1</v>
      </c>
      <c r="F377" s="261"/>
      <c r="G377" s="262">
        <f>ROUND(E377*F377,2)</f>
        <v>0</v>
      </c>
      <c r="H377" s="261"/>
      <c r="I377" s="262">
        <f>ROUND(E377*H377,2)</f>
        <v>0</v>
      </c>
      <c r="J377" s="261"/>
      <c r="K377" s="262">
        <f>ROUND(E377*J377,2)</f>
        <v>0</v>
      </c>
      <c r="L377" s="262">
        <v>21</v>
      </c>
      <c r="M377" s="262">
        <f>G377*(1+L377/100)</f>
        <v>0</v>
      </c>
      <c r="N377" s="260">
        <v>0</v>
      </c>
      <c r="O377" s="260">
        <f>ROUND(E377*N377,2)</f>
        <v>0</v>
      </c>
      <c r="P377" s="260">
        <v>0</v>
      </c>
      <c r="Q377" s="260">
        <f>ROUND(E377*P377,2)</f>
        <v>0</v>
      </c>
      <c r="R377" s="262"/>
      <c r="S377" s="262" t="s">
        <v>316</v>
      </c>
      <c r="T377" s="263" t="s">
        <v>281</v>
      </c>
      <c r="U377" s="222">
        <v>0</v>
      </c>
      <c r="V377" s="222">
        <f>ROUND(E377*U377,2)</f>
        <v>0</v>
      </c>
      <c r="W377" s="222"/>
      <c r="X377" s="222" t="s">
        <v>399</v>
      </c>
      <c r="Y377" s="222" t="s">
        <v>283</v>
      </c>
      <c r="Z377" s="212"/>
      <c r="AA377" s="212"/>
      <c r="AB377" s="212"/>
      <c r="AC377" s="212"/>
      <c r="AD377" s="212"/>
      <c r="AE377" s="212"/>
      <c r="AF377" s="212"/>
      <c r="AG377" s="212" t="s">
        <v>400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9" t="s">
        <v>275</v>
      </c>
      <c r="B378" s="230" t="s">
        <v>168</v>
      </c>
      <c r="C378" s="246" t="s">
        <v>169</v>
      </c>
      <c r="D378" s="231"/>
      <c r="E378" s="232"/>
      <c r="F378" s="233"/>
      <c r="G378" s="233">
        <f>SUMIF(AG379:AG383,"&lt;&gt;NOR",G379:G383)</f>
        <v>0</v>
      </c>
      <c r="H378" s="233"/>
      <c r="I378" s="233">
        <f>SUM(I379:I383)</f>
        <v>0</v>
      </c>
      <c r="J378" s="233"/>
      <c r="K378" s="233">
        <f>SUM(K379:K383)</f>
        <v>0</v>
      </c>
      <c r="L378" s="233"/>
      <c r="M378" s="233">
        <f>SUM(M379:M383)</f>
        <v>0</v>
      </c>
      <c r="N378" s="232"/>
      <c r="O378" s="232">
        <f>SUM(O379:O383)</f>
        <v>0.17</v>
      </c>
      <c r="P378" s="232"/>
      <c r="Q378" s="232">
        <f>SUM(Q379:Q383)</f>
        <v>0</v>
      </c>
      <c r="R378" s="233"/>
      <c r="S378" s="233"/>
      <c r="T378" s="234"/>
      <c r="U378" s="228"/>
      <c r="V378" s="228">
        <f>SUM(V379:V383)</f>
        <v>1321.49</v>
      </c>
      <c r="W378" s="228"/>
      <c r="X378" s="228"/>
      <c r="Y378" s="228"/>
      <c r="AG378" t="s">
        <v>276</v>
      </c>
    </row>
    <row r="379" spans="1:60" ht="56.25" outlineLevel="1" x14ac:dyDescent="0.2">
      <c r="A379" s="257">
        <v>87</v>
      </c>
      <c r="B379" s="258" t="s">
        <v>879</v>
      </c>
      <c r="C379" s="265" t="s">
        <v>880</v>
      </c>
      <c r="D379" s="259" t="s">
        <v>439</v>
      </c>
      <c r="E379" s="260">
        <v>4290</v>
      </c>
      <c r="F379" s="261"/>
      <c r="G379" s="262">
        <f>ROUND(E379*F379,2)</f>
        <v>0</v>
      </c>
      <c r="H379" s="261"/>
      <c r="I379" s="262">
        <f>ROUND(E379*H379,2)</f>
        <v>0</v>
      </c>
      <c r="J379" s="261"/>
      <c r="K379" s="262">
        <f>ROUND(E379*J379,2)</f>
        <v>0</v>
      </c>
      <c r="L379" s="262">
        <v>21</v>
      </c>
      <c r="M379" s="262">
        <f>G379*(1+L379/100)</f>
        <v>0</v>
      </c>
      <c r="N379" s="260">
        <v>4.0000000000000003E-5</v>
      </c>
      <c r="O379" s="260">
        <f>ROUND(E379*N379,2)</f>
        <v>0.17</v>
      </c>
      <c r="P379" s="260">
        <v>0</v>
      </c>
      <c r="Q379" s="260">
        <f>ROUND(E379*P379,2)</f>
        <v>0</v>
      </c>
      <c r="R379" s="262" t="s">
        <v>472</v>
      </c>
      <c r="S379" s="262" t="s">
        <v>280</v>
      </c>
      <c r="T379" s="263" t="s">
        <v>441</v>
      </c>
      <c r="U379" s="222">
        <v>0.308</v>
      </c>
      <c r="V379" s="222">
        <f>ROUND(E379*U379,2)</f>
        <v>1321.32</v>
      </c>
      <c r="W379" s="222"/>
      <c r="X379" s="222" t="s">
        <v>399</v>
      </c>
      <c r="Y379" s="222" t="s">
        <v>283</v>
      </c>
      <c r="Z379" s="212"/>
      <c r="AA379" s="212"/>
      <c r="AB379" s="212"/>
      <c r="AC379" s="212"/>
      <c r="AD379" s="212"/>
      <c r="AE379" s="212"/>
      <c r="AF379" s="212"/>
      <c r="AG379" s="212" t="s">
        <v>400</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88</v>
      </c>
      <c r="B380" s="237" t="s">
        <v>881</v>
      </c>
      <c r="C380" s="247" t="s">
        <v>882</v>
      </c>
      <c r="D380" s="238" t="s">
        <v>492</v>
      </c>
      <c r="E380" s="239">
        <v>1</v>
      </c>
      <c r="F380" s="240"/>
      <c r="G380" s="241">
        <f>ROUND(E380*F380,2)</f>
        <v>0</v>
      </c>
      <c r="H380" s="240"/>
      <c r="I380" s="241">
        <f>ROUND(E380*H380,2)</f>
        <v>0</v>
      </c>
      <c r="J380" s="240"/>
      <c r="K380" s="241">
        <f>ROUND(E380*J380,2)</f>
        <v>0</v>
      </c>
      <c r="L380" s="241">
        <v>21</v>
      </c>
      <c r="M380" s="241">
        <f>G380*(1+L380/100)</f>
        <v>0</v>
      </c>
      <c r="N380" s="239">
        <v>1.0000000000000001E-5</v>
      </c>
      <c r="O380" s="239">
        <f>ROUND(E380*N380,2)</f>
        <v>0</v>
      </c>
      <c r="P380" s="239">
        <v>0</v>
      </c>
      <c r="Q380" s="239">
        <f>ROUND(E380*P380,2)</f>
        <v>0</v>
      </c>
      <c r="R380" s="241"/>
      <c r="S380" s="241" t="s">
        <v>316</v>
      </c>
      <c r="T380" s="242" t="s">
        <v>281</v>
      </c>
      <c r="U380" s="222">
        <v>0.17</v>
      </c>
      <c r="V380" s="222">
        <f>ROUND(E380*U380,2)</f>
        <v>0.17</v>
      </c>
      <c r="W380" s="222"/>
      <c r="X380" s="222" t="s">
        <v>399</v>
      </c>
      <c r="Y380" s="222" t="s">
        <v>283</v>
      </c>
      <c r="Z380" s="212"/>
      <c r="AA380" s="212"/>
      <c r="AB380" s="212"/>
      <c r="AC380" s="212"/>
      <c r="AD380" s="212"/>
      <c r="AE380" s="212"/>
      <c r="AF380" s="212"/>
      <c r="AG380" s="212" t="s">
        <v>400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883</v>
      </c>
      <c r="D381" s="226"/>
      <c r="E381" s="227">
        <v>1</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57">
        <v>89</v>
      </c>
      <c r="B382" s="258" t="s">
        <v>884</v>
      </c>
      <c r="C382" s="265" t="s">
        <v>885</v>
      </c>
      <c r="D382" s="259" t="s">
        <v>886</v>
      </c>
      <c r="E382" s="260">
        <v>32</v>
      </c>
      <c r="F382" s="261"/>
      <c r="G382" s="262">
        <f>ROUND(E382*F382,2)</f>
        <v>0</v>
      </c>
      <c r="H382" s="261"/>
      <c r="I382" s="262">
        <f>ROUND(E382*H382,2)</f>
        <v>0</v>
      </c>
      <c r="J382" s="261"/>
      <c r="K382" s="262">
        <f>ROUND(E382*J382,2)</f>
        <v>0</v>
      </c>
      <c r="L382" s="262">
        <v>21</v>
      </c>
      <c r="M382" s="262">
        <f>G382*(1+L382/100)</f>
        <v>0</v>
      </c>
      <c r="N382" s="260">
        <v>0</v>
      </c>
      <c r="O382" s="260">
        <f>ROUND(E382*N382,2)</f>
        <v>0</v>
      </c>
      <c r="P382" s="260">
        <v>0</v>
      </c>
      <c r="Q382" s="260">
        <f>ROUND(E382*P382,2)</f>
        <v>0</v>
      </c>
      <c r="R382" s="262"/>
      <c r="S382" s="262" t="s">
        <v>316</v>
      </c>
      <c r="T382" s="263" t="s">
        <v>281</v>
      </c>
      <c r="U382" s="222">
        <v>0</v>
      </c>
      <c r="V382" s="222">
        <f>ROUND(E382*U382,2)</f>
        <v>0</v>
      </c>
      <c r="W382" s="222"/>
      <c r="X382" s="222" t="s">
        <v>399</v>
      </c>
      <c r="Y382" s="222" t="s">
        <v>283</v>
      </c>
      <c r="Z382" s="212"/>
      <c r="AA382" s="212"/>
      <c r="AB382" s="212"/>
      <c r="AC382" s="212"/>
      <c r="AD382" s="212"/>
      <c r="AE382" s="212"/>
      <c r="AF382" s="212"/>
      <c r="AG382" s="212" t="s">
        <v>400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45" outlineLevel="1" x14ac:dyDescent="0.2">
      <c r="A383" s="257">
        <v>90</v>
      </c>
      <c r="B383" s="258" t="s">
        <v>887</v>
      </c>
      <c r="C383" s="265" t="s">
        <v>888</v>
      </c>
      <c r="D383" s="259" t="s">
        <v>492</v>
      </c>
      <c r="E383" s="260">
        <v>32</v>
      </c>
      <c r="F383" s="261"/>
      <c r="G383" s="262">
        <f>ROUND(E383*F383,2)</f>
        <v>0</v>
      </c>
      <c r="H383" s="261"/>
      <c r="I383" s="262">
        <f>ROUND(E383*H383,2)</f>
        <v>0</v>
      </c>
      <c r="J383" s="261"/>
      <c r="K383" s="262">
        <f>ROUND(E383*J383,2)</f>
        <v>0</v>
      </c>
      <c r="L383" s="262">
        <v>21</v>
      </c>
      <c r="M383" s="262">
        <f>G383*(1+L383/100)</f>
        <v>0</v>
      </c>
      <c r="N383" s="260">
        <v>0</v>
      </c>
      <c r="O383" s="260">
        <f>ROUND(E383*N383,2)</f>
        <v>0</v>
      </c>
      <c r="P383" s="260">
        <v>0</v>
      </c>
      <c r="Q383" s="260">
        <f>ROUND(E383*P383,2)</f>
        <v>0</v>
      </c>
      <c r="R383" s="262" t="s">
        <v>889</v>
      </c>
      <c r="S383" s="262" t="s">
        <v>280</v>
      </c>
      <c r="T383" s="263" t="s">
        <v>441</v>
      </c>
      <c r="U383" s="222">
        <v>0</v>
      </c>
      <c r="V383" s="222">
        <f>ROUND(E383*U383,2)</f>
        <v>0</v>
      </c>
      <c r="W383" s="222"/>
      <c r="X383" s="222" t="s">
        <v>831</v>
      </c>
      <c r="Y383" s="222" t="s">
        <v>283</v>
      </c>
      <c r="Z383" s="212"/>
      <c r="AA383" s="212"/>
      <c r="AB383" s="212"/>
      <c r="AC383" s="212"/>
      <c r="AD383" s="212"/>
      <c r="AE383" s="212"/>
      <c r="AF383" s="212"/>
      <c r="AG383" s="212" t="s">
        <v>832</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229" t="s">
        <v>275</v>
      </c>
      <c r="B384" s="230" t="s">
        <v>170</v>
      </c>
      <c r="C384" s="246" t="s">
        <v>171</v>
      </c>
      <c r="D384" s="231"/>
      <c r="E384" s="232"/>
      <c r="F384" s="233"/>
      <c r="G384" s="233">
        <f>SUMIF(AG385:AG503,"&lt;&gt;NOR",G385:G503)</f>
        <v>0</v>
      </c>
      <c r="H384" s="233"/>
      <c r="I384" s="233">
        <f>SUM(I385:I503)</f>
        <v>0</v>
      </c>
      <c r="J384" s="233"/>
      <c r="K384" s="233">
        <f>SUM(K385:K503)</f>
        <v>0</v>
      </c>
      <c r="L384" s="233"/>
      <c r="M384" s="233">
        <f>SUM(M385:M503)</f>
        <v>0</v>
      </c>
      <c r="N384" s="232"/>
      <c r="O384" s="232">
        <f>SUM(O385:O503)</f>
        <v>1.6600000000000004</v>
      </c>
      <c r="P384" s="232"/>
      <c r="Q384" s="232">
        <f>SUM(Q385:Q503)</f>
        <v>192.58</v>
      </c>
      <c r="R384" s="233"/>
      <c r="S384" s="233"/>
      <c r="T384" s="234"/>
      <c r="U384" s="228"/>
      <c r="V384" s="228">
        <f>SUM(V385:V503)</f>
        <v>1681.7500000000007</v>
      </c>
      <c r="W384" s="228"/>
      <c r="X384" s="228"/>
      <c r="Y384" s="228"/>
      <c r="AG384" t="s">
        <v>276</v>
      </c>
    </row>
    <row r="385" spans="1:60" ht="22.5" outlineLevel="1" x14ac:dyDescent="0.2">
      <c r="A385" s="236">
        <v>91</v>
      </c>
      <c r="B385" s="237" t="s">
        <v>890</v>
      </c>
      <c r="C385" s="247" t="s">
        <v>891</v>
      </c>
      <c r="D385" s="238" t="s">
        <v>445</v>
      </c>
      <c r="E385" s="239">
        <v>5.4306000000000001</v>
      </c>
      <c r="F385" s="240"/>
      <c r="G385" s="241">
        <f>ROUND(E385*F385,2)</f>
        <v>0</v>
      </c>
      <c r="H385" s="240"/>
      <c r="I385" s="241">
        <f>ROUND(E385*H385,2)</f>
        <v>0</v>
      </c>
      <c r="J385" s="240"/>
      <c r="K385" s="241">
        <f>ROUND(E385*J385,2)</f>
        <v>0</v>
      </c>
      <c r="L385" s="241">
        <v>21</v>
      </c>
      <c r="M385" s="241">
        <f>G385*(1+L385/100)</f>
        <v>0</v>
      </c>
      <c r="N385" s="239">
        <v>1.2800000000000001E-3</v>
      </c>
      <c r="O385" s="239">
        <f>ROUND(E385*N385,2)</f>
        <v>0.01</v>
      </c>
      <c r="P385" s="239">
        <v>1.8</v>
      </c>
      <c r="Q385" s="239">
        <f>ROUND(E385*P385,2)</f>
        <v>9.7799999999999994</v>
      </c>
      <c r="R385" s="241" t="s">
        <v>892</v>
      </c>
      <c r="S385" s="241" t="s">
        <v>280</v>
      </c>
      <c r="T385" s="242" t="s">
        <v>441</v>
      </c>
      <c r="U385" s="222">
        <v>1.52</v>
      </c>
      <c r="V385" s="222">
        <f>ROUND(E385*U385,2)</f>
        <v>8.25</v>
      </c>
      <c r="W385" s="222"/>
      <c r="X385" s="222" t="s">
        <v>399</v>
      </c>
      <c r="Y385" s="222" t="s">
        <v>283</v>
      </c>
      <c r="Z385" s="212"/>
      <c r="AA385" s="212"/>
      <c r="AB385" s="212"/>
      <c r="AC385" s="212"/>
      <c r="AD385" s="212"/>
      <c r="AE385" s="212"/>
      <c r="AF385" s="212"/>
      <c r="AG385" s="212" t="s">
        <v>400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2" x14ac:dyDescent="0.2">
      <c r="A386" s="219"/>
      <c r="B386" s="220"/>
      <c r="C386" s="264" t="s">
        <v>893</v>
      </c>
      <c r="D386" s="256"/>
      <c r="E386" s="256"/>
      <c r="F386" s="256"/>
      <c r="G386" s="256"/>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448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43" t="str">
        <f>C386</f>
        <v>nebo vybourání otvorů průřezové plochy přes 4 m2 ve zdivu nadzákladovém, včetně pomocného lešení o výšce podlahy do 1900 mm a pro zatížení do 1,5 kPa  (150 kg/m2)</v>
      </c>
      <c r="BB386" s="212"/>
      <c r="BC386" s="212"/>
      <c r="BD386" s="212"/>
      <c r="BE386" s="212"/>
      <c r="BF386" s="212"/>
      <c r="BG386" s="212"/>
      <c r="BH386" s="212"/>
    </row>
    <row r="387" spans="1:60" outlineLevel="2" x14ac:dyDescent="0.2">
      <c r="A387" s="219"/>
      <c r="B387" s="220"/>
      <c r="C387" s="249" t="s">
        <v>894</v>
      </c>
      <c r="D387" s="226"/>
      <c r="E387" s="227">
        <v>5.4306000000000001</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288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36">
        <v>92</v>
      </c>
      <c r="B388" s="237" t="s">
        <v>895</v>
      </c>
      <c r="C388" s="247" t="s">
        <v>896</v>
      </c>
      <c r="D388" s="238" t="s">
        <v>439</v>
      </c>
      <c r="E388" s="239">
        <v>453.08499999999998</v>
      </c>
      <c r="F388" s="240"/>
      <c r="G388" s="241">
        <f>ROUND(E388*F388,2)</f>
        <v>0</v>
      </c>
      <c r="H388" s="240"/>
      <c r="I388" s="241">
        <f>ROUND(E388*H388,2)</f>
        <v>0</v>
      </c>
      <c r="J388" s="240"/>
      <c r="K388" s="241">
        <f>ROUND(E388*J388,2)</f>
        <v>0</v>
      </c>
      <c r="L388" s="241">
        <v>21</v>
      </c>
      <c r="M388" s="241">
        <f>G388*(1+L388/100)</f>
        <v>0</v>
      </c>
      <c r="N388" s="239">
        <v>3.3E-4</v>
      </c>
      <c r="O388" s="239">
        <f>ROUND(E388*N388,2)</f>
        <v>0.15</v>
      </c>
      <c r="P388" s="239">
        <v>1.183E-2</v>
      </c>
      <c r="Q388" s="239">
        <f>ROUND(E388*P388,2)</f>
        <v>5.36</v>
      </c>
      <c r="R388" s="241" t="s">
        <v>892</v>
      </c>
      <c r="S388" s="241" t="s">
        <v>280</v>
      </c>
      <c r="T388" s="242" t="s">
        <v>441</v>
      </c>
      <c r="U388" s="222">
        <v>0.34599999999999997</v>
      </c>
      <c r="V388" s="222">
        <f>ROUND(E388*U388,2)</f>
        <v>156.77000000000001</v>
      </c>
      <c r="W388" s="222"/>
      <c r="X388" s="222" t="s">
        <v>399</v>
      </c>
      <c r="Y388" s="222" t="s">
        <v>283</v>
      </c>
      <c r="Z388" s="212"/>
      <c r="AA388" s="212"/>
      <c r="AB388" s="212"/>
      <c r="AC388" s="212"/>
      <c r="AD388" s="212"/>
      <c r="AE388" s="212"/>
      <c r="AF388" s="212"/>
      <c r="AG388" s="212" t="s">
        <v>400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49" t="s">
        <v>608</v>
      </c>
      <c r="D389" s="226"/>
      <c r="E389" s="227">
        <v>168.84</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288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49" t="s">
        <v>609</v>
      </c>
      <c r="D390" s="226"/>
      <c r="E390" s="227">
        <v>177.77500000000001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288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49" t="s">
        <v>897</v>
      </c>
      <c r="D391" s="226"/>
      <c r="E391" s="227">
        <v>106.47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36">
        <v>93</v>
      </c>
      <c r="B392" s="237" t="s">
        <v>898</v>
      </c>
      <c r="C392" s="247" t="s">
        <v>899</v>
      </c>
      <c r="D392" s="238" t="s">
        <v>445</v>
      </c>
      <c r="E392" s="239">
        <v>12.283160000000001</v>
      </c>
      <c r="F392" s="240"/>
      <c r="G392" s="241">
        <f>ROUND(E392*F392,2)</f>
        <v>0</v>
      </c>
      <c r="H392" s="240"/>
      <c r="I392" s="241">
        <f>ROUND(E392*H392,2)</f>
        <v>0</v>
      </c>
      <c r="J392" s="240"/>
      <c r="K392" s="241">
        <f>ROUND(E392*J392,2)</f>
        <v>0</v>
      </c>
      <c r="L392" s="241">
        <v>21</v>
      </c>
      <c r="M392" s="241">
        <f>G392*(1+L392/100)</f>
        <v>0</v>
      </c>
      <c r="N392" s="239">
        <v>6.8900000000000003E-3</v>
      </c>
      <c r="O392" s="239">
        <f>ROUND(E392*N392,2)</f>
        <v>0.08</v>
      </c>
      <c r="P392" s="239">
        <v>2.4</v>
      </c>
      <c r="Q392" s="239">
        <f>ROUND(E392*P392,2)</f>
        <v>29.48</v>
      </c>
      <c r="R392" s="241" t="s">
        <v>892</v>
      </c>
      <c r="S392" s="241" t="s">
        <v>280</v>
      </c>
      <c r="T392" s="242" t="s">
        <v>441</v>
      </c>
      <c r="U392" s="222">
        <v>9.0310000000000006</v>
      </c>
      <c r="V392" s="222">
        <f>ROUND(E392*U392,2)</f>
        <v>110.93</v>
      </c>
      <c r="W392" s="222"/>
      <c r="X392" s="222" t="s">
        <v>399</v>
      </c>
      <c r="Y392" s="222" t="s">
        <v>283</v>
      </c>
      <c r="Z392" s="212"/>
      <c r="AA392" s="212"/>
      <c r="AB392" s="212"/>
      <c r="AC392" s="212"/>
      <c r="AD392" s="212"/>
      <c r="AE392" s="212"/>
      <c r="AF392" s="212"/>
      <c r="AG392" s="212" t="s">
        <v>400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64" t="s">
        <v>900</v>
      </c>
      <c r="D393" s="256"/>
      <c r="E393" s="256"/>
      <c r="F393" s="256"/>
      <c r="G393" s="256"/>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448</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49" t="s">
        <v>901</v>
      </c>
      <c r="D394" s="226"/>
      <c r="E394" s="227">
        <v>9.6782000000000004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288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49" t="s">
        <v>902</v>
      </c>
      <c r="D395" s="226"/>
      <c r="E395" s="227">
        <v>0.61524000000000001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288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49" t="s">
        <v>903</v>
      </c>
      <c r="D396" s="226"/>
      <c r="E396" s="227">
        <v>0.61524000000000001</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288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49" t="s">
        <v>904</v>
      </c>
      <c r="D397" s="226"/>
      <c r="E397" s="227">
        <v>0.61524000000000001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49" t="s">
        <v>905</v>
      </c>
      <c r="D398" s="226"/>
      <c r="E398" s="227">
        <v>0.61524000000000001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288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9" t="s">
        <v>906</v>
      </c>
      <c r="D399" s="226"/>
      <c r="E399" s="227">
        <v>0.14399999999999999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6">
        <v>94</v>
      </c>
      <c r="B400" s="237" t="s">
        <v>907</v>
      </c>
      <c r="C400" s="247" t="s">
        <v>908</v>
      </c>
      <c r="D400" s="238" t="s">
        <v>439</v>
      </c>
      <c r="E400" s="239">
        <v>634.16297999999995</v>
      </c>
      <c r="F400" s="240"/>
      <c r="G400" s="241">
        <f>ROUND(E400*F400,2)</f>
        <v>0</v>
      </c>
      <c r="H400" s="240"/>
      <c r="I400" s="241">
        <f>ROUND(E400*H400,2)</f>
        <v>0</v>
      </c>
      <c r="J400" s="240"/>
      <c r="K400" s="241">
        <f>ROUND(E400*J400,2)</f>
        <v>0</v>
      </c>
      <c r="L400" s="241">
        <v>21</v>
      </c>
      <c r="M400" s="241">
        <f>G400*(1+L400/100)</f>
        <v>0</v>
      </c>
      <c r="N400" s="239">
        <v>0</v>
      </c>
      <c r="O400" s="239">
        <f>ROUND(E400*N400,2)</f>
        <v>0</v>
      </c>
      <c r="P400" s="239">
        <v>5.8999999999999997E-2</v>
      </c>
      <c r="Q400" s="239">
        <f>ROUND(E400*P400,2)</f>
        <v>37.42</v>
      </c>
      <c r="R400" s="241" t="s">
        <v>892</v>
      </c>
      <c r="S400" s="241" t="s">
        <v>280</v>
      </c>
      <c r="T400" s="242" t="s">
        <v>441</v>
      </c>
      <c r="U400" s="222">
        <v>0.59</v>
      </c>
      <c r="V400" s="222">
        <f>ROUND(E400*U400,2)</f>
        <v>374.16</v>
      </c>
      <c r="W400" s="222"/>
      <c r="X400" s="222" t="s">
        <v>399</v>
      </c>
      <c r="Y400" s="222" t="s">
        <v>283</v>
      </c>
      <c r="Z400" s="212"/>
      <c r="AA400" s="212"/>
      <c r="AB400" s="212"/>
      <c r="AC400" s="212"/>
      <c r="AD400" s="212"/>
      <c r="AE400" s="212"/>
      <c r="AF400" s="212"/>
      <c r="AG400" s="212" t="s">
        <v>400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2" x14ac:dyDescent="0.2">
      <c r="A401" s="219"/>
      <c r="B401" s="220"/>
      <c r="C401" s="264" t="s">
        <v>909</v>
      </c>
      <c r="D401" s="256"/>
      <c r="E401" s="256"/>
      <c r="F401" s="256"/>
      <c r="G401" s="256"/>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448</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43" t="str">
        <f>C401</f>
        <v>bez odstupu, po hrubém vybourání otvorů v jakémkoliv zdivu cihelném, včetně pomocného lešení o výšce podlahy do 1900 mm a pro zatížení do 1,5 kPa  (150 kg/m2),</v>
      </c>
      <c r="BB401" s="212"/>
      <c r="BC401" s="212"/>
      <c r="BD401" s="212"/>
      <c r="BE401" s="212"/>
      <c r="BF401" s="212"/>
      <c r="BG401" s="212"/>
      <c r="BH401" s="212"/>
    </row>
    <row r="402" spans="1:60" ht="22.5" outlineLevel="2" x14ac:dyDescent="0.2">
      <c r="A402" s="219"/>
      <c r="B402" s="220"/>
      <c r="C402" s="249" t="s">
        <v>531</v>
      </c>
      <c r="D402" s="226"/>
      <c r="E402" s="227">
        <v>197.33580000000001</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288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9" t="s">
        <v>532</v>
      </c>
      <c r="D403" s="226"/>
      <c r="E403" s="227">
        <v>34.306399999999996</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288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49" t="s">
        <v>533</v>
      </c>
      <c r="D404" s="226"/>
      <c r="E404" s="227">
        <v>129.36680000000001</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534</v>
      </c>
      <c r="D405" s="226"/>
      <c r="E405" s="227">
        <v>59.237000000000002</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535</v>
      </c>
      <c r="D406" s="226"/>
      <c r="E406" s="227">
        <v>34.5062</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536</v>
      </c>
      <c r="D407" s="226"/>
      <c r="E407" s="227">
        <v>18.781199999999998</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537</v>
      </c>
      <c r="D408" s="226"/>
      <c r="E408" s="227">
        <v>101.53688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3" x14ac:dyDescent="0.2">
      <c r="A409" s="219"/>
      <c r="B409" s="220"/>
      <c r="C409" s="249" t="s">
        <v>538</v>
      </c>
      <c r="D409" s="226"/>
      <c r="E409" s="227">
        <v>30.376999999999999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49" t="s">
        <v>539</v>
      </c>
      <c r="D410" s="226"/>
      <c r="E410" s="227">
        <v>11.418200000000001</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288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3" x14ac:dyDescent="0.2">
      <c r="A411" s="219"/>
      <c r="B411" s="220"/>
      <c r="C411" s="249" t="s">
        <v>910</v>
      </c>
      <c r="D411" s="226"/>
      <c r="E411" s="227">
        <v>17.297499999999999</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288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6">
        <v>95</v>
      </c>
      <c r="B412" s="237" t="s">
        <v>911</v>
      </c>
      <c r="C412" s="247" t="s">
        <v>912</v>
      </c>
      <c r="D412" s="238" t="s">
        <v>492</v>
      </c>
      <c r="E412" s="239">
        <v>1894</v>
      </c>
      <c r="F412" s="240"/>
      <c r="G412" s="241">
        <f>ROUND(E412*F412,2)</f>
        <v>0</v>
      </c>
      <c r="H412" s="240"/>
      <c r="I412" s="241">
        <f>ROUND(E412*H412,2)</f>
        <v>0</v>
      </c>
      <c r="J412" s="240"/>
      <c r="K412" s="241">
        <f>ROUND(E412*J412,2)</f>
        <v>0</v>
      </c>
      <c r="L412" s="241">
        <v>21</v>
      </c>
      <c r="M412" s="241">
        <f>G412*(1+L412/100)</f>
        <v>0</v>
      </c>
      <c r="N412" s="239">
        <v>0</v>
      </c>
      <c r="O412" s="239">
        <f>ROUND(E412*N412,2)</f>
        <v>0</v>
      </c>
      <c r="P412" s="239">
        <v>0</v>
      </c>
      <c r="Q412" s="239">
        <f>ROUND(E412*P412,2)</f>
        <v>0</v>
      </c>
      <c r="R412" s="241" t="s">
        <v>892</v>
      </c>
      <c r="S412" s="241" t="s">
        <v>280</v>
      </c>
      <c r="T412" s="242" t="s">
        <v>441</v>
      </c>
      <c r="U412" s="222">
        <v>0.03</v>
      </c>
      <c r="V412" s="222">
        <f>ROUND(E412*U412,2)</f>
        <v>56.82</v>
      </c>
      <c r="W412" s="222"/>
      <c r="X412" s="222" t="s">
        <v>399</v>
      </c>
      <c r="Y412" s="222" t="s">
        <v>283</v>
      </c>
      <c r="Z412" s="212"/>
      <c r="AA412" s="212"/>
      <c r="AB412" s="212"/>
      <c r="AC412" s="212"/>
      <c r="AD412" s="212"/>
      <c r="AE412" s="212"/>
      <c r="AF412" s="212"/>
      <c r="AG412" s="212" t="s">
        <v>400</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4" t="s">
        <v>913</v>
      </c>
      <c r="D413" s="256"/>
      <c r="E413" s="256"/>
      <c r="F413" s="256"/>
      <c r="G413" s="256"/>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448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6">
        <v>96</v>
      </c>
      <c r="B414" s="237" t="s">
        <v>914</v>
      </c>
      <c r="C414" s="247" t="s">
        <v>915</v>
      </c>
      <c r="D414" s="238" t="s">
        <v>492</v>
      </c>
      <c r="E414" s="239">
        <v>22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t="s">
        <v>892</v>
      </c>
      <c r="S414" s="241" t="s">
        <v>280</v>
      </c>
      <c r="T414" s="242" t="s">
        <v>441</v>
      </c>
      <c r="U414" s="222">
        <v>0.05</v>
      </c>
      <c r="V414" s="222">
        <f>ROUND(E414*U414,2)</f>
        <v>1.1000000000000001</v>
      </c>
      <c r="W414" s="222"/>
      <c r="X414" s="222" t="s">
        <v>399</v>
      </c>
      <c r="Y414" s="222" t="s">
        <v>283</v>
      </c>
      <c r="Z414" s="212"/>
      <c r="AA414" s="212"/>
      <c r="AB414" s="212"/>
      <c r="AC414" s="212"/>
      <c r="AD414" s="212"/>
      <c r="AE414" s="212"/>
      <c r="AF414" s="212"/>
      <c r="AG414" s="212" t="s">
        <v>400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4" t="s">
        <v>913</v>
      </c>
      <c r="D415" s="256"/>
      <c r="E415" s="256"/>
      <c r="F415" s="256"/>
      <c r="G415" s="256"/>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448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6">
        <v>97</v>
      </c>
      <c r="B416" s="237" t="s">
        <v>916</v>
      </c>
      <c r="C416" s="247" t="s">
        <v>917</v>
      </c>
      <c r="D416" s="238" t="s">
        <v>439</v>
      </c>
      <c r="E416" s="239">
        <v>48.314599999999999</v>
      </c>
      <c r="F416" s="240"/>
      <c r="G416" s="241">
        <f>ROUND(E416*F416,2)</f>
        <v>0</v>
      </c>
      <c r="H416" s="240"/>
      <c r="I416" s="241">
        <f>ROUND(E416*H416,2)</f>
        <v>0</v>
      </c>
      <c r="J416" s="240"/>
      <c r="K416" s="241">
        <f>ROUND(E416*J416,2)</f>
        <v>0</v>
      </c>
      <c r="L416" s="241">
        <v>21</v>
      </c>
      <c r="M416" s="241">
        <f>G416*(1+L416/100)</f>
        <v>0</v>
      </c>
      <c r="N416" s="239">
        <v>2.1900000000000001E-3</v>
      </c>
      <c r="O416" s="239">
        <f>ROUND(E416*N416,2)</f>
        <v>0.11</v>
      </c>
      <c r="P416" s="239">
        <v>4.1000000000000002E-2</v>
      </c>
      <c r="Q416" s="239">
        <f>ROUND(E416*P416,2)</f>
        <v>1.98</v>
      </c>
      <c r="R416" s="241" t="s">
        <v>892</v>
      </c>
      <c r="S416" s="241" t="s">
        <v>280</v>
      </c>
      <c r="T416" s="242" t="s">
        <v>441</v>
      </c>
      <c r="U416" s="222">
        <v>0.52</v>
      </c>
      <c r="V416" s="222">
        <f>ROUND(E416*U416,2)</f>
        <v>25.12</v>
      </c>
      <c r="W416" s="222"/>
      <c r="X416" s="222" t="s">
        <v>399</v>
      </c>
      <c r="Y416" s="222" t="s">
        <v>283</v>
      </c>
      <c r="Z416" s="212"/>
      <c r="AA416" s="212"/>
      <c r="AB416" s="212"/>
      <c r="AC416" s="212"/>
      <c r="AD416" s="212"/>
      <c r="AE416" s="212"/>
      <c r="AF416" s="212"/>
      <c r="AG416" s="212" t="s">
        <v>400</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4" t="s">
        <v>900</v>
      </c>
      <c r="D417" s="256"/>
      <c r="E417" s="256"/>
      <c r="F417" s="256"/>
      <c r="G417" s="256"/>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448</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49" t="s">
        <v>918</v>
      </c>
      <c r="D418" s="226"/>
      <c r="E418" s="227">
        <v>38.768000000000001</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49" t="s">
        <v>919</v>
      </c>
      <c r="D419" s="226"/>
      <c r="E419" s="227">
        <v>9.5465999999999998</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36">
        <v>98</v>
      </c>
      <c r="B420" s="237" t="s">
        <v>920</v>
      </c>
      <c r="C420" s="247" t="s">
        <v>921</v>
      </c>
      <c r="D420" s="238" t="s">
        <v>439</v>
      </c>
      <c r="E420" s="239">
        <v>109.0622</v>
      </c>
      <c r="F420" s="240"/>
      <c r="G420" s="241">
        <f>ROUND(E420*F420,2)</f>
        <v>0</v>
      </c>
      <c r="H420" s="240"/>
      <c r="I420" s="241">
        <f>ROUND(E420*H420,2)</f>
        <v>0</v>
      </c>
      <c r="J420" s="240"/>
      <c r="K420" s="241">
        <f>ROUND(E420*J420,2)</f>
        <v>0</v>
      </c>
      <c r="L420" s="241">
        <v>21</v>
      </c>
      <c r="M420" s="241">
        <f>G420*(1+L420/100)</f>
        <v>0</v>
      </c>
      <c r="N420" s="239">
        <v>1E-3</v>
      </c>
      <c r="O420" s="239">
        <f>ROUND(E420*N420,2)</f>
        <v>0.11</v>
      </c>
      <c r="P420" s="239">
        <v>3.1E-2</v>
      </c>
      <c r="Q420" s="239">
        <f>ROUND(E420*P420,2)</f>
        <v>3.38</v>
      </c>
      <c r="R420" s="241" t="s">
        <v>892</v>
      </c>
      <c r="S420" s="241" t="s">
        <v>280</v>
      </c>
      <c r="T420" s="242" t="s">
        <v>441</v>
      </c>
      <c r="U420" s="222">
        <v>0.33100000000000002</v>
      </c>
      <c r="V420" s="222">
        <f>ROUND(E420*U420,2)</f>
        <v>36.1</v>
      </c>
      <c r="W420" s="222"/>
      <c r="X420" s="222" t="s">
        <v>399</v>
      </c>
      <c r="Y420" s="222" t="s">
        <v>283</v>
      </c>
      <c r="Z420" s="212"/>
      <c r="AA420" s="212"/>
      <c r="AB420" s="212"/>
      <c r="AC420" s="212"/>
      <c r="AD420" s="212"/>
      <c r="AE420" s="212"/>
      <c r="AF420" s="212"/>
      <c r="AG420" s="212" t="s">
        <v>400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4" t="s">
        <v>900</v>
      </c>
      <c r="D421" s="256"/>
      <c r="E421" s="256"/>
      <c r="F421" s="256"/>
      <c r="G421" s="256"/>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448</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49" t="s">
        <v>922</v>
      </c>
      <c r="D422" s="226"/>
      <c r="E422" s="227">
        <v>80.074399999999997</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288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49" t="s">
        <v>923</v>
      </c>
      <c r="D423" s="226"/>
      <c r="E423" s="227">
        <v>8.8469999999999995</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288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49" t="s">
        <v>924</v>
      </c>
      <c r="D424" s="226"/>
      <c r="E424" s="227">
        <v>8.2913999999999994</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288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9" t="s">
        <v>925</v>
      </c>
      <c r="D425" s="226"/>
      <c r="E425" s="227">
        <v>11.849399999999999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288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926</v>
      </c>
      <c r="C426" s="247" t="s">
        <v>927</v>
      </c>
      <c r="D426" s="238" t="s">
        <v>439</v>
      </c>
      <c r="E426" s="239">
        <v>700.06799999999998</v>
      </c>
      <c r="F426" s="240"/>
      <c r="G426" s="241">
        <f>ROUND(E426*F426,2)</f>
        <v>0</v>
      </c>
      <c r="H426" s="240"/>
      <c r="I426" s="241">
        <f>ROUND(E426*H426,2)</f>
        <v>0</v>
      </c>
      <c r="J426" s="240"/>
      <c r="K426" s="241">
        <f>ROUND(E426*J426,2)</f>
        <v>0</v>
      </c>
      <c r="L426" s="241">
        <v>21</v>
      </c>
      <c r="M426" s="241">
        <f>G426*(1+L426/100)</f>
        <v>0</v>
      </c>
      <c r="N426" s="239">
        <v>9.2000000000000003E-4</v>
      </c>
      <c r="O426" s="239">
        <f>ROUND(E426*N426,2)</f>
        <v>0.64</v>
      </c>
      <c r="P426" s="239">
        <v>2.7E-2</v>
      </c>
      <c r="Q426" s="239">
        <f>ROUND(E426*P426,2)</f>
        <v>18.899999999999999</v>
      </c>
      <c r="R426" s="241" t="s">
        <v>892</v>
      </c>
      <c r="S426" s="241" t="s">
        <v>280</v>
      </c>
      <c r="T426" s="242" t="s">
        <v>441</v>
      </c>
      <c r="U426" s="222">
        <v>0.26300000000000001</v>
      </c>
      <c r="V426" s="222">
        <f>ROUND(E426*U426,2)</f>
        <v>184.12</v>
      </c>
      <c r="W426" s="222"/>
      <c r="X426" s="222" t="s">
        <v>399</v>
      </c>
      <c r="Y426" s="222" t="s">
        <v>283</v>
      </c>
      <c r="Z426" s="212"/>
      <c r="AA426" s="212"/>
      <c r="AB426" s="212"/>
      <c r="AC426" s="212"/>
      <c r="AD426" s="212"/>
      <c r="AE426" s="212"/>
      <c r="AF426" s="212"/>
      <c r="AG426" s="212" t="s">
        <v>400</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900</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448</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928</v>
      </c>
      <c r="D428" s="226"/>
      <c r="E428" s="227">
        <v>661.23900000000003</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288</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929</v>
      </c>
      <c r="D429" s="226"/>
      <c r="E429" s="227">
        <v>38.829000000000001</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288</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930</v>
      </c>
      <c r="C430" s="247" t="s">
        <v>931</v>
      </c>
      <c r="D430" s="238" t="s">
        <v>439</v>
      </c>
      <c r="E430" s="239">
        <v>472.68939999999998</v>
      </c>
      <c r="F430" s="240"/>
      <c r="G430" s="241">
        <f>ROUND(E430*F430,2)</f>
        <v>0</v>
      </c>
      <c r="H430" s="240"/>
      <c r="I430" s="241">
        <f>ROUND(E430*H430,2)</f>
        <v>0</v>
      </c>
      <c r="J430" s="240"/>
      <c r="K430" s="241">
        <f>ROUND(E430*J430,2)</f>
        <v>0</v>
      </c>
      <c r="L430" s="241">
        <v>21</v>
      </c>
      <c r="M430" s="241">
        <f>G430*(1+L430/100)</f>
        <v>0</v>
      </c>
      <c r="N430" s="239">
        <v>8.1999999999999998E-4</v>
      </c>
      <c r="O430" s="239">
        <f>ROUND(E430*N430,2)</f>
        <v>0.39</v>
      </c>
      <c r="P430" s="239">
        <v>2.3E-2</v>
      </c>
      <c r="Q430" s="239">
        <f>ROUND(E430*P430,2)</f>
        <v>10.87</v>
      </c>
      <c r="R430" s="241" t="s">
        <v>892</v>
      </c>
      <c r="S430" s="241" t="s">
        <v>280</v>
      </c>
      <c r="T430" s="242" t="s">
        <v>441</v>
      </c>
      <c r="U430" s="222">
        <v>0.215</v>
      </c>
      <c r="V430" s="222">
        <f>ROUND(E430*U430,2)</f>
        <v>101.63</v>
      </c>
      <c r="W430" s="222"/>
      <c r="X430" s="222" t="s">
        <v>399</v>
      </c>
      <c r="Y430" s="222" t="s">
        <v>283</v>
      </c>
      <c r="Z430" s="212"/>
      <c r="AA430" s="212"/>
      <c r="AB430" s="212"/>
      <c r="AC430" s="212"/>
      <c r="AD430" s="212"/>
      <c r="AE430" s="212"/>
      <c r="AF430" s="212"/>
      <c r="AG430" s="212" t="s">
        <v>400</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900</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448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932</v>
      </c>
      <c r="D432" s="226"/>
      <c r="E432" s="227">
        <v>239.3108</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933</v>
      </c>
      <c r="D433" s="226"/>
      <c r="E433" s="227">
        <v>233.37860000000001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6">
        <v>101</v>
      </c>
      <c r="B434" s="237" t="s">
        <v>934</v>
      </c>
      <c r="C434" s="247" t="s">
        <v>935</v>
      </c>
      <c r="D434" s="238" t="s">
        <v>439</v>
      </c>
      <c r="E434" s="239">
        <v>11.311</v>
      </c>
      <c r="F434" s="240"/>
      <c r="G434" s="241">
        <f>ROUND(E434*F434,2)</f>
        <v>0</v>
      </c>
      <c r="H434" s="240"/>
      <c r="I434" s="241">
        <f>ROUND(E434*H434,2)</f>
        <v>0</v>
      </c>
      <c r="J434" s="240"/>
      <c r="K434" s="241">
        <f>ROUND(E434*J434,2)</f>
        <v>0</v>
      </c>
      <c r="L434" s="241">
        <v>21</v>
      </c>
      <c r="M434" s="241">
        <f>G434*(1+L434/100)</f>
        <v>0</v>
      </c>
      <c r="N434" s="239">
        <v>1.17E-3</v>
      </c>
      <c r="O434" s="239">
        <f>ROUND(E434*N434,2)</f>
        <v>0.01</v>
      </c>
      <c r="P434" s="239">
        <v>8.7999999999999995E-2</v>
      </c>
      <c r="Q434" s="239">
        <f>ROUND(E434*P434,2)</f>
        <v>1</v>
      </c>
      <c r="R434" s="241" t="s">
        <v>892</v>
      </c>
      <c r="S434" s="241" t="s">
        <v>280</v>
      </c>
      <c r="T434" s="242" t="s">
        <v>441</v>
      </c>
      <c r="U434" s="222">
        <v>0.55600000000000005</v>
      </c>
      <c r="V434" s="222">
        <f>ROUND(E434*U434,2)</f>
        <v>6.29</v>
      </c>
      <c r="W434" s="222"/>
      <c r="X434" s="222" t="s">
        <v>399</v>
      </c>
      <c r="Y434" s="222" t="s">
        <v>283</v>
      </c>
      <c r="Z434" s="212"/>
      <c r="AA434" s="212"/>
      <c r="AB434" s="212"/>
      <c r="AC434" s="212"/>
      <c r="AD434" s="212"/>
      <c r="AE434" s="212"/>
      <c r="AF434" s="212"/>
      <c r="AG434" s="212" t="s">
        <v>400</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4" t="s">
        <v>900</v>
      </c>
      <c r="D435" s="256"/>
      <c r="E435" s="256"/>
      <c r="F435" s="256"/>
      <c r="G435" s="256"/>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448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9" t="s">
        <v>936</v>
      </c>
      <c r="D436" s="226"/>
      <c r="E436" s="227">
        <v>11.311</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288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6">
        <v>102</v>
      </c>
      <c r="B437" s="237" t="s">
        <v>937</v>
      </c>
      <c r="C437" s="247" t="s">
        <v>938</v>
      </c>
      <c r="D437" s="238" t="s">
        <v>439</v>
      </c>
      <c r="E437" s="239">
        <v>20.915199999999999</v>
      </c>
      <c r="F437" s="240"/>
      <c r="G437" s="241">
        <f>ROUND(E437*F437,2)</f>
        <v>0</v>
      </c>
      <c r="H437" s="240"/>
      <c r="I437" s="241">
        <f>ROUND(E437*H437,2)</f>
        <v>0</v>
      </c>
      <c r="J437" s="240"/>
      <c r="K437" s="241">
        <f>ROUND(E437*J437,2)</f>
        <v>0</v>
      </c>
      <c r="L437" s="241">
        <v>21</v>
      </c>
      <c r="M437" s="241">
        <f>G437*(1+L437/100)</f>
        <v>0</v>
      </c>
      <c r="N437" s="239">
        <v>1E-3</v>
      </c>
      <c r="O437" s="239">
        <f>ROUND(E437*N437,2)</f>
        <v>0.02</v>
      </c>
      <c r="P437" s="239">
        <v>6.7000000000000004E-2</v>
      </c>
      <c r="Q437" s="239">
        <f>ROUND(E437*P437,2)</f>
        <v>1.4</v>
      </c>
      <c r="R437" s="241" t="s">
        <v>892</v>
      </c>
      <c r="S437" s="241" t="s">
        <v>280</v>
      </c>
      <c r="T437" s="242" t="s">
        <v>441</v>
      </c>
      <c r="U437" s="222">
        <v>0.53300000000000003</v>
      </c>
      <c r="V437" s="222">
        <f>ROUND(E437*U437,2)</f>
        <v>11.15</v>
      </c>
      <c r="W437" s="222"/>
      <c r="X437" s="222" t="s">
        <v>399</v>
      </c>
      <c r="Y437" s="222" t="s">
        <v>283</v>
      </c>
      <c r="Z437" s="212"/>
      <c r="AA437" s="212"/>
      <c r="AB437" s="212"/>
      <c r="AC437" s="212"/>
      <c r="AD437" s="212"/>
      <c r="AE437" s="212"/>
      <c r="AF437" s="212"/>
      <c r="AG437" s="212" t="s">
        <v>400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64" t="s">
        <v>900</v>
      </c>
      <c r="D438" s="256"/>
      <c r="E438" s="256"/>
      <c r="F438" s="256"/>
      <c r="G438" s="256"/>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448</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9" t="s">
        <v>939</v>
      </c>
      <c r="D439" s="226"/>
      <c r="E439" s="227">
        <v>20.915199999999999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103</v>
      </c>
      <c r="B440" s="237" t="s">
        <v>940</v>
      </c>
      <c r="C440" s="247" t="s">
        <v>941</v>
      </c>
      <c r="D440" s="238" t="s">
        <v>439</v>
      </c>
      <c r="E440" s="239">
        <v>300.83999999999997</v>
      </c>
      <c r="F440" s="240"/>
      <c r="G440" s="241">
        <f>ROUND(E440*F440,2)</f>
        <v>0</v>
      </c>
      <c r="H440" s="240"/>
      <c r="I440" s="241">
        <f>ROUND(E440*H440,2)</f>
        <v>0</v>
      </c>
      <c r="J440" s="240"/>
      <c r="K440" s="241">
        <f>ROUND(E440*J440,2)</f>
        <v>0</v>
      </c>
      <c r="L440" s="241">
        <v>21</v>
      </c>
      <c r="M440" s="241">
        <f>G440*(1+L440/100)</f>
        <v>0</v>
      </c>
      <c r="N440" s="239">
        <v>0</v>
      </c>
      <c r="O440" s="239">
        <f>ROUND(E440*N440,2)</f>
        <v>0</v>
      </c>
      <c r="P440" s="239">
        <v>4.0000000000000001E-3</v>
      </c>
      <c r="Q440" s="239">
        <f>ROUND(E440*P440,2)</f>
        <v>1.2</v>
      </c>
      <c r="R440" s="241" t="s">
        <v>892</v>
      </c>
      <c r="S440" s="241" t="s">
        <v>280</v>
      </c>
      <c r="T440" s="242" t="s">
        <v>441</v>
      </c>
      <c r="U440" s="222">
        <v>3.9E-2</v>
      </c>
      <c r="V440" s="222">
        <f>ROUND(E440*U440,2)</f>
        <v>11.73</v>
      </c>
      <c r="W440" s="222"/>
      <c r="X440" s="222" t="s">
        <v>399</v>
      </c>
      <c r="Y440" s="222" t="s">
        <v>283</v>
      </c>
      <c r="Z440" s="212"/>
      <c r="AA440" s="212"/>
      <c r="AB440" s="212"/>
      <c r="AC440" s="212"/>
      <c r="AD440" s="212"/>
      <c r="AE440" s="212"/>
      <c r="AF440" s="212"/>
      <c r="AG440" s="212" t="s">
        <v>400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900</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448</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36">
        <v>104</v>
      </c>
      <c r="B442" s="237" t="s">
        <v>942</v>
      </c>
      <c r="C442" s="247" t="s">
        <v>943</v>
      </c>
      <c r="D442" s="238" t="s">
        <v>492</v>
      </c>
      <c r="E442" s="239">
        <v>3</v>
      </c>
      <c r="F442" s="240"/>
      <c r="G442" s="241">
        <f>ROUND(E442*F442,2)</f>
        <v>0</v>
      </c>
      <c r="H442" s="240"/>
      <c r="I442" s="241">
        <f>ROUND(E442*H442,2)</f>
        <v>0</v>
      </c>
      <c r="J442" s="240"/>
      <c r="K442" s="241">
        <f>ROUND(E442*J442,2)</f>
        <v>0</v>
      </c>
      <c r="L442" s="241">
        <v>21</v>
      </c>
      <c r="M442" s="241">
        <f>G442*(1+L442/100)</f>
        <v>0</v>
      </c>
      <c r="N442" s="239">
        <v>0</v>
      </c>
      <c r="O442" s="239">
        <f>ROUND(E442*N442,2)</f>
        <v>0</v>
      </c>
      <c r="P442" s="239">
        <v>0</v>
      </c>
      <c r="Q442" s="239">
        <f>ROUND(E442*P442,2)</f>
        <v>0</v>
      </c>
      <c r="R442" s="241" t="s">
        <v>892</v>
      </c>
      <c r="S442" s="241" t="s">
        <v>280</v>
      </c>
      <c r="T442" s="242" t="s">
        <v>441</v>
      </c>
      <c r="U442" s="222">
        <v>0.06</v>
      </c>
      <c r="V442" s="222">
        <f>ROUND(E442*U442,2)</f>
        <v>0.18</v>
      </c>
      <c r="W442" s="222"/>
      <c r="X442" s="222" t="s">
        <v>399</v>
      </c>
      <c r="Y442" s="222" t="s">
        <v>283</v>
      </c>
      <c r="Z442" s="212"/>
      <c r="AA442" s="212"/>
      <c r="AB442" s="212"/>
      <c r="AC442" s="212"/>
      <c r="AD442" s="212"/>
      <c r="AE442" s="212"/>
      <c r="AF442" s="212"/>
      <c r="AG442" s="212" t="s">
        <v>400</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4" t="s">
        <v>944</v>
      </c>
      <c r="D443" s="256"/>
      <c r="E443" s="256"/>
      <c r="F443" s="256"/>
      <c r="G443" s="256"/>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448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49" t="s">
        <v>945</v>
      </c>
      <c r="D444" s="226"/>
      <c r="E444" s="227">
        <v>3</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288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33.75" outlineLevel="1" x14ac:dyDescent="0.2">
      <c r="A445" s="236">
        <v>105</v>
      </c>
      <c r="B445" s="237" t="s">
        <v>946</v>
      </c>
      <c r="C445" s="247" t="s">
        <v>947</v>
      </c>
      <c r="D445" s="238" t="s">
        <v>439</v>
      </c>
      <c r="E445" s="239">
        <v>1.155</v>
      </c>
      <c r="F445" s="240"/>
      <c r="G445" s="241">
        <f>ROUND(E445*F445,2)</f>
        <v>0</v>
      </c>
      <c r="H445" s="240"/>
      <c r="I445" s="241">
        <f>ROUND(E445*H445,2)</f>
        <v>0</v>
      </c>
      <c r="J445" s="240"/>
      <c r="K445" s="241">
        <f>ROUND(E445*J445,2)</f>
        <v>0</v>
      </c>
      <c r="L445" s="241">
        <v>21</v>
      </c>
      <c r="M445" s="241">
        <f>G445*(1+L445/100)</f>
        <v>0</v>
      </c>
      <c r="N445" s="239">
        <v>3.0400000000000002E-3</v>
      </c>
      <c r="O445" s="239">
        <f>ROUND(E445*N445,2)</f>
        <v>0</v>
      </c>
      <c r="P445" s="239">
        <v>8.8999999999999996E-2</v>
      </c>
      <c r="Q445" s="239">
        <f>ROUND(E445*P445,2)</f>
        <v>0.1</v>
      </c>
      <c r="R445" s="241" t="s">
        <v>892</v>
      </c>
      <c r="S445" s="241" t="s">
        <v>280</v>
      </c>
      <c r="T445" s="242" t="s">
        <v>441</v>
      </c>
      <c r="U445" s="222">
        <v>1.49</v>
      </c>
      <c r="V445" s="222">
        <f>ROUND(E445*U445,2)</f>
        <v>1.72</v>
      </c>
      <c r="W445" s="222"/>
      <c r="X445" s="222" t="s">
        <v>399</v>
      </c>
      <c r="Y445" s="222" t="s">
        <v>283</v>
      </c>
      <c r="Z445" s="212"/>
      <c r="AA445" s="212"/>
      <c r="AB445" s="212"/>
      <c r="AC445" s="212"/>
      <c r="AD445" s="212"/>
      <c r="AE445" s="212"/>
      <c r="AF445" s="212"/>
      <c r="AG445" s="212" t="s">
        <v>400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948</v>
      </c>
      <c r="D446" s="226"/>
      <c r="E446" s="227">
        <v>1.155</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57">
        <v>106</v>
      </c>
      <c r="B447" s="258" t="s">
        <v>949</v>
      </c>
      <c r="C447" s="265" t="s">
        <v>950</v>
      </c>
      <c r="D447" s="259" t="s">
        <v>564</v>
      </c>
      <c r="E447" s="260">
        <v>297.57</v>
      </c>
      <c r="F447" s="261"/>
      <c r="G447" s="262">
        <f>ROUND(E447*F447,2)</f>
        <v>0</v>
      </c>
      <c r="H447" s="261"/>
      <c r="I447" s="262">
        <f>ROUND(E447*H447,2)</f>
        <v>0</v>
      </c>
      <c r="J447" s="261"/>
      <c r="K447" s="262">
        <f>ROUND(E447*J447,2)</f>
        <v>0</v>
      </c>
      <c r="L447" s="262">
        <v>21</v>
      </c>
      <c r="M447" s="262">
        <f>G447*(1+L447/100)</f>
        <v>0</v>
      </c>
      <c r="N447" s="260">
        <v>0</v>
      </c>
      <c r="O447" s="260">
        <f>ROUND(E447*N447,2)</f>
        <v>0</v>
      </c>
      <c r="P447" s="260">
        <v>1.1129999999999999E-2</v>
      </c>
      <c r="Q447" s="260">
        <f>ROUND(E447*P447,2)</f>
        <v>3.31</v>
      </c>
      <c r="R447" s="262" t="s">
        <v>892</v>
      </c>
      <c r="S447" s="262" t="s">
        <v>280</v>
      </c>
      <c r="T447" s="263" t="s">
        <v>441</v>
      </c>
      <c r="U447" s="222">
        <v>8.3000000000000004E-2</v>
      </c>
      <c r="V447" s="222">
        <f>ROUND(E447*U447,2)</f>
        <v>24.7</v>
      </c>
      <c r="W447" s="222"/>
      <c r="X447" s="222" t="s">
        <v>399</v>
      </c>
      <c r="Y447" s="222" t="s">
        <v>283</v>
      </c>
      <c r="Z447" s="212"/>
      <c r="AA447" s="212"/>
      <c r="AB447" s="212"/>
      <c r="AC447" s="212"/>
      <c r="AD447" s="212"/>
      <c r="AE447" s="212"/>
      <c r="AF447" s="212"/>
      <c r="AG447" s="212" t="s">
        <v>400</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107</v>
      </c>
      <c r="B448" s="237" t="s">
        <v>949</v>
      </c>
      <c r="C448" s="247" t="s">
        <v>950</v>
      </c>
      <c r="D448" s="238" t="s">
        <v>564</v>
      </c>
      <c r="E448" s="239">
        <v>315.05</v>
      </c>
      <c r="F448" s="240"/>
      <c r="G448" s="241">
        <f>ROUND(E448*F448,2)</f>
        <v>0</v>
      </c>
      <c r="H448" s="240"/>
      <c r="I448" s="241">
        <f>ROUND(E448*H448,2)</f>
        <v>0</v>
      </c>
      <c r="J448" s="240"/>
      <c r="K448" s="241">
        <f>ROUND(E448*J448,2)</f>
        <v>0</v>
      </c>
      <c r="L448" s="241">
        <v>21</v>
      </c>
      <c r="M448" s="241">
        <f>G448*(1+L448/100)</f>
        <v>0</v>
      </c>
      <c r="N448" s="239">
        <v>0</v>
      </c>
      <c r="O448" s="239">
        <f>ROUND(E448*N448,2)</f>
        <v>0</v>
      </c>
      <c r="P448" s="239">
        <v>1.1129999999999999E-2</v>
      </c>
      <c r="Q448" s="239">
        <f>ROUND(E448*P448,2)</f>
        <v>3.51</v>
      </c>
      <c r="R448" s="241" t="s">
        <v>892</v>
      </c>
      <c r="S448" s="241" t="s">
        <v>280</v>
      </c>
      <c r="T448" s="242" t="s">
        <v>441</v>
      </c>
      <c r="U448" s="222">
        <v>8.3000000000000004E-2</v>
      </c>
      <c r="V448" s="222">
        <f>ROUND(E448*U448,2)</f>
        <v>26.15</v>
      </c>
      <c r="W448" s="222"/>
      <c r="X448" s="222" t="s">
        <v>399</v>
      </c>
      <c r="Y448" s="222" t="s">
        <v>283</v>
      </c>
      <c r="Z448" s="212"/>
      <c r="AA448" s="212"/>
      <c r="AB448" s="212"/>
      <c r="AC448" s="212"/>
      <c r="AD448" s="212"/>
      <c r="AE448" s="212"/>
      <c r="AF448" s="212"/>
      <c r="AG448" s="212" t="s">
        <v>400</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951</v>
      </c>
      <c r="D449" s="226"/>
      <c r="E449" s="227">
        <v>229.41</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49" t="s">
        <v>952</v>
      </c>
      <c r="D450" s="226"/>
      <c r="E450" s="227">
        <v>69.3</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288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49" t="s">
        <v>953</v>
      </c>
      <c r="D451" s="226"/>
      <c r="E451" s="227">
        <v>11.51</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288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49" t="s">
        <v>954</v>
      </c>
      <c r="D452" s="226"/>
      <c r="E452" s="227">
        <v>4.83</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288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6">
        <v>108</v>
      </c>
      <c r="B453" s="237" t="s">
        <v>955</v>
      </c>
      <c r="C453" s="247" t="s">
        <v>956</v>
      </c>
      <c r="D453" s="238" t="s">
        <v>564</v>
      </c>
      <c r="E453" s="239">
        <v>20.48</v>
      </c>
      <c r="F453" s="240"/>
      <c r="G453" s="241">
        <f>ROUND(E453*F453,2)</f>
        <v>0</v>
      </c>
      <c r="H453" s="240"/>
      <c r="I453" s="241">
        <f>ROUND(E453*H453,2)</f>
        <v>0</v>
      </c>
      <c r="J453" s="240"/>
      <c r="K453" s="241">
        <f>ROUND(E453*J453,2)</f>
        <v>0</v>
      </c>
      <c r="L453" s="241">
        <v>21</v>
      </c>
      <c r="M453" s="241">
        <f>G453*(1+L453/100)</f>
        <v>0</v>
      </c>
      <c r="N453" s="239">
        <v>0</v>
      </c>
      <c r="O453" s="239">
        <f>ROUND(E453*N453,2)</f>
        <v>0</v>
      </c>
      <c r="P453" s="239">
        <v>1.6999999999999999E-3</v>
      </c>
      <c r="Q453" s="239">
        <f>ROUND(E453*P453,2)</f>
        <v>0.03</v>
      </c>
      <c r="R453" s="241" t="s">
        <v>892</v>
      </c>
      <c r="S453" s="241" t="s">
        <v>280</v>
      </c>
      <c r="T453" s="242" t="s">
        <v>441</v>
      </c>
      <c r="U453" s="222">
        <v>2.4500000000000002</v>
      </c>
      <c r="V453" s="222">
        <f>ROUND(E453*U453,2)</f>
        <v>50.18</v>
      </c>
      <c r="W453" s="222"/>
      <c r="X453" s="222" t="s">
        <v>399</v>
      </c>
      <c r="Y453" s="222" t="s">
        <v>283</v>
      </c>
      <c r="Z453" s="212"/>
      <c r="AA453" s="212"/>
      <c r="AB453" s="212"/>
      <c r="AC453" s="212"/>
      <c r="AD453" s="212"/>
      <c r="AE453" s="212"/>
      <c r="AF453" s="212"/>
      <c r="AG453" s="212" t="s">
        <v>400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957</v>
      </c>
      <c r="D454" s="226"/>
      <c r="E454" s="227">
        <v>20.48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22.5" outlineLevel="1" x14ac:dyDescent="0.2">
      <c r="A455" s="236">
        <v>109</v>
      </c>
      <c r="B455" s="237" t="s">
        <v>958</v>
      </c>
      <c r="C455" s="247" t="s">
        <v>959</v>
      </c>
      <c r="D455" s="238" t="s">
        <v>492</v>
      </c>
      <c r="E455" s="239">
        <v>54</v>
      </c>
      <c r="F455" s="240"/>
      <c r="G455" s="241">
        <f>ROUND(E455*F455,2)</f>
        <v>0</v>
      </c>
      <c r="H455" s="240"/>
      <c r="I455" s="241">
        <f>ROUND(E455*H455,2)</f>
        <v>0</v>
      </c>
      <c r="J455" s="240"/>
      <c r="K455" s="241">
        <f>ROUND(E455*J455,2)</f>
        <v>0</v>
      </c>
      <c r="L455" s="241">
        <v>21</v>
      </c>
      <c r="M455" s="241">
        <f>G455*(1+L455/100)</f>
        <v>0</v>
      </c>
      <c r="N455" s="239">
        <v>1.33E-3</v>
      </c>
      <c r="O455" s="239">
        <f>ROUND(E455*N455,2)</f>
        <v>7.0000000000000007E-2</v>
      </c>
      <c r="P455" s="239">
        <v>9.9000000000000005E-2</v>
      </c>
      <c r="Q455" s="239">
        <f>ROUND(E455*P455,2)</f>
        <v>5.35</v>
      </c>
      <c r="R455" s="241" t="s">
        <v>892</v>
      </c>
      <c r="S455" s="241" t="s">
        <v>280</v>
      </c>
      <c r="T455" s="242" t="s">
        <v>441</v>
      </c>
      <c r="U455" s="222">
        <v>1.147</v>
      </c>
      <c r="V455" s="222">
        <f>ROUND(E455*U455,2)</f>
        <v>61.94</v>
      </c>
      <c r="W455" s="222"/>
      <c r="X455" s="222" t="s">
        <v>399</v>
      </c>
      <c r="Y455" s="222" t="s">
        <v>283</v>
      </c>
      <c r="Z455" s="212"/>
      <c r="AA455" s="212"/>
      <c r="AB455" s="212"/>
      <c r="AC455" s="212"/>
      <c r="AD455" s="212"/>
      <c r="AE455" s="212"/>
      <c r="AF455" s="212"/>
      <c r="AG455" s="212" t="s">
        <v>400</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64" t="s">
        <v>960</v>
      </c>
      <c r="D456" s="256"/>
      <c r="E456" s="256"/>
      <c r="F456" s="256"/>
      <c r="G456" s="256"/>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448</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0" t="s">
        <v>961</v>
      </c>
      <c r="D457" s="245"/>
      <c r="E457" s="245"/>
      <c r="F457" s="245"/>
      <c r="G457" s="245"/>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286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49" t="s">
        <v>962</v>
      </c>
      <c r="D458" s="226"/>
      <c r="E458" s="227">
        <v>14</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288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9" t="s">
        <v>963</v>
      </c>
      <c r="D459" s="226"/>
      <c r="E459" s="227">
        <v>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964</v>
      </c>
      <c r="D460" s="226"/>
      <c r="E460" s="227">
        <v>14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965</v>
      </c>
      <c r="D461" s="226"/>
      <c r="E461" s="227">
        <v>14</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966</v>
      </c>
      <c r="D462" s="226"/>
      <c r="E462" s="227">
        <v>4</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22.5" outlineLevel="1" x14ac:dyDescent="0.2">
      <c r="A463" s="236">
        <v>110</v>
      </c>
      <c r="B463" s="237" t="s">
        <v>967</v>
      </c>
      <c r="C463" s="247" t="s">
        <v>968</v>
      </c>
      <c r="D463" s="238" t="s">
        <v>492</v>
      </c>
      <c r="E463" s="239">
        <v>6</v>
      </c>
      <c r="F463" s="240"/>
      <c r="G463" s="241">
        <f>ROUND(E463*F463,2)</f>
        <v>0</v>
      </c>
      <c r="H463" s="240"/>
      <c r="I463" s="241">
        <f>ROUND(E463*H463,2)</f>
        <v>0</v>
      </c>
      <c r="J463" s="240"/>
      <c r="K463" s="241">
        <f>ROUND(E463*J463,2)</f>
        <v>0</v>
      </c>
      <c r="L463" s="241">
        <v>21</v>
      </c>
      <c r="M463" s="241">
        <f>G463*(1+L463/100)</f>
        <v>0</v>
      </c>
      <c r="N463" s="239">
        <v>1.33E-3</v>
      </c>
      <c r="O463" s="239">
        <f>ROUND(E463*N463,2)</f>
        <v>0.01</v>
      </c>
      <c r="P463" s="239">
        <v>0.27600000000000002</v>
      </c>
      <c r="Q463" s="239">
        <f>ROUND(E463*P463,2)</f>
        <v>1.66</v>
      </c>
      <c r="R463" s="241" t="s">
        <v>892</v>
      </c>
      <c r="S463" s="241" t="s">
        <v>280</v>
      </c>
      <c r="T463" s="242" t="s">
        <v>441</v>
      </c>
      <c r="U463" s="222">
        <v>2.024</v>
      </c>
      <c r="V463" s="222">
        <f>ROUND(E463*U463,2)</f>
        <v>12.14</v>
      </c>
      <c r="W463" s="222"/>
      <c r="X463" s="222" t="s">
        <v>399</v>
      </c>
      <c r="Y463" s="222" t="s">
        <v>283</v>
      </c>
      <c r="Z463" s="212"/>
      <c r="AA463" s="212"/>
      <c r="AB463" s="212"/>
      <c r="AC463" s="212"/>
      <c r="AD463" s="212"/>
      <c r="AE463" s="212"/>
      <c r="AF463" s="212"/>
      <c r="AG463" s="212" t="s">
        <v>400</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64" t="s">
        <v>960</v>
      </c>
      <c r="D464" s="256"/>
      <c r="E464" s="256"/>
      <c r="F464" s="256"/>
      <c r="G464" s="256"/>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448</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0" t="s">
        <v>961</v>
      </c>
      <c r="D465" s="245"/>
      <c r="E465" s="245"/>
      <c r="F465" s="245"/>
      <c r="G465" s="245"/>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286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9" t="s">
        <v>969</v>
      </c>
      <c r="D466" s="226"/>
      <c r="E466" s="227">
        <v>6</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288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6">
        <v>111</v>
      </c>
      <c r="B467" s="237" t="s">
        <v>970</v>
      </c>
      <c r="C467" s="247" t="s">
        <v>971</v>
      </c>
      <c r="D467" s="238" t="s">
        <v>492</v>
      </c>
      <c r="E467" s="239">
        <v>27</v>
      </c>
      <c r="F467" s="240"/>
      <c r="G467" s="241">
        <f>ROUND(E467*F467,2)</f>
        <v>0</v>
      </c>
      <c r="H467" s="240"/>
      <c r="I467" s="241">
        <f>ROUND(E467*H467,2)</f>
        <v>0</v>
      </c>
      <c r="J467" s="240"/>
      <c r="K467" s="241">
        <f>ROUND(E467*J467,2)</f>
        <v>0</v>
      </c>
      <c r="L467" s="241">
        <v>21</v>
      </c>
      <c r="M467" s="241">
        <f>G467*(1+L467/100)</f>
        <v>0</v>
      </c>
      <c r="N467" s="239">
        <v>4.8999999999999998E-4</v>
      </c>
      <c r="O467" s="239">
        <f>ROUND(E467*N467,2)</f>
        <v>0.01</v>
      </c>
      <c r="P467" s="239">
        <v>3.1E-2</v>
      </c>
      <c r="Q467" s="239">
        <f>ROUND(E467*P467,2)</f>
        <v>0.84</v>
      </c>
      <c r="R467" s="241" t="s">
        <v>892</v>
      </c>
      <c r="S467" s="241" t="s">
        <v>280</v>
      </c>
      <c r="T467" s="242" t="s">
        <v>441</v>
      </c>
      <c r="U467" s="222">
        <v>0.77200000000000002</v>
      </c>
      <c r="V467" s="222">
        <f>ROUND(E467*U467,2)</f>
        <v>20.84</v>
      </c>
      <c r="W467" s="222"/>
      <c r="X467" s="222" t="s">
        <v>399</v>
      </c>
      <c r="Y467" s="222" t="s">
        <v>283</v>
      </c>
      <c r="Z467" s="212"/>
      <c r="AA467" s="212"/>
      <c r="AB467" s="212"/>
      <c r="AC467" s="212"/>
      <c r="AD467" s="212"/>
      <c r="AE467" s="212"/>
      <c r="AF467" s="212"/>
      <c r="AG467" s="212" t="s">
        <v>400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8" t="s">
        <v>961</v>
      </c>
      <c r="D468" s="244"/>
      <c r="E468" s="244"/>
      <c r="F468" s="244"/>
      <c r="G468" s="244"/>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286</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49" t="s">
        <v>972</v>
      </c>
      <c r="D469" s="226"/>
      <c r="E469" s="227">
        <v>4</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973</v>
      </c>
      <c r="D470" s="226"/>
      <c r="E470" s="227">
        <v>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974</v>
      </c>
      <c r="D471" s="226"/>
      <c r="E471" s="227">
        <v>15</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654</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975</v>
      </c>
      <c r="C473" s="247" t="s">
        <v>976</v>
      </c>
      <c r="D473" s="238" t="s">
        <v>492</v>
      </c>
      <c r="E473" s="239">
        <v>44</v>
      </c>
      <c r="F473" s="240"/>
      <c r="G473" s="241">
        <f>ROUND(E473*F473,2)</f>
        <v>0</v>
      </c>
      <c r="H473" s="240"/>
      <c r="I473" s="241">
        <f>ROUND(E473*H473,2)</f>
        <v>0</v>
      </c>
      <c r="J473" s="240"/>
      <c r="K473" s="241">
        <f>ROUND(E473*J473,2)</f>
        <v>0</v>
      </c>
      <c r="L473" s="241">
        <v>21</v>
      </c>
      <c r="M473" s="241">
        <f>G473*(1+L473/100)</f>
        <v>0</v>
      </c>
      <c r="N473" s="239">
        <v>4.8999999999999998E-4</v>
      </c>
      <c r="O473" s="239">
        <f>ROUND(E473*N473,2)</f>
        <v>0.02</v>
      </c>
      <c r="P473" s="239">
        <v>3.1E-2</v>
      </c>
      <c r="Q473" s="239">
        <f>ROUND(E473*P473,2)</f>
        <v>1.36</v>
      </c>
      <c r="R473" s="241" t="s">
        <v>892</v>
      </c>
      <c r="S473" s="241" t="s">
        <v>280</v>
      </c>
      <c r="T473" s="242" t="s">
        <v>441</v>
      </c>
      <c r="U473" s="222">
        <v>0.66600000000000004</v>
      </c>
      <c r="V473" s="222">
        <f>ROUND(E473*U473,2)</f>
        <v>29.3</v>
      </c>
      <c r="W473" s="222"/>
      <c r="X473" s="222" t="s">
        <v>399</v>
      </c>
      <c r="Y473" s="222" t="s">
        <v>283</v>
      </c>
      <c r="Z473" s="212"/>
      <c r="AA473" s="212"/>
      <c r="AB473" s="212"/>
      <c r="AC473" s="212"/>
      <c r="AD473" s="212"/>
      <c r="AE473" s="212"/>
      <c r="AF473" s="212"/>
      <c r="AG473" s="212" t="s">
        <v>400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48" t="s">
        <v>961</v>
      </c>
      <c r="D474" s="244"/>
      <c r="E474" s="244"/>
      <c r="F474" s="244"/>
      <c r="G474" s="244"/>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286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49" t="s">
        <v>977</v>
      </c>
      <c r="D475" s="226"/>
      <c r="E475" s="227">
        <v>10</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49" t="s">
        <v>978</v>
      </c>
      <c r="D476" s="226"/>
      <c r="E476" s="227">
        <v>24</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49" t="s">
        <v>979</v>
      </c>
      <c r="D477" s="226"/>
      <c r="E477" s="227">
        <v>10</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288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36">
        <v>113</v>
      </c>
      <c r="B478" s="237" t="s">
        <v>980</v>
      </c>
      <c r="C478" s="247" t="s">
        <v>981</v>
      </c>
      <c r="D478" s="238" t="s">
        <v>564</v>
      </c>
      <c r="E478" s="239">
        <v>13.2</v>
      </c>
      <c r="F478" s="240"/>
      <c r="G478" s="241">
        <f>ROUND(E478*F478,2)</f>
        <v>0</v>
      </c>
      <c r="H478" s="240"/>
      <c r="I478" s="241">
        <f>ROUND(E478*H478,2)</f>
        <v>0</v>
      </c>
      <c r="J478" s="240"/>
      <c r="K478" s="241">
        <f>ROUND(E478*J478,2)</f>
        <v>0</v>
      </c>
      <c r="L478" s="241">
        <v>21</v>
      </c>
      <c r="M478" s="241">
        <f>G478*(1+L478/100)</f>
        <v>0</v>
      </c>
      <c r="N478" s="239">
        <v>0</v>
      </c>
      <c r="O478" s="239">
        <f>ROUND(E478*N478,2)</f>
        <v>0</v>
      </c>
      <c r="P478" s="239">
        <v>1.9E-2</v>
      </c>
      <c r="Q478" s="239">
        <f>ROUND(E478*P478,2)</f>
        <v>0.25</v>
      </c>
      <c r="R478" s="241" t="s">
        <v>892</v>
      </c>
      <c r="S478" s="241" t="s">
        <v>280</v>
      </c>
      <c r="T478" s="242" t="s">
        <v>441</v>
      </c>
      <c r="U478" s="222">
        <v>0.85399999999999998</v>
      </c>
      <c r="V478" s="222">
        <f>ROUND(E478*U478,2)</f>
        <v>11.27</v>
      </c>
      <c r="W478" s="222"/>
      <c r="X478" s="222" t="s">
        <v>399</v>
      </c>
      <c r="Y478" s="222" t="s">
        <v>283</v>
      </c>
      <c r="Z478" s="212"/>
      <c r="AA478" s="212"/>
      <c r="AB478" s="212"/>
      <c r="AC478" s="212"/>
      <c r="AD478" s="212"/>
      <c r="AE478" s="212"/>
      <c r="AF478" s="212"/>
      <c r="AG478" s="212" t="s">
        <v>400</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982</v>
      </c>
      <c r="D479" s="226"/>
      <c r="E479" s="227">
        <v>13.2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6">
        <v>114</v>
      </c>
      <c r="B480" s="237" t="s">
        <v>983</v>
      </c>
      <c r="C480" s="247" t="s">
        <v>984</v>
      </c>
      <c r="D480" s="238" t="s">
        <v>564</v>
      </c>
      <c r="E480" s="239">
        <v>40.664999999999999</v>
      </c>
      <c r="F480" s="240"/>
      <c r="G480" s="241">
        <f>ROUND(E480*F480,2)</f>
        <v>0</v>
      </c>
      <c r="H480" s="240"/>
      <c r="I480" s="241">
        <f>ROUND(E480*H480,2)</f>
        <v>0</v>
      </c>
      <c r="J480" s="240"/>
      <c r="K480" s="241">
        <f>ROUND(E480*J480,2)</f>
        <v>0</v>
      </c>
      <c r="L480" s="241">
        <v>21</v>
      </c>
      <c r="M480" s="241">
        <f>G480*(1+L480/100)</f>
        <v>0</v>
      </c>
      <c r="N480" s="239">
        <v>4.8999999999999998E-4</v>
      </c>
      <c r="O480" s="239">
        <f>ROUND(E480*N480,2)</f>
        <v>0.02</v>
      </c>
      <c r="P480" s="239">
        <v>7.0999999999999994E-2</v>
      </c>
      <c r="Q480" s="239">
        <f>ROUND(E480*P480,2)</f>
        <v>2.89</v>
      </c>
      <c r="R480" s="241" t="s">
        <v>892</v>
      </c>
      <c r="S480" s="241" t="s">
        <v>280</v>
      </c>
      <c r="T480" s="242" t="s">
        <v>441</v>
      </c>
      <c r="U480" s="222">
        <v>1.2150000000000001</v>
      </c>
      <c r="V480" s="222">
        <f>ROUND(E480*U480,2)</f>
        <v>49.41</v>
      </c>
      <c r="W480" s="222"/>
      <c r="X480" s="222" t="s">
        <v>399</v>
      </c>
      <c r="Y480" s="222" t="s">
        <v>283</v>
      </c>
      <c r="Z480" s="212"/>
      <c r="AA480" s="212"/>
      <c r="AB480" s="212"/>
      <c r="AC480" s="212"/>
      <c r="AD480" s="212"/>
      <c r="AE480" s="212"/>
      <c r="AF480" s="212"/>
      <c r="AG480" s="212" t="s">
        <v>400</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48" t="s">
        <v>961</v>
      </c>
      <c r="D481" s="244"/>
      <c r="E481" s="244"/>
      <c r="F481" s="244"/>
      <c r="G481" s="244"/>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286</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9" t="s">
        <v>985</v>
      </c>
      <c r="D482" s="226"/>
      <c r="E482" s="227">
        <v>25.2</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9" t="s">
        <v>986</v>
      </c>
      <c r="D483" s="226"/>
      <c r="E483" s="227">
        <v>15.465</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288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22.5" outlineLevel="1" x14ac:dyDescent="0.2">
      <c r="A484" s="236">
        <v>115</v>
      </c>
      <c r="B484" s="237" t="s">
        <v>987</v>
      </c>
      <c r="C484" s="247" t="s">
        <v>988</v>
      </c>
      <c r="D484" s="238" t="s">
        <v>564</v>
      </c>
      <c r="E484" s="239">
        <v>19.36</v>
      </c>
      <c r="F484" s="240"/>
      <c r="G484" s="241">
        <f>ROUND(E484*F484,2)</f>
        <v>0</v>
      </c>
      <c r="H484" s="240"/>
      <c r="I484" s="241">
        <f>ROUND(E484*H484,2)</f>
        <v>0</v>
      </c>
      <c r="J484" s="240"/>
      <c r="K484" s="241">
        <f>ROUND(E484*J484,2)</f>
        <v>0</v>
      </c>
      <c r="L484" s="241">
        <v>21</v>
      </c>
      <c r="M484" s="241">
        <f>G484*(1+L484/100)</f>
        <v>0</v>
      </c>
      <c r="N484" s="239">
        <v>2.7999999999999998E-4</v>
      </c>
      <c r="O484" s="239">
        <f>ROUND(E484*N484,2)</f>
        <v>0.01</v>
      </c>
      <c r="P484" s="239">
        <v>0.24299999999999999</v>
      </c>
      <c r="Q484" s="239">
        <f>ROUND(E484*P484,2)</f>
        <v>4.7</v>
      </c>
      <c r="R484" s="241" t="s">
        <v>892</v>
      </c>
      <c r="S484" s="241" t="s">
        <v>280</v>
      </c>
      <c r="T484" s="242" t="s">
        <v>441</v>
      </c>
      <c r="U484" s="222">
        <v>2.0649999999999999</v>
      </c>
      <c r="V484" s="222">
        <f>ROUND(E484*U484,2)</f>
        <v>39.979999999999997</v>
      </c>
      <c r="W484" s="222"/>
      <c r="X484" s="222" t="s">
        <v>399</v>
      </c>
      <c r="Y484" s="222" t="s">
        <v>283</v>
      </c>
      <c r="Z484" s="212"/>
      <c r="AA484" s="212"/>
      <c r="AB484" s="212"/>
      <c r="AC484" s="212"/>
      <c r="AD484" s="212"/>
      <c r="AE484" s="212"/>
      <c r="AF484" s="212"/>
      <c r="AG484" s="212" t="s">
        <v>400</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8" t="s">
        <v>961</v>
      </c>
      <c r="D485" s="244"/>
      <c r="E485" s="244"/>
      <c r="F485" s="244"/>
      <c r="G485" s="244"/>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286</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49" t="s">
        <v>989</v>
      </c>
      <c r="D486" s="226"/>
      <c r="E486" s="227">
        <v>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990</v>
      </c>
      <c r="D487" s="226"/>
      <c r="E487" s="227">
        <v>15.36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116</v>
      </c>
      <c r="B488" s="237" t="s">
        <v>991</v>
      </c>
      <c r="C488" s="247" t="s">
        <v>992</v>
      </c>
      <c r="D488" s="238" t="s">
        <v>439</v>
      </c>
      <c r="E488" s="239">
        <v>913.22249999999997</v>
      </c>
      <c r="F488" s="240"/>
      <c r="G488" s="241">
        <f>ROUND(E488*F488,2)</f>
        <v>0</v>
      </c>
      <c r="H488" s="240"/>
      <c r="I488" s="241">
        <f>ROUND(E488*H488,2)</f>
        <v>0</v>
      </c>
      <c r="J488" s="240"/>
      <c r="K488" s="241">
        <f>ROUND(E488*J488,2)</f>
        <v>0</v>
      </c>
      <c r="L488" s="241">
        <v>21</v>
      </c>
      <c r="M488" s="241">
        <f>G488*(1+L488/100)</f>
        <v>0</v>
      </c>
      <c r="N488" s="239">
        <v>0</v>
      </c>
      <c r="O488" s="239">
        <f>ROUND(E488*N488,2)</f>
        <v>0</v>
      </c>
      <c r="P488" s="239">
        <v>4.5999999999999999E-2</v>
      </c>
      <c r="Q488" s="239">
        <f>ROUND(E488*P488,2)</f>
        <v>42.01</v>
      </c>
      <c r="R488" s="241" t="s">
        <v>892</v>
      </c>
      <c r="S488" s="241" t="s">
        <v>280</v>
      </c>
      <c r="T488" s="242" t="s">
        <v>441</v>
      </c>
      <c r="U488" s="222">
        <v>0.26</v>
      </c>
      <c r="V488" s="222">
        <f>ROUND(E488*U488,2)</f>
        <v>237.44</v>
      </c>
      <c r="W488" s="222"/>
      <c r="X488" s="222" t="s">
        <v>399</v>
      </c>
      <c r="Y488" s="222" t="s">
        <v>283</v>
      </c>
      <c r="Z488" s="212"/>
      <c r="AA488" s="212"/>
      <c r="AB488" s="212"/>
      <c r="AC488" s="212"/>
      <c r="AD488" s="212"/>
      <c r="AE488" s="212"/>
      <c r="AF488" s="212"/>
      <c r="AG488" s="212" t="s">
        <v>400</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993</v>
      </c>
      <c r="D489" s="226"/>
      <c r="E489" s="227">
        <v>281.94749999999999</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9" t="s">
        <v>994</v>
      </c>
      <c r="D490" s="226"/>
      <c r="E490" s="227">
        <v>287.87</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288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49" t="s">
        <v>995</v>
      </c>
      <c r="D491" s="226"/>
      <c r="E491" s="227">
        <v>295.52</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49" t="s">
        <v>996</v>
      </c>
      <c r="D492" s="226"/>
      <c r="E492" s="227">
        <v>47.884999999999998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22.5" outlineLevel="1" x14ac:dyDescent="0.2">
      <c r="A493" s="236">
        <v>117</v>
      </c>
      <c r="B493" s="237" t="s">
        <v>997</v>
      </c>
      <c r="C493" s="247" t="s">
        <v>998</v>
      </c>
      <c r="D493" s="238" t="s">
        <v>439</v>
      </c>
      <c r="E493" s="239">
        <v>78.981999999999999</v>
      </c>
      <c r="F493" s="240"/>
      <c r="G493" s="241">
        <f>ROUND(E493*F493,2)</f>
        <v>0</v>
      </c>
      <c r="H493" s="240"/>
      <c r="I493" s="241">
        <f>ROUND(E493*H493,2)</f>
        <v>0</v>
      </c>
      <c r="J493" s="240"/>
      <c r="K493" s="241">
        <f>ROUND(E493*J493,2)</f>
        <v>0</v>
      </c>
      <c r="L493" s="241">
        <v>21</v>
      </c>
      <c r="M493" s="241">
        <f>G493*(1+L493/100)</f>
        <v>0</v>
      </c>
      <c r="N493" s="239">
        <v>0</v>
      </c>
      <c r="O493" s="239">
        <f>ROUND(E493*N493,2)</f>
        <v>0</v>
      </c>
      <c r="P493" s="239">
        <v>5.8999999999999997E-2</v>
      </c>
      <c r="Q493" s="239">
        <f>ROUND(E493*P493,2)</f>
        <v>4.66</v>
      </c>
      <c r="R493" s="241" t="s">
        <v>892</v>
      </c>
      <c r="S493" s="241" t="s">
        <v>280</v>
      </c>
      <c r="T493" s="242" t="s">
        <v>441</v>
      </c>
      <c r="U493" s="222">
        <v>0.2</v>
      </c>
      <c r="V493" s="222">
        <f>ROUND(E493*U493,2)</f>
        <v>15.8</v>
      </c>
      <c r="W493" s="222"/>
      <c r="X493" s="222" t="s">
        <v>399</v>
      </c>
      <c r="Y493" s="222" t="s">
        <v>283</v>
      </c>
      <c r="Z493" s="212"/>
      <c r="AA493" s="212"/>
      <c r="AB493" s="212"/>
      <c r="AC493" s="212"/>
      <c r="AD493" s="212"/>
      <c r="AE493" s="212"/>
      <c r="AF493" s="212"/>
      <c r="AG493" s="212" t="s">
        <v>400</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49" t="s">
        <v>999</v>
      </c>
      <c r="D494" s="226"/>
      <c r="E494" s="227">
        <v>78.981999999999999</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288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6">
        <v>118</v>
      </c>
      <c r="B495" s="237" t="s">
        <v>1000</v>
      </c>
      <c r="C495" s="247" t="s">
        <v>1001</v>
      </c>
      <c r="D495" s="238" t="s">
        <v>439</v>
      </c>
      <c r="E495" s="239">
        <v>68.231999999999999</v>
      </c>
      <c r="F495" s="240"/>
      <c r="G495" s="241">
        <f>ROUND(E495*F495,2)</f>
        <v>0</v>
      </c>
      <c r="H495" s="240"/>
      <c r="I495" s="241">
        <f>ROUND(E495*H495,2)</f>
        <v>0</v>
      </c>
      <c r="J495" s="240"/>
      <c r="K495" s="241">
        <f>ROUND(E495*J495,2)</f>
        <v>0</v>
      </c>
      <c r="L495" s="241">
        <v>21</v>
      </c>
      <c r="M495" s="241">
        <f>G495*(1+L495/100)</f>
        <v>0</v>
      </c>
      <c r="N495" s="239">
        <v>0</v>
      </c>
      <c r="O495" s="239">
        <f>ROUND(E495*N495,2)</f>
        <v>0</v>
      </c>
      <c r="P495" s="239">
        <v>1.4E-2</v>
      </c>
      <c r="Q495" s="239">
        <f>ROUND(E495*P495,2)</f>
        <v>0.96</v>
      </c>
      <c r="R495" s="241" t="s">
        <v>892</v>
      </c>
      <c r="S495" s="241" t="s">
        <v>280</v>
      </c>
      <c r="T495" s="242" t="s">
        <v>441</v>
      </c>
      <c r="U495" s="222">
        <v>0.22</v>
      </c>
      <c r="V495" s="222">
        <f>ROUND(E495*U495,2)</f>
        <v>15.01</v>
      </c>
      <c r="W495" s="222"/>
      <c r="X495" s="222" t="s">
        <v>399</v>
      </c>
      <c r="Y495" s="222" t="s">
        <v>283</v>
      </c>
      <c r="Z495" s="212"/>
      <c r="AA495" s="212"/>
      <c r="AB495" s="212"/>
      <c r="AC495" s="212"/>
      <c r="AD495" s="212"/>
      <c r="AE495" s="212"/>
      <c r="AF495" s="212"/>
      <c r="AG495" s="212" t="s">
        <v>400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1002</v>
      </c>
      <c r="D496" s="226"/>
      <c r="E496" s="227">
        <v>29.841999999999999</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288</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1003</v>
      </c>
      <c r="D497" s="226"/>
      <c r="E497" s="227">
        <v>10.31</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9" t="s">
        <v>1004</v>
      </c>
      <c r="D498" s="226"/>
      <c r="E498" s="227">
        <v>10.31</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288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9" t="s">
        <v>1005</v>
      </c>
      <c r="D499" s="226"/>
      <c r="E499" s="227">
        <v>9.4600000000000009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1006</v>
      </c>
      <c r="D500" s="226"/>
      <c r="E500" s="227">
        <v>8.31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1" x14ac:dyDescent="0.2">
      <c r="A501" s="236">
        <v>119</v>
      </c>
      <c r="B501" s="237" t="s">
        <v>1007</v>
      </c>
      <c r="C501" s="247" t="s">
        <v>1008</v>
      </c>
      <c r="D501" s="238" t="s">
        <v>439</v>
      </c>
      <c r="E501" s="239">
        <v>2</v>
      </c>
      <c r="F501" s="240"/>
      <c r="G501" s="241">
        <f>ROUND(E501*F501,2)</f>
        <v>0</v>
      </c>
      <c r="H501" s="240"/>
      <c r="I501" s="241">
        <f>ROUND(E501*H501,2)</f>
        <v>0</v>
      </c>
      <c r="J501" s="240"/>
      <c r="K501" s="241">
        <f>ROUND(E501*J501,2)</f>
        <v>0</v>
      </c>
      <c r="L501" s="241">
        <v>21</v>
      </c>
      <c r="M501" s="241">
        <f>G501*(1+L501/100)</f>
        <v>0</v>
      </c>
      <c r="N501" s="239">
        <v>0</v>
      </c>
      <c r="O501" s="239">
        <f>ROUND(E501*N501,2)</f>
        <v>0</v>
      </c>
      <c r="P501" s="239">
        <v>8.8999999999999996E-2</v>
      </c>
      <c r="Q501" s="239">
        <f>ROUND(E501*P501,2)</f>
        <v>0.18</v>
      </c>
      <c r="R501" s="241" t="s">
        <v>892</v>
      </c>
      <c r="S501" s="241" t="s">
        <v>280</v>
      </c>
      <c r="T501" s="242" t="s">
        <v>441</v>
      </c>
      <c r="U501" s="222">
        <v>0.76</v>
      </c>
      <c r="V501" s="222">
        <f>ROUND(E501*U501,2)</f>
        <v>1.52</v>
      </c>
      <c r="W501" s="222"/>
      <c r="X501" s="222" t="s">
        <v>399</v>
      </c>
      <c r="Y501" s="222" t="s">
        <v>283</v>
      </c>
      <c r="Z501" s="212"/>
      <c r="AA501" s="212"/>
      <c r="AB501" s="212"/>
      <c r="AC501" s="212"/>
      <c r="AD501" s="212"/>
      <c r="AE501" s="212"/>
      <c r="AF501" s="212"/>
      <c r="AG501" s="212" t="s">
        <v>400</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4" t="s">
        <v>1009</v>
      </c>
      <c r="D502" s="256"/>
      <c r="E502" s="256"/>
      <c r="F502" s="256"/>
      <c r="G502" s="256"/>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448</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49" t="s">
        <v>1010</v>
      </c>
      <c r="D503" s="226"/>
      <c r="E503" s="227">
        <v>2</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288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x14ac:dyDescent="0.2">
      <c r="A504" s="229" t="s">
        <v>275</v>
      </c>
      <c r="B504" s="230" t="s">
        <v>172</v>
      </c>
      <c r="C504" s="246" t="s">
        <v>173</v>
      </c>
      <c r="D504" s="231"/>
      <c r="E504" s="232"/>
      <c r="F504" s="233"/>
      <c r="G504" s="233">
        <f>SUMIF(AG505:AG506,"&lt;&gt;NOR",G505:G506)</f>
        <v>0</v>
      </c>
      <c r="H504" s="233"/>
      <c r="I504" s="233">
        <f>SUM(I505:I506)</f>
        <v>0</v>
      </c>
      <c r="J504" s="233"/>
      <c r="K504" s="233">
        <f>SUM(K505:K506)</f>
        <v>0</v>
      </c>
      <c r="L504" s="233"/>
      <c r="M504" s="233">
        <f>SUM(M505:M506)</f>
        <v>0</v>
      </c>
      <c r="N504" s="232"/>
      <c r="O504" s="232">
        <f>SUM(O505:O506)</f>
        <v>0.02</v>
      </c>
      <c r="P504" s="232"/>
      <c r="Q504" s="232">
        <f>SUM(Q505:Q506)</f>
        <v>1.6</v>
      </c>
      <c r="R504" s="233"/>
      <c r="S504" s="233"/>
      <c r="T504" s="234"/>
      <c r="U504" s="228"/>
      <c r="V504" s="228">
        <f>SUM(V505:V506)</f>
        <v>31.18</v>
      </c>
      <c r="W504" s="228"/>
      <c r="X504" s="228"/>
      <c r="Y504" s="228"/>
      <c r="AG504" t="s">
        <v>276</v>
      </c>
    </row>
    <row r="505" spans="1:60" outlineLevel="1" x14ac:dyDescent="0.2">
      <c r="A505" s="236">
        <v>120</v>
      </c>
      <c r="B505" s="237" t="s">
        <v>1011</v>
      </c>
      <c r="C505" s="247" t="s">
        <v>1012</v>
      </c>
      <c r="D505" s="238" t="s">
        <v>564</v>
      </c>
      <c r="E505" s="239">
        <v>40</v>
      </c>
      <c r="F505" s="240"/>
      <c r="G505" s="241">
        <f>ROUND(E505*F505,2)</f>
        <v>0</v>
      </c>
      <c r="H505" s="240"/>
      <c r="I505" s="241">
        <f>ROUND(E505*H505,2)</f>
        <v>0</v>
      </c>
      <c r="J505" s="240"/>
      <c r="K505" s="241">
        <f>ROUND(E505*J505,2)</f>
        <v>0</v>
      </c>
      <c r="L505" s="241">
        <v>21</v>
      </c>
      <c r="M505" s="241">
        <f>G505*(1+L505/100)</f>
        <v>0</v>
      </c>
      <c r="N505" s="239">
        <v>4.8999999999999998E-4</v>
      </c>
      <c r="O505" s="239">
        <f>ROUND(E505*N505,2)</f>
        <v>0.02</v>
      </c>
      <c r="P505" s="239">
        <v>0.04</v>
      </c>
      <c r="Q505" s="239">
        <f>ROUND(E505*P505,2)</f>
        <v>1.6</v>
      </c>
      <c r="R505" s="241" t="s">
        <v>733</v>
      </c>
      <c r="S505" s="241" t="s">
        <v>280</v>
      </c>
      <c r="T505" s="242" t="s">
        <v>441</v>
      </c>
      <c r="U505" s="222">
        <v>0.77939999999999998</v>
      </c>
      <c r="V505" s="222">
        <f>ROUND(E505*U505,2)</f>
        <v>31.18</v>
      </c>
      <c r="W505" s="222"/>
      <c r="X505" s="222" t="s">
        <v>734</v>
      </c>
      <c r="Y505" s="222" t="s">
        <v>283</v>
      </c>
      <c r="Z505" s="212"/>
      <c r="AA505" s="212"/>
      <c r="AB505" s="212"/>
      <c r="AC505" s="212"/>
      <c r="AD505" s="212"/>
      <c r="AE505" s="212"/>
      <c r="AF505" s="212"/>
      <c r="AG505" s="212" t="s">
        <v>735</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64" t="s">
        <v>1013</v>
      </c>
      <c r="D506" s="256"/>
      <c r="E506" s="256"/>
      <c r="F506" s="256"/>
      <c r="G506" s="256"/>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448</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x14ac:dyDescent="0.2">
      <c r="A507" s="229" t="s">
        <v>275</v>
      </c>
      <c r="B507" s="230" t="s">
        <v>174</v>
      </c>
      <c r="C507" s="246" t="s">
        <v>175</v>
      </c>
      <c r="D507" s="231"/>
      <c r="E507" s="232"/>
      <c r="F507" s="233"/>
      <c r="G507" s="233">
        <f>SUMIF(AG508:AG509,"&lt;&gt;NOR",G508:G509)</f>
        <v>0</v>
      </c>
      <c r="H507" s="233"/>
      <c r="I507" s="233">
        <f>SUM(I508:I509)</f>
        <v>0</v>
      </c>
      <c r="J507" s="233"/>
      <c r="K507" s="233">
        <f>SUM(K508:K509)</f>
        <v>0</v>
      </c>
      <c r="L507" s="233"/>
      <c r="M507" s="233">
        <f>SUM(M508:M509)</f>
        <v>0</v>
      </c>
      <c r="N507" s="232"/>
      <c r="O507" s="232">
        <f>SUM(O508:O509)</f>
        <v>0</v>
      </c>
      <c r="P507" s="232"/>
      <c r="Q507" s="232">
        <f>SUM(Q508:Q509)</f>
        <v>0</v>
      </c>
      <c r="R507" s="233"/>
      <c r="S507" s="233"/>
      <c r="T507" s="234"/>
      <c r="U507" s="228"/>
      <c r="V507" s="228">
        <f>SUM(V508:V509)</f>
        <v>1001.56</v>
      </c>
      <c r="W507" s="228"/>
      <c r="X507" s="228"/>
      <c r="Y507" s="228"/>
      <c r="AG507" t="s">
        <v>276</v>
      </c>
    </row>
    <row r="508" spans="1:60" ht="22.5" outlineLevel="1" x14ac:dyDescent="0.2">
      <c r="A508" s="236">
        <v>121</v>
      </c>
      <c r="B508" s="237" t="s">
        <v>1014</v>
      </c>
      <c r="C508" s="247" t="s">
        <v>1015</v>
      </c>
      <c r="D508" s="238" t="s">
        <v>482</v>
      </c>
      <c r="E508" s="239">
        <v>388.65420999999998</v>
      </c>
      <c r="F508" s="240"/>
      <c r="G508" s="241">
        <f>ROUND(E508*F508,2)</f>
        <v>0</v>
      </c>
      <c r="H508" s="240"/>
      <c r="I508" s="241">
        <f>ROUND(E508*H508,2)</f>
        <v>0</v>
      </c>
      <c r="J508" s="240"/>
      <c r="K508" s="241">
        <f>ROUND(E508*J508,2)</f>
        <v>0</v>
      </c>
      <c r="L508" s="241">
        <v>21</v>
      </c>
      <c r="M508" s="241">
        <f>G508*(1+L508/100)</f>
        <v>0</v>
      </c>
      <c r="N508" s="239">
        <v>0</v>
      </c>
      <c r="O508" s="239">
        <f>ROUND(E508*N508,2)</f>
        <v>0</v>
      </c>
      <c r="P508" s="239">
        <v>0</v>
      </c>
      <c r="Q508" s="239">
        <f>ROUND(E508*P508,2)</f>
        <v>0</v>
      </c>
      <c r="R508" s="241" t="s">
        <v>493</v>
      </c>
      <c r="S508" s="241" t="s">
        <v>280</v>
      </c>
      <c r="T508" s="242" t="s">
        <v>441</v>
      </c>
      <c r="U508" s="222">
        <v>2.577</v>
      </c>
      <c r="V508" s="222">
        <f>ROUND(E508*U508,2)</f>
        <v>1001.56</v>
      </c>
      <c r="W508" s="222"/>
      <c r="X508" s="222" t="s">
        <v>399</v>
      </c>
      <c r="Y508" s="222" t="s">
        <v>283</v>
      </c>
      <c r="Z508" s="212"/>
      <c r="AA508" s="212"/>
      <c r="AB508" s="212"/>
      <c r="AC508" s="212"/>
      <c r="AD508" s="212"/>
      <c r="AE508" s="212"/>
      <c r="AF508" s="212"/>
      <c r="AG508" s="212" t="s">
        <v>1016</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4" t="s">
        <v>1017</v>
      </c>
      <c r="D509" s="256"/>
      <c r="E509" s="256"/>
      <c r="F509" s="256"/>
      <c r="G509" s="256"/>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448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x14ac:dyDescent="0.2">
      <c r="A510" s="229" t="s">
        <v>275</v>
      </c>
      <c r="B510" s="230" t="s">
        <v>177</v>
      </c>
      <c r="C510" s="246" t="s">
        <v>178</v>
      </c>
      <c r="D510" s="231"/>
      <c r="E510" s="232"/>
      <c r="F510" s="233"/>
      <c r="G510" s="233">
        <f>SUMIF(AG511:AG524,"&lt;&gt;NOR",G511:G524)</f>
        <v>0</v>
      </c>
      <c r="H510" s="233"/>
      <c r="I510" s="233">
        <f>SUM(I511:I524)</f>
        <v>0</v>
      </c>
      <c r="J510" s="233"/>
      <c r="K510" s="233">
        <f>SUM(K511:K524)</f>
        <v>0</v>
      </c>
      <c r="L510" s="233"/>
      <c r="M510" s="233">
        <f>SUM(M511:M524)</f>
        <v>0</v>
      </c>
      <c r="N510" s="232"/>
      <c r="O510" s="232">
        <f>SUM(O511:O524)</f>
        <v>0.48</v>
      </c>
      <c r="P510" s="232"/>
      <c r="Q510" s="232">
        <f>SUM(Q511:Q524)</f>
        <v>0.33999999999999997</v>
      </c>
      <c r="R510" s="233"/>
      <c r="S510" s="233"/>
      <c r="T510" s="234"/>
      <c r="U510" s="228"/>
      <c r="V510" s="228">
        <f>SUM(V511:V524)</f>
        <v>35.46</v>
      </c>
      <c r="W510" s="228"/>
      <c r="X510" s="228"/>
      <c r="Y510" s="228"/>
      <c r="AG510" t="s">
        <v>276</v>
      </c>
    </row>
    <row r="511" spans="1:60" ht="22.5" outlineLevel="1" x14ac:dyDescent="0.2">
      <c r="A511" s="236">
        <v>122</v>
      </c>
      <c r="B511" s="237" t="s">
        <v>1018</v>
      </c>
      <c r="C511" s="247" t="s">
        <v>1019</v>
      </c>
      <c r="D511" s="238" t="s">
        <v>439</v>
      </c>
      <c r="E511" s="239">
        <v>94.656000000000006</v>
      </c>
      <c r="F511" s="240"/>
      <c r="G511" s="241">
        <f>ROUND(E511*F511,2)</f>
        <v>0</v>
      </c>
      <c r="H511" s="240"/>
      <c r="I511" s="241">
        <f>ROUND(E511*H511,2)</f>
        <v>0</v>
      </c>
      <c r="J511" s="240"/>
      <c r="K511" s="241">
        <f>ROUND(E511*J511,2)</f>
        <v>0</v>
      </c>
      <c r="L511" s="241">
        <v>21</v>
      </c>
      <c r="M511" s="241">
        <f>G511*(1+L511/100)</f>
        <v>0</v>
      </c>
      <c r="N511" s="239">
        <v>3.3E-4</v>
      </c>
      <c r="O511" s="239">
        <f>ROUND(E511*N511,2)</f>
        <v>0.03</v>
      </c>
      <c r="P511" s="239">
        <v>0</v>
      </c>
      <c r="Q511" s="239">
        <f>ROUND(E511*P511,2)</f>
        <v>0</v>
      </c>
      <c r="R511" s="241" t="s">
        <v>1020</v>
      </c>
      <c r="S511" s="241" t="s">
        <v>280</v>
      </c>
      <c r="T511" s="242" t="s">
        <v>441</v>
      </c>
      <c r="U511" s="222">
        <v>2.75E-2</v>
      </c>
      <c r="V511" s="222">
        <f>ROUND(E511*U511,2)</f>
        <v>2.6</v>
      </c>
      <c r="W511" s="222"/>
      <c r="X511" s="222" t="s">
        <v>399</v>
      </c>
      <c r="Y511" s="222" t="s">
        <v>283</v>
      </c>
      <c r="Z511" s="212"/>
      <c r="AA511" s="212"/>
      <c r="AB511" s="212"/>
      <c r="AC511" s="212"/>
      <c r="AD511" s="212"/>
      <c r="AE511" s="212"/>
      <c r="AF511" s="212"/>
      <c r="AG511" s="212" t="s">
        <v>400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9" t="s">
        <v>1021</v>
      </c>
      <c r="D512" s="226"/>
      <c r="E512" s="227">
        <v>94.656000000000006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288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33.75" outlineLevel="1" x14ac:dyDescent="0.2">
      <c r="A513" s="236">
        <v>123</v>
      </c>
      <c r="B513" s="237" t="s">
        <v>1022</v>
      </c>
      <c r="C513" s="247" t="s">
        <v>1023</v>
      </c>
      <c r="D513" s="238" t="s">
        <v>439</v>
      </c>
      <c r="E513" s="239">
        <v>13.92</v>
      </c>
      <c r="F513" s="240"/>
      <c r="G513" s="241">
        <f>ROUND(E513*F513,2)</f>
        <v>0</v>
      </c>
      <c r="H513" s="240"/>
      <c r="I513" s="241">
        <f>ROUND(E513*H513,2)</f>
        <v>0</v>
      </c>
      <c r="J513" s="240"/>
      <c r="K513" s="241">
        <f>ROUND(E513*J513,2)</f>
        <v>0</v>
      </c>
      <c r="L513" s="241">
        <v>21</v>
      </c>
      <c r="M513" s="241">
        <f>G513*(1+L513/100)</f>
        <v>0</v>
      </c>
      <c r="N513" s="239">
        <v>5.1999999999999995E-4</v>
      </c>
      <c r="O513" s="239">
        <f>ROUND(E513*N513,2)</f>
        <v>0.01</v>
      </c>
      <c r="P513" s="239">
        <v>0</v>
      </c>
      <c r="Q513" s="239">
        <f>ROUND(E513*P513,2)</f>
        <v>0</v>
      </c>
      <c r="R513" s="241" t="s">
        <v>1020</v>
      </c>
      <c r="S513" s="241" t="s">
        <v>280</v>
      </c>
      <c r="T513" s="242" t="s">
        <v>441</v>
      </c>
      <c r="U513" s="222">
        <v>4.9000000000000002E-2</v>
      </c>
      <c r="V513" s="222">
        <f>ROUND(E513*U513,2)</f>
        <v>0.68</v>
      </c>
      <c r="W513" s="222"/>
      <c r="X513" s="222" t="s">
        <v>399</v>
      </c>
      <c r="Y513" s="222" t="s">
        <v>283</v>
      </c>
      <c r="Z513" s="212"/>
      <c r="AA513" s="212"/>
      <c r="AB513" s="212"/>
      <c r="AC513" s="212"/>
      <c r="AD513" s="212"/>
      <c r="AE513" s="212"/>
      <c r="AF513" s="212"/>
      <c r="AG513" s="212" t="s">
        <v>400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49" t="s">
        <v>1024</v>
      </c>
      <c r="D514" s="226"/>
      <c r="E514" s="227">
        <v>13.92</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288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6">
        <v>124</v>
      </c>
      <c r="B515" s="237" t="s">
        <v>1025</v>
      </c>
      <c r="C515" s="247" t="s">
        <v>1026</v>
      </c>
      <c r="D515" s="238" t="s">
        <v>439</v>
      </c>
      <c r="E515" s="239">
        <v>132</v>
      </c>
      <c r="F515" s="240"/>
      <c r="G515" s="241">
        <f>ROUND(E515*F515,2)</f>
        <v>0</v>
      </c>
      <c r="H515" s="240"/>
      <c r="I515" s="241">
        <f>ROUND(E515*H515,2)</f>
        <v>0</v>
      </c>
      <c r="J515" s="240"/>
      <c r="K515" s="241">
        <f>ROUND(E515*J515,2)</f>
        <v>0</v>
      </c>
      <c r="L515" s="241">
        <v>21</v>
      </c>
      <c r="M515" s="241">
        <f>G515*(1+L515/100)</f>
        <v>0</v>
      </c>
      <c r="N515" s="239">
        <v>0</v>
      </c>
      <c r="O515" s="239">
        <f>ROUND(E515*N515,2)</f>
        <v>0</v>
      </c>
      <c r="P515" s="239">
        <v>1.15E-3</v>
      </c>
      <c r="Q515" s="239">
        <f>ROUND(E515*P515,2)</f>
        <v>0.15</v>
      </c>
      <c r="R515" s="241" t="s">
        <v>1020</v>
      </c>
      <c r="S515" s="241" t="s">
        <v>280</v>
      </c>
      <c r="T515" s="242" t="s">
        <v>441</v>
      </c>
      <c r="U515" s="222">
        <v>3.5000000000000003E-2</v>
      </c>
      <c r="V515" s="222">
        <f>ROUND(E515*U515,2)</f>
        <v>4.62</v>
      </c>
      <c r="W515" s="222"/>
      <c r="X515" s="222" t="s">
        <v>399</v>
      </c>
      <c r="Y515" s="222" t="s">
        <v>283</v>
      </c>
      <c r="Z515" s="212"/>
      <c r="AA515" s="212"/>
      <c r="AB515" s="212"/>
      <c r="AC515" s="212"/>
      <c r="AD515" s="212"/>
      <c r="AE515" s="212"/>
      <c r="AF515" s="212"/>
      <c r="AG515" s="212" t="s">
        <v>400</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49" t="s">
        <v>1027</v>
      </c>
      <c r="D516" s="226"/>
      <c r="E516" s="227">
        <v>132</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288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ht="22.5" outlineLevel="1" x14ac:dyDescent="0.2">
      <c r="A517" s="236">
        <v>125</v>
      </c>
      <c r="B517" s="237" t="s">
        <v>1028</v>
      </c>
      <c r="C517" s="247" t="s">
        <v>1029</v>
      </c>
      <c r="D517" s="238" t="s">
        <v>439</v>
      </c>
      <c r="E517" s="239">
        <v>94.656000000000006</v>
      </c>
      <c r="F517" s="240"/>
      <c r="G517" s="241">
        <f>ROUND(E517*F517,2)</f>
        <v>0</v>
      </c>
      <c r="H517" s="240"/>
      <c r="I517" s="241">
        <f>ROUND(E517*H517,2)</f>
        <v>0</v>
      </c>
      <c r="J517" s="240"/>
      <c r="K517" s="241">
        <f>ROUND(E517*J517,2)</f>
        <v>0</v>
      </c>
      <c r="L517" s="241">
        <v>21</v>
      </c>
      <c r="M517" s="241">
        <f>G517*(1+L517/100)</f>
        <v>0</v>
      </c>
      <c r="N517" s="239">
        <v>4.0299999999999997E-3</v>
      </c>
      <c r="O517" s="239">
        <f>ROUND(E517*N517,2)</f>
        <v>0.38</v>
      </c>
      <c r="P517" s="239">
        <v>0</v>
      </c>
      <c r="Q517" s="239">
        <f>ROUND(E517*P517,2)</f>
        <v>0</v>
      </c>
      <c r="R517" s="241" t="s">
        <v>1020</v>
      </c>
      <c r="S517" s="241" t="s">
        <v>280</v>
      </c>
      <c r="T517" s="242" t="s">
        <v>441</v>
      </c>
      <c r="U517" s="222">
        <v>0.20699999999999999</v>
      </c>
      <c r="V517" s="222">
        <f>ROUND(E517*U517,2)</f>
        <v>19.59</v>
      </c>
      <c r="W517" s="222"/>
      <c r="X517" s="222" t="s">
        <v>399</v>
      </c>
      <c r="Y517" s="222" t="s">
        <v>283</v>
      </c>
      <c r="Z517" s="212"/>
      <c r="AA517" s="212"/>
      <c r="AB517" s="212"/>
      <c r="AC517" s="212"/>
      <c r="AD517" s="212"/>
      <c r="AE517" s="212"/>
      <c r="AF517" s="212"/>
      <c r="AG517" s="212" t="s">
        <v>400</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49" t="s">
        <v>1021</v>
      </c>
      <c r="D518" s="226"/>
      <c r="E518" s="227">
        <v>94.656000000000006</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288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36">
        <v>126</v>
      </c>
      <c r="B519" s="237" t="s">
        <v>1030</v>
      </c>
      <c r="C519" s="247" t="s">
        <v>1031</v>
      </c>
      <c r="D519" s="238" t="s">
        <v>439</v>
      </c>
      <c r="E519" s="239">
        <v>13.92</v>
      </c>
      <c r="F519" s="240"/>
      <c r="G519" s="241">
        <f>ROUND(E519*F519,2)</f>
        <v>0</v>
      </c>
      <c r="H519" s="240"/>
      <c r="I519" s="241">
        <f>ROUND(E519*H519,2)</f>
        <v>0</v>
      </c>
      <c r="J519" s="240"/>
      <c r="K519" s="241">
        <f>ROUND(E519*J519,2)</f>
        <v>0</v>
      </c>
      <c r="L519" s="241">
        <v>21</v>
      </c>
      <c r="M519" s="241">
        <f>G519*(1+L519/100)</f>
        <v>0</v>
      </c>
      <c r="N519" s="239">
        <v>4.3699999999999998E-3</v>
      </c>
      <c r="O519" s="239">
        <f>ROUND(E519*N519,2)</f>
        <v>0.06</v>
      </c>
      <c r="P519" s="239">
        <v>0</v>
      </c>
      <c r="Q519" s="239">
        <f>ROUND(E519*P519,2)</f>
        <v>0</v>
      </c>
      <c r="R519" s="241" t="s">
        <v>1020</v>
      </c>
      <c r="S519" s="241" t="s">
        <v>280</v>
      </c>
      <c r="T519" s="242" t="s">
        <v>441</v>
      </c>
      <c r="U519" s="222">
        <v>0.24099999999999999</v>
      </c>
      <c r="V519" s="222">
        <f>ROUND(E519*U519,2)</f>
        <v>3.35</v>
      </c>
      <c r="W519" s="222"/>
      <c r="X519" s="222" t="s">
        <v>399</v>
      </c>
      <c r="Y519" s="222" t="s">
        <v>283</v>
      </c>
      <c r="Z519" s="212"/>
      <c r="AA519" s="212"/>
      <c r="AB519" s="212"/>
      <c r="AC519" s="212"/>
      <c r="AD519" s="212"/>
      <c r="AE519" s="212"/>
      <c r="AF519" s="212"/>
      <c r="AG519" s="212" t="s">
        <v>400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49" t="s">
        <v>1024</v>
      </c>
      <c r="D520" s="226"/>
      <c r="E520" s="227">
        <v>13.92</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288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36">
        <v>127</v>
      </c>
      <c r="B521" s="237" t="s">
        <v>1032</v>
      </c>
      <c r="C521" s="247" t="s">
        <v>1033</v>
      </c>
      <c r="D521" s="238" t="s">
        <v>439</v>
      </c>
      <c r="E521" s="239">
        <v>132</v>
      </c>
      <c r="F521" s="240"/>
      <c r="G521" s="241">
        <f>ROUND(E521*F521,2)</f>
        <v>0</v>
      </c>
      <c r="H521" s="240"/>
      <c r="I521" s="241">
        <f>ROUND(E521*H521,2)</f>
        <v>0</v>
      </c>
      <c r="J521" s="240"/>
      <c r="K521" s="241">
        <f>ROUND(E521*J521,2)</f>
        <v>0</v>
      </c>
      <c r="L521" s="241">
        <v>21</v>
      </c>
      <c r="M521" s="241">
        <f>G521*(1+L521/100)</f>
        <v>0</v>
      </c>
      <c r="N521" s="239">
        <v>0</v>
      </c>
      <c r="O521" s="239">
        <f>ROUND(E521*N521,2)</f>
        <v>0</v>
      </c>
      <c r="P521" s="239">
        <v>1.4300000000000001E-3</v>
      </c>
      <c r="Q521" s="239">
        <f>ROUND(E521*P521,2)</f>
        <v>0.19</v>
      </c>
      <c r="R521" s="241" t="s">
        <v>1020</v>
      </c>
      <c r="S521" s="241" t="s">
        <v>280</v>
      </c>
      <c r="T521" s="242" t="s">
        <v>441</v>
      </c>
      <c r="U521" s="222">
        <v>3.5000000000000003E-2</v>
      </c>
      <c r="V521" s="222">
        <f>ROUND(E521*U521,2)</f>
        <v>4.62</v>
      </c>
      <c r="W521" s="222"/>
      <c r="X521" s="222" t="s">
        <v>399</v>
      </c>
      <c r="Y521" s="222" t="s">
        <v>283</v>
      </c>
      <c r="Z521" s="212"/>
      <c r="AA521" s="212"/>
      <c r="AB521" s="212"/>
      <c r="AC521" s="212"/>
      <c r="AD521" s="212"/>
      <c r="AE521" s="212"/>
      <c r="AF521" s="212"/>
      <c r="AG521" s="212" t="s">
        <v>400</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442</v>
      </c>
      <c r="D522" s="226"/>
      <c r="E522" s="227">
        <v>132</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36">
        <v>128</v>
      </c>
      <c r="B523" s="237" t="s">
        <v>1034</v>
      </c>
      <c r="C523" s="247" t="s">
        <v>1035</v>
      </c>
      <c r="D523" s="238" t="s">
        <v>0</v>
      </c>
      <c r="E523" s="239">
        <v>381.21039999999999</v>
      </c>
      <c r="F523" s="240"/>
      <c r="G523" s="241">
        <f>ROUND(E523*F523,2)</f>
        <v>0</v>
      </c>
      <c r="H523" s="240"/>
      <c r="I523" s="241">
        <f>ROUND(E523*H523,2)</f>
        <v>0</v>
      </c>
      <c r="J523" s="240"/>
      <c r="K523" s="241">
        <f>ROUND(E523*J523,2)</f>
        <v>0</v>
      </c>
      <c r="L523" s="241">
        <v>21</v>
      </c>
      <c r="M523" s="241">
        <f>G523*(1+L523/100)</f>
        <v>0</v>
      </c>
      <c r="N523" s="239">
        <v>0</v>
      </c>
      <c r="O523" s="239">
        <f>ROUND(E523*N523,2)</f>
        <v>0</v>
      </c>
      <c r="P523" s="239">
        <v>0</v>
      </c>
      <c r="Q523" s="239">
        <f>ROUND(E523*P523,2)</f>
        <v>0</v>
      </c>
      <c r="R523" s="241" t="s">
        <v>1020</v>
      </c>
      <c r="S523" s="241" t="s">
        <v>280</v>
      </c>
      <c r="T523" s="242" t="s">
        <v>441</v>
      </c>
      <c r="U523" s="222">
        <v>0</v>
      </c>
      <c r="V523" s="222">
        <f>ROUND(E523*U523,2)</f>
        <v>0</v>
      </c>
      <c r="W523" s="222"/>
      <c r="X523" s="222" t="s">
        <v>399</v>
      </c>
      <c r="Y523" s="222" t="s">
        <v>283</v>
      </c>
      <c r="Z523" s="212"/>
      <c r="AA523" s="212"/>
      <c r="AB523" s="212"/>
      <c r="AC523" s="212"/>
      <c r="AD523" s="212"/>
      <c r="AE523" s="212"/>
      <c r="AF523" s="212"/>
      <c r="AG523" s="212" t="s">
        <v>1036</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4" t="s">
        <v>1037</v>
      </c>
      <c r="D524" s="256"/>
      <c r="E524" s="256"/>
      <c r="F524" s="256"/>
      <c r="G524" s="256"/>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448</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x14ac:dyDescent="0.2">
      <c r="A525" s="229" t="s">
        <v>275</v>
      </c>
      <c r="B525" s="230" t="s">
        <v>179</v>
      </c>
      <c r="C525" s="246" t="s">
        <v>180</v>
      </c>
      <c r="D525" s="231"/>
      <c r="E525" s="232"/>
      <c r="F525" s="233"/>
      <c r="G525" s="233">
        <f>SUMIF(AG526:AG554,"&lt;&gt;NOR",G526:G554)</f>
        <v>0</v>
      </c>
      <c r="H525" s="233"/>
      <c r="I525" s="233">
        <f>SUM(I526:I554)</f>
        <v>0</v>
      </c>
      <c r="J525" s="233"/>
      <c r="K525" s="233">
        <f>SUM(K526:K554)</f>
        <v>0</v>
      </c>
      <c r="L525" s="233"/>
      <c r="M525" s="233">
        <f>SUM(M526:M554)</f>
        <v>0</v>
      </c>
      <c r="N525" s="232"/>
      <c r="O525" s="232">
        <f>SUM(O526:O554)</f>
        <v>2.21</v>
      </c>
      <c r="P525" s="232"/>
      <c r="Q525" s="232">
        <f>SUM(Q526:Q554)</f>
        <v>0</v>
      </c>
      <c r="R525" s="233"/>
      <c r="S525" s="233"/>
      <c r="T525" s="234"/>
      <c r="U525" s="228"/>
      <c r="V525" s="228">
        <f>SUM(V526:V554)</f>
        <v>208.51</v>
      </c>
      <c r="W525" s="228"/>
      <c r="X525" s="228"/>
      <c r="Y525" s="228"/>
      <c r="AG525" t="s">
        <v>276</v>
      </c>
    </row>
    <row r="526" spans="1:60" outlineLevel="1" x14ac:dyDescent="0.2">
      <c r="A526" s="236">
        <v>129</v>
      </c>
      <c r="B526" s="237" t="s">
        <v>1038</v>
      </c>
      <c r="C526" s="247" t="s">
        <v>1039</v>
      </c>
      <c r="D526" s="238" t="s">
        <v>439</v>
      </c>
      <c r="E526" s="239">
        <v>870.31269999999995</v>
      </c>
      <c r="F526" s="240"/>
      <c r="G526" s="241">
        <f>ROUND(E526*F526,2)</f>
        <v>0</v>
      </c>
      <c r="H526" s="240"/>
      <c r="I526" s="241">
        <f>ROUND(E526*H526,2)</f>
        <v>0</v>
      </c>
      <c r="J526" s="240"/>
      <c r="K526" s="241">
        <f>ROUND(E526*J526,2)</f>
        <v>0</v>
      </c>
      <c r="L526" s="241">
        <v>21</v>
      </c>
      <c r="M526" s="241">
        <f>G526*(1+L526/100)</f>
        <v>0</v>
      </c>
      <c r="N526" s="239">
        <v>2.1000000000000001E-4</v>
      </c>
      <c r="O526" s="239">
        <f>ROUND(E526*N526,2)</f>
        <v>0.18</v>
      </c>
      <c r="P526" s="239">
        <v>0</v>
      </c>
      <c r="Q526" s="239">
        <f>ROUND(E526*P526,2)</f>
        <v>0</v>
      </c>
      <c r="R526" s="241" t="s">
        <v>1020</v>
      </c>
      <c r="S526" s="241" t="s">
        <v>280</v>
      </c>
      <c r="T526" s="242" t="s">
        <v>441</v>
      </c>
      <c r="U526" s="222">
        <v>0.06</v>
      </c>
      <c r="V526" s="222">
        <f>ROUND(E526*U526,2)</f>
        <v>52.22</v>
      </c>
      <c r="W526" s="222"/>
      <c r="X526" s="222" t="s">
        <v>399</v>
      </c>
      <c r="Y526" s="222" t="s">
        <v>283</v>
      </c>
      <c r="Z526" s="212"/>
      <c r="AA526" s="212"/>
      <c r="AB526" s="212"/>
      <c r="AC526" s="212"/>
      <c r="AD526" s="212"/>
      <c r="AE526" s="212"/>
      <c r="AF526" s="212"/>
      <c r="AG526" s="212" t="s">
        <v>400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9" t="s">
        <v>1040</v>
      </c>
      <c r="D527" s="226"/>
      <c r="E527" s="227">
        <v>870.31269999999995</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288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1" x14ac:dyDescent="0.2">
      <c r="A528" s="257">
        <v>130</v>
      </c>
      <c r="B528" s="258" t="s">
        <v>1041</v>
      </c>
      <c r="C528" s="265" t="s">
        <v>1042</v>
      </c>
      <c r="D528" s="259" t="s">
        <v>439</v>
      </c>
      <c r="E528" s="260">
        <v>870.31269999999995</v>
      </c>
      <c r="F528" s="261"/>
      <c r="G528" s="262">
        <f>ROUND(E528*F528,2)</f>
        <v>0</v>
      </c>
      <c r="H528" s="261"/>
      <c r="I528" s="262">
        <f>ROUND(E528*H528,2)</f>
        <v>0</v>
      </c>
      <c r="J528" s="261"/>
      <c r="K528" s="262">
        <f>ROUND(E528*J528,2)</f>
        <v>0</v>
      </c>
      <c r="L528" s="262">
        <v>21</v>
      </c>
      <c r="M528" s="262">
        <f>G528*(1+L528/100)</f>
        <v>0</v>
      </c>
      <c r="N528" s="260">
        <v>1.7000000000000001E-4</v>
      </c>
      <c r="O528" s="260">
        <f>ROUND(E528*N528,2)</f>
        <v>0.15</v>
      </c>
      <c r="P528" s="260">
        <v>0</v>
      </c>
      <c r="Q528" s="260">
        <f>ROUND(E528*P528,2)</f>
        <v>0</v>
      </c>
      <c r="R528" s="262" t="s">
        <v>1020</v>
      </c>
      <c r="S528" s="262" t="s">
        <v>280</v>
      </c>
      <c r="T528" s="263" t="s">
        <v>441</v>
      </c>
      <c r="U528" s="222">
        <v>6.9000000000000006E-2</v>
      </c>
      <c r="V528" s="222">
        <f>ROUND(E528*U528,2)</f>
        <v>60.05</v>
      </c>
      <c r="W528" s="222"/>
      <c r="X528" s="222" t="s">
        <v>399</v>
      </c>
      <c r="Y528" s="222" t="s">
        <v>283</v>
      </c>
      <c r="Z528" s="212"/>
      <c r="AA528" s="212"/>
      <c r="AB528" s="212"/>
      <c r="AC528" s="212"/>
      <c r="AD528" s="212"/>
      <c r="AE528" s="212"/>
      <c r="AF528" s="212"/>
      <c r="AG528" s="212" t="s">
        <v>400</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6">
        <v>131</v>
      </c>
      <c r="B529" s="237" t="s">
        <v>1043</v>
      </c>
      <c r="C529" s="247" t="s">
        <v>1044</v>
      </c>
      <c r="D529" s="238" t="s">
        <v>439</v>
      </c>
      <c r="E529" s="239">
        <v>89.79</v>
      </c>
      <c r="F529" s="240"/>
      <c r="G529" s="241">
        <f>ROUND(E529*F529,2)</f>
        <v>0</v>
      </c>
      <c r="H529" s="240"/>
      <c r="I529" s="241">
        <f>ROUND(E529*H529,2)</f>
        <v>0</v>
      </c>
      <c r="J529" s="240"/>
      <c r="K529" s="241">
        <f>ROUND(E529*J529,2)</f>
        <v>0</v>
      </c>
      <c r="L529" s="241">
        <v>21</v>
      </c>
      <c r="M529" s="241">
        <f>G529*(1+L529/100)</f>
        <v>0</v>
      </c>
      <c r="N529" s="239">
        <v>0</v>
      </c>
      <c r="O529" s="239">
        <f>ROUND(E529*N529,2)</f>
        <v>0</v>
      </c>
      <c r="P529" s="239">
        <v>0</v>
      </c>
      <c r="Q529" s="239">
        <f>ROUND(E529*P529,2)</f>
        <v>0</v>
      </c>
      <c r="R529" s="241" t="s">
        <v>1020</v>
      </c>
      <c r="S529" s="241" t="s">
        <v>280</v>
      </c>
      <c r="T529" s="242" t="s">
        <v>441</v>
      </c>
      <c r="U529" s="222">
        <v>0.84799999999999998</v>
      </c>
      <c r="V529" s="222">
        <f>ROUND(E529*U529,2)</f>
        <v>76.14</v>
      </c>
      <c r="W529" s="222"/>
      <c r="X529" s="222" t="s">
        <v>399</v>
      </c>
      <c r="Y529" s="222" t="s">
        <v>283</v>
      </c>
      <c r="Z529" s="212"/>
      <c r="AA529" s="212"/>
      <c r="AB529" s="212"/>
      <c r="AC529" s="212"/>
      <c r="AD529" s="212"/>
      <c r="AE529" s="212"/>
      <c r="AF529" s="212"/>
      <c r="AG529" s="212" t="s">
        <v>400</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8" t="s">
        <v>1045</v>
      </c>
      <c r="D530" s="244"/>
      <c r="E530" s="244"/>
      <c r="F530" s="244"/>
      <c r="G530" s="244"/>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286</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49" t="s">
        <v>1046</v>
      </c>
      <c r="D531" s="226"/>
      <c r="E531" s="227">
        <v>89.79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288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33.75" outlineLevel="1" x14ac:dyDescent="0.2">
      <c r="A532" s="236">
        <v>132</v>
      </c>
      <c r="B532" s="237" t="s">
        <v>1047</v>
      </c>
      <c r="C532" s="247" t="s">
        <v>1048</v>
      </c>
      <c r="D532" s="238" t="s">
        <v>564</v>
      </c>
      <c r="E532" s="239">
        <v>19.38</v>
      </c>
      <c r="F532" s="240"/>
      <c r="G532" s="241">
        <f>ROUND(E532*F532,2)</f>
        <v>0</v>
      </c>
      <c r="H532" s="240"/>
      <c r="I532" s="241">
        <f>ROUND(E532*H532,2)</f>
        <v>0</v>
      </c>
      <c r="J532" s="240"/>
      <c r="K532" s="241">
        <f>ROUND(E532*J532,2)</f>
        <v>0</v>
      </c>
      <c r="L532" s="241">
        <v>21</v>
      </c>
      <c r="M532" s="241">
        <f>G532*(1+L532/100)</f>
        <v>0</v>
      </c>
      <c r="N532" s="239">
        <v>5.8E-4</v>
      </c>
      <c r="O532" s="239">
        <f>ROUND(E532*N532,2)</f>
        <v>0.01</v>
      </c>
      <c r="P532" s="239">
        <v>0</v>
      </c>
      <c r="Q532" s="239">
        <f>ROUND(E532*P532,2)</f>
        <v>0</v>
      </c>
      <c r="R532" s="241" t="s">
        <v>1020</v>
      </c>
      <c r="S532" s="241" t="s">
        <v>280</v>
      </c>
      <c r="T532" s="242" t="s">
        <v>441</v>
      </c>
      <c r="U532" s="222">
        <v>0.189</v>
      </c>
      <c r="V532" s="222">
        <f>ROUND(E532*U532,2)</f>
        <v>3.66</v>
      </c>
      <c r="W532" s="222"/>
      <c r="X532" s="222" t="s">
        <v>399</v>
      </c>
      <c r="Y532" s="222" t="s">
        <v>283</v>
      </c>
      <c r="Z532" s="212"/>
      <c r="AA532" s="212"/>
      <c r="AB532" s="212"/>
      <c r="AC532" s="212"/>
      <c r="AD532" s="212"/>
      <c r="AE532" s="212"/>
      <c r="AF532" s="212"/>
      <c r="AG532" s="212" t="s">
        <v>400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4" t="s">
        <v>1049</v>
      </c>
      <c r="D533" s="256"/>
      <c r="E533" s="256"/>
      <c r="F533" s="256"/>
      <c r="G533" s="256"/>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448</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0" t="s">
        <v>1050</v>
      </c>
      <c r="D534" s="245"/>
      <c r="E534" s="245"/>
      <c r="F534" s="245"/>
      <c r="G534" s="245"/>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286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49" t="s">
        <v>1051</v>
      </c>
      <c r="D535" s="226"/>
      <c r="E535" s="227">
        <v>19.38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288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1" x14ac:dyDescent="0.2">
      <c r="A536" s="236">
        <v>133</v>
      </c>
      <c r="B536" s="237" t="s">
        <v>1052</v>
      </c>
      <c r="C536" s="247" t="s">
        <v>1053</v>
      </c>
      <c r="D536" s="238" t="s">
        <v>564</v>
      </c>
      <c r="E536" s="239">
        <v>19.38</v>
      </c>
      <c r="F536" s="240"/>
      <c r="G536" s="241">
        <f>ROUND(E536*F536,2)</f>
        <v>0</v>
      </c>
      <c r="H536" s="240"/>
      <c r="I536" s="241">
        <f>ROUND(E536*H536,2)</f>
        <v>0</v>
      </c>
      <c r="J536" s="240"/>
      <c r="K536" s="241">
        <f>ROUND(E536*J536,2)</f>
        <v>0</v>
      </c>
      <c r="L536" s="241">
        <v>21</v>
      </c>
      <c r="M536" s="241">
        <f>G536*(1+L536/100)</f>
        <v>0</v>
      </c>
      <c r="N536" s="239">
        <v>4.2999999999999999E-4</v>
      </c>
      <c r="O536" s="239">
        <f>ROUND(E536*N536,2)</f>
        <v>0.01</v>
      </c>
      <c r="P536" s="239">
        <v>0</v>
      </c>
      <c r="Q536" s="239">
        <f>ROUND(E536*P536,2)</f>
        <v>0</v>
      </c>
      <c r="R536" s="241" t="s">
        <v>1020</v>
      </c>
      <c r="S536" s="241" t="s">
        <v>280</v>
      </c>
      <c r="T536" s="242" t="s">
        <v>441</v>
      </c>
      <c r="U536" s="222">
        <v>0.189</v>
      </c>
      <c r="V536" s="222">
        <f>ROUND(E536*U536,2)</f>
        <v>3.66</v>
      </c>
      <c r="W536" s="222"/>
      <c r="X536" s="222" t="s">
        <v>399</v>
      </c>
      <c r="Y536" s="222" t="s">
        <v>283</v>
      </c>
      <c r="Z536" s="212"/>
      <c r="AA536" s="212"/>
      <c r="AB536" s="212"/>
      <c r="AC536" s="212"/>
      <c r="AD536" s="212"/>
      <c r="AE536" s="212"/>
      <c r="AF536" s="212"/>
      <c r="AG536" s="212" t="s">
        <v>400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4" t="s">
        <v>1049</v>
      </c>
      <c r="D537" s="256"/>
      <c r="E537" s="256"/>
      <c r="F537" s="256"/>
      <c r="G537" s="256"/>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448</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0" t="s">
        <v>1054</v>
      </c>
      <c r="D538" s="245"/>
      <c r="E538" s="245"/>
      <c r="F538" s="245"/>
      <c r="G538" s="245"/>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286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49" t="s">
        <v>1051</v>
      </c>
      <c r="D539" s="226"/>
      <c r="E539" s="227">
        <v>19.38</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288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6">
        <v>134</v>
      </c>
      <c r="B540" s="237" t="s">
        <v>1055</v>
      </c>
      <c r="C540" s="247" t="s">
        <v>1056</v>
      </c>
      <c r="D540" s="238" t="s">
        <v>439</v>
      </c>
      <c r="E540" s="239">
        <v>89.79</v>
      </c>
      <c r="F540" s="240"/>
      <c r="G540" s="241">
        <f>ROUND(E540*F540,2)</f>
        <v>0</v>
      </c>
      <c r="H540" s="240"/>
      <c r="I540" s="241">
        <f>ROUND(E540*H540,2)</f>
        <v>0</v>
      </c>
      <c r="J540" s="240"/>
      <c r="K540" s="241">
        <f>ROUND(E540*J540,2)</f>
        <v>0</v>
      </c>
      <c r="L540" s="241">
        <v>21</v>
      </c>
      <c r="M540" s="241">
        <f>G540*(1+L540/100)</f>
        <v>0</v>
      </c>
      <c r="N540" s="239">
        <v>0</v>
      </c>
      <c r="O540" s="239">
        <f>ROUND(E540*N540,2)</f>
        <v>0</v>
      </c>
      <c r="P540" s="239">
        <v>0</v>
      </c>
      <c r="Q540" s="239">
        <f>ROUND(E540*P540,2)</f>
        <v>0</v>
      </c>
      <c r="R540" s="241" t="s">
        <v>1020</v>
      </c>
      <c r="S540" s="241" t="s">
        <v>280</v>
      </c>
      <c r="T540" s="242" t="s">
        <v>441</v>
      </c>
      <c r="U540" s="222">
        <v>0.1</v>
      </c>
      <c r="V540" s="222">
        <f>ROUND(E540*U540,2)</f>
        <v>8.98</v>
      </c>
      <c r="W540" s="222"/>
      <c r="X540" s="222" t="s">
        <v>399</v>
      </c>
      <c r="Y540" s="222" t="s">
        <v>283</v>
      </c>
      <c r="Z540" s="212"/>
      <c r="AA540" s="212"/>
      <c r="AB540" s="212"/>
      <c r="AC540" s="212"/>
      <c r="AD540" s="212"/>
      <c r="AE540" s="212"/>
      <c r="AF540" s="212"/>
      <c r="AG540" s="212" t="s">
        <v>400</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1046</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36">
        <v>135</v>
      </c>
      <c r="B542" s="237" t="s">
        <v>1057</v>
      </c>
      <c r="C542" s="247" t="s">
        <v>1058</v>
      </c>
      <c r="D542" s="238" t="s">
        <v>564</v>
      </c>
      <c r="E542" s="239">
        <v>47.56</v>
      </c>
      <c r="F542" s="240"/>
      <c r="G542" s="241">
        <f>ROUND(E542*F542,2)</f>
        <v>0</v>
      </c>
      <c r="H542" s="240"/>
      <c r="I542" s="241">
        <f>ROUND(E542*H542,2)</f>
        <v>0</v>
      </c>
      <c r="J542" s="240"/>
      <c r="K542" s="241">
        <f>ROUND(E542*J542,2)</f>
        <v>0</v>
      </c>
      <c r="L542" s="241">
        <v>21</v>
      </c>
      <c r="M542" s="241">
        <f>G542*(1+L542/100)</f>
        <v>0</v>
      </c>
      <c r="N542" s="239">
        <v>3.4000000000000002E-4</v>
      </c>
      <c r="O542" s="239">
        <f>ROUND(E542*N542,2)</f>
        <v>0.02</v>
      </c>
      <c r="P542" s="239">
        <v>0</v>
      </c>
      <c r="Q542" s="239">
        <f>ROUND(E542*P542,2)</f>
        <v>0</v>
      </c>
      <c r="R542" s="241" t="s">
        <v>1020</v>
      </c>
      <c r="S542" s="241" t="s">
        <v>280</v>
      </c>
      <c r="T542" s="242" t="s">
        <v>441</v>
      </c>
      <c r="U542" s="222">
        <v>0.08</v>
      </c>
      <c r="V542" s="222">
        <f>ROUND(E542*U542,2)</f>
        <v>3.8</v>
      </c>
      <c r="W542" s="222"/>
      <c r="X542" s="222" t="s">
        <v>399</v>
      </c>
      <c r="Y542" s="222" t="s">
        <v>283</v>
      </c>
      <c r="Z542" s="212"/>
      <c r="AA542" s="212"/>
      <c r="AB542" s="212"/>
      <c r="AC542" s="212"/>
      <c r="AD542" s="212"/>
      <c r="AE542" s="212"/>
      <c r="AF542" s="212"/>
      <c r="AG542" s="212" t="s">
        <v>400</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49" t="s">
        <v>1059</v>
      </c>
      <c r="D543" s="226"/>
      <c r="E543" s="227">
        <v>47.56</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288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ht="22.5" outlineLevel="1" x14ac:dyDescent="0.2">
      <c r="A544" s="236">
        <v>136</v>
      </c>
      <c r="B544" s="237" t="s">
        <v>1060</v>
      </c>
      <c r="C544" s="247" t="s">
        <v>1061</v>
      </c>
      <c r="D544" s="238" t="s">
        <v>439</v>
      </c>
      <c r="E544" s="239">
        <v>1000.85961</v>
      </c>
      <c r="F544" s="240"/>
      <c r="G544" s="241">
        <f>ROUND(E544*F544,2)</f>
        <v>0</v>
      </c>
      <c r="H544" s="240"/>
      <c r="I544" s="241">
        <f>ROUND(E544*H544,2)</f>
        <v>0</v>
      </c>
      <c r="J544" s="240"/>
      <c r="K544" s="241">
        <f>ROUND(E544*J544,2)</f>
        <v>0</v>
      </c>
      <c r="L544" s="241">
        <v>21</v>
      </c>
      <c r="M544" s="241">
        <f>G544*(1+L544/100)</f>
        <v>0</v>
      </c>
      <c r="N544" s="239">
        <v>1.57E-3</v>
      </c>
      <c r="O544" s="239">
        <f>ROUND(E544*N544,2)</f>
        <v>1.57</v>
      </c>
      <c r="P544" s="239">
        <v>0</v>
      </c>
      <c r="Q544" s="239">
        <f>ROUND(E544*P544,2)</f>
        <v>0</v>
      </c>
      <c r="R544" s="241" t="s">
        <v>889</v>
      </c>
      <c r="S544" s="241" t="s">
        <v>280</v>
      </c>
      <c r="T544" s="242" t="s">
        <v>441</v>
      </c>
      <c r="U544" s="222">
        <v>0</v>
      </c>
      <c r="V544" s="222">
        <f>ROUND(E544*U544,2)</f>
        <v>0</v>
      </c>
      <c r="W544" s="222"/>
      <c r="X544" s="222" t="s">
        <v>831</v>
      </c>
      <c r="Y544" s="222" t="s">
        <v>283</v>
      </c>
      <c r="Z544" s="212"/>
      <c r="AA544" s="212"/>
      <c r="AB544" s="212"/>
      <c r="AC544" s="212"/>
      <c r="AD544" s="212"/>
      <c r="AE544" s="212"/>
      <c r="AF544" s="212"/>
      <c r="AG544" s="212" t="s">
        <v>832</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1062</v>
      </c>
      <c r="D545" s="226"/>
      <c r="E545" s="227">
        <v>1000.85961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137</v>
      </c>
      <c r="B546" s="237" t="s">
        <v>1063</v>
      </c>
      <c r="C546" s="247" t="s">
        <v>1064</v>
      </c>
      <c r="D546" s="238" t="s">
        <v>439</v>
      </c>
      <c r="E546" s="239">
        <v>103.2585</v>
      </c>
      <c r="F546" s="240"/>
      <c r="G546" s="241">
        <f>ROUND(E546*F546,2)</f>
        <v>0</v>
      </c>
      <c r="H546" s="240"/>
      <c r="I546" s="241">
        <f>ROUND(E546*H546,2)</f>
        <v>0</v>
      </c>
      <c r="J546" s="240"/>
      <c r="K546" s="241">
        <f>ROUND(E546*J546,2)</f>
        <v>0</v>
      </c>
      <c r="L546" s="241">
        <v>21</v>
      </c>
      <c r="M546" s="241">
        <f>G546*(1+L546/100)</f>
        <v>0</v>
      </c>
      <c r="N546" s="239">
        <v>1.9599999999999999E-3</v>
      </c>
      <c r="O546" s="239">
        <f>ROUND(E546*N546,2)</f>
        <v>0.2</v>
      </c>
      <c r="P546" s="239">
        <v>0</v>
      </c>
      <c r="Q546" s="239">
        <f>ROUND(E546*P546,2)</f>
        <v>0</v>
      </c>
      <c r="R546" s="241" t="s">
        <v>889</v>
      </c>
      <c r="S546" s="241" t="s">
        <v>280</v>
      </c>
      <c r="T546" s="242" t="s">
        <v>441</v>
      </c>
      <c r="U546" s="222">
        <v>0</v>
      </c>
      <c r="V546" s="222">
        <f>ROUND(E546*U546,2)</f>
        <v>0</v>
      </c>
      <c r="W546" s="222"/>
      <c r="X546" s="222" t="s">
        <v>831</v>
      </c>
      <c r="Y546" s="222" t="s">
        <v>283</v>
      </c>
      <c r="Z546" s="212"/>
      <c r="AA546" s="212"/>
      <c r="AB546" s="212"/>
      <c r="AC546" s="212"/>
      <c r="AD546" s="212"/>
      <c r="AE546" s="212"/>
      <c r="AF546" s="212"/>
      <c r="AG546" s="212" t="s">
        <v>832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49" t="s">
        <v>1065</v>
      </c>
      <c r="D547" s="226"/>
      <c r="E547" s="227">
        <v>103.2585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288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6">
        <v>138</v>
      </c>
      <c r="B548" s="237" t="s">
        <v>1066</v>
      </c>
      <c r="C548" s="247" t="s">
        <v>1067</v>
      </c>
      <c r="D548" s="238" t="s">
        <v>564</v>
      </c>
      <c r="E548" s="239">
        <v>49.938000000000002</v>
      </c>
      <c r="F548" s="240"/>
      <c r="G548" s="241">
        <f>ROUND(E548*F548,2)</f>
        <v>0</v>
      </c>
      <c r="H548" s="240"/>
      <c r="I548" s="241">
        <f>ROUND(E548*H548,2)</f>
        <v>0</v>
      </c>
      <c r="J548" s="240"/>
      <c r="K548" s="241">
        <f>ROUND(E548*J548,2)</f>
        <v>0</v>
      </c>
      <c r="L548" s="241">
        <v>21</v>
      </c>
      <c r="M548" s="241">
        <f>G548*(1+L548/100)</f>
        <v>0</v>
      </c>
      <c r="N548" s="239">
        <v>2.9999999999999997E-4</v>
      </c>
      <c r="O548" s="239">
        <f>ROUND(E548*N548,2)</f>
        <v>0.01</v>
      </c>
      <c r="P548" s="239">
        <v>0</v>
      </c>
      <c r="Q548" s="239">
        <f>ROUND(E548*P548,2)</f>
        <v>0</v>
      </c>
      <c r="R548" s="241" t="s">
        <v>889</v>
      </c>
      <c r="S548" s="241" t="s">
        <v>1068</v>
      </c>
      <c r="T548" s="242" t="s">
        <v>597</v>
      </c>
      <c r="U548" s="222">
        <v>0</v>
      </c>
      <c r="V548" s="222">
        <f>ROUND(E548*U548,2)</f>
        <v>0</v>
      </c>
      <c r="W548" s="222"/>
      <c r="X548" s="222" t="s">
        <v>831</v>
      </c>
      <c r="Y548" s="222" t="s">
        <v>283</v>
      </c>
      <c r="Z548" s="212"/>
      <c r="AA548" s="212"/>
      <c r="AB548" s="212"/>
      <c r="AC548" s="212"/>
      <c r="AD548" s="212"/>
      <c r="AE548" s="212"/>
      <c r="AF548" s="212"/>
      <c r="AG548" s="212" t="s">
        <v>832</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1069</v>
      </c>
      <c r="D549" s="226"/>
      <c r="E549" s="227">
        <v>47.56</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288</v>
      </c>
      <c r="AH549" s="212">
        <v>5</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6" t="s">
        <v>1070</v>
      </c>
      <c r="D550" s="254"/>
      <c r="E550" s="255">
        <v>2.3780000000000001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288</v>
      </c>
      <c r="AH550" s="212">
        <v>4</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22.5" outlineLevel="1" x14ac:dyDescent="0.2">
      <c r="A551" s="236">
        <v>139</v>
      </c>
      <c r="B551" s="237" t="s">
        <v>1071</v>
      </c>
      <c r="C551" s="247" t="s">
        <v>1072</v>
      </c>
      <c r="D551" s="238" t="s">
        <v>439</v>
      </c>
      <c r="E551" s="239">
        <v>206.517</v>
      </c>
      <c r="F551" s="240"/>
      <c r="G551" s="241">
        <f>ROUND(E551*F551,2)</f>
        <v>0</v>
      </c>
      <c r="H551" s="240"/>
      <c r="I551" s="241">
        <f>ROUND(E551*H551,2)</f>
        <v>0</v>
      </c>
      <c r="J551" s="240"/>
      <c r="K551" s="241">
        <f>ROUND(E551*J551,2)</f>
        <v>0</v>
      </c>
      <c r="L551" s="241">
        <v>21</v>
      </c>
      <c r="M551" s="241">
        <f>G551*(1+L551/100)</f>
        <v>0</v>
      </c>
      <c r="N551" s="239">
        <v>2.9999999999999997E-4</v>
      </c>
      <c r="O551" s="239">
        <f>ROUND(E551*N551,2)</f>
        <v>0.06</v>
      </c>
      <c r="P551" s="239">
        <v>0</v>
      </c>
      <c r="Q551" s="239">
        <f>ROUND(E551*P551,2)</f>
        <v>0</v>
      </c>
      <c r="R551" s="241" t="s">
        <v>889</v>
      </c>
      <c r="S551" s="241" t="s">
        <v>280</v>
      </c>
      <c r="T551" s="242" t="s">
        <v>441</v>
      </c>
      <c r="U551" s="222">
        <v>0</v>
      </c>
      <c r="V551" s="222">
        <f>ROUND(E551*U551,2)</f>
        <v>0</v>
      </c>
      <c r="W551" s="222"/>
      <c r="X551" s="222" t="s">
        <v>831</v>
      </c>
      <c r="Y551" s="222" t="s">
        <v>283</v>
      </c>
      <c r="Z551" s="212"/>
      <c r="AA551" s="212"/>
      <c r="AB551" s="212"/>
      <c r="AC551" s="212"/>
      <c r="AD551" s="212"/>
      <c r="AE551" s="212"/>
      <c r="AF551" s="212"/>
      <c r="AG551" s="212" t="s">
        <v>832</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49" t="s">
        <v>1073</v>
      </c>
      <c r="D552" s="226"/>
      <c r="E552" s="227">
        <v>206.517</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288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6">
        <v>140</v>
      </c>
      <c r="B553" s="237" t="s">
        <v>1074</v>
      </c>
      <c r="C553" s="247" t="s">
        <v>1075</v>
      </c>
      <c r="D553" s="238" t="s">
        <v>0</v>
      </c>
      <c r="E553" s="239">
        <v>4142.3756000000003</v>
      </c>
      <c r="F553" s="240"/>
      <c r="G553" s="241">
        <f>ROUND(E553*F553,2)</f>
        <v>0</v>
      </c>
      <c r="H553" s="240"/>
      <c r="I553" s="241">
        <f>ROUND(E553*H553,2)</f>
        <v>0</v>
      </c>
      <c r="J553" s="240"/>
      <c r="K553" s="241">
        <f>ROUND(E553*J553,2)</f>
        <v>0</v>
      </c>
      <c r="L553" s="241">
        <v>21</v>
      </c>
      <c r="M553" s="241">
        <f>G553*(1+L553/100)</f>
        <v>0</v>
      </c>
      <c r="N553" s="239">
        <v>0</v>
      </c>
      <c r="O553" s="239">
        <f>ROUND(E553*N553,2)</f>
        <v>0</v>
      </c>
      <c r="P553" s="239">
        <v>0</v>
      </c>
      <c r="Q553" s="239">
        <f>ROUND(E553*P553,2)</f>
        <v>0</v>
      </c>
      <c r="R553" s="241" t="s">
        <v>1020</v>
      </c>
      <c r="S553" s="241" t="s">
        <v>280</v>
      </c>
      <c r="T553" s="242" t="s">
        <v>441</v>
      </c>
      <c r="U553" s="222">
        <v>0</v>
      </c>
      <c r="V553" s="222">
        <f>ROUND(E553*U553,2)</f>
        <v>0</v>
      </c>
      <c r="W553" s="222"/>
      <c r="X553" s="222" t="s">
        <v>399</v>
      </c>
      <c r="Y553" s="222" t="s">
        <v>283</v>
      </c>
      <c r="Z553" s="212"/>
      <c r="AA553" s="212"/>
      <c r="AB553" s="212"/>
      <c r="AC553" s="212"/>
      <c r="AD553" s="212"/>
      <c r="AE553" s="212"/>
      <c r="AF553" s="212"/>
      <c r="AG553" s="212" t="s">
        <v>1036</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4" t="s">
        <v>1076</v>
      </c>
      <c r="D554" s="256"/>
      <c r="E554" s="256"/>
      <c r="F554" s="256"/>
      <c r="G554" s="256"/>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448</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9" t="s">
        <v>275</v>
      </c>
      <c r="B555" s="230" t="s">
        <v>181</v>
      </c>
      <c r="C555" s="246" t="s">
        <v>182</v>
      </c>
      <c r="D555" s="231"/>
      <c r="E555" s="232"/>
      <c r="F555" s="233"/>
      <c r="G555" s="233">
        <f>SUMIF(AG556:AG557,"&lt;&gt;NOR",G556:G557)</f>
        <v>0</v>
      </c>
      <c r="H555" s="233"/>
      <c r="I555" s="233">
        <f>SUM(I556:I557)</f>
        <v>0</v>
      </c>
      <c r="J555" s="233"/>
      <c r="K555" s="233">
        <f>SUM(K556:K557)</f>
        <v>0</v>
      </c>
      <c r="L555" s="233"/>
      <c r="M555" s="233">
        <f>SUM(M556:M557)</f>
        <v>0</v>
      </c>
      <c r="N555" s="232"/>
      <c r="O555" s="232">
        <f>SUM(O556:O557)</f>
        <v>0</v>
      </c>
      <c r="P555" s="232"/>
      <c r="Q555" s="232">
        <f>SUM(Q556:Q557)</f>
        <v>0</v>
      </c>
      <c r="R555" s="233"/>
      <c r="S555" s="233"/>
      <c r="T555" s="234"/>
      <c r="U555" s="228"/>
      <c r="V555" s="228">
        <f>SUM(V556:V557)</f>
        <v>13.82</v>
      </c>
      <c r="W555" s="228"/>
      <c r="X555" s="228"/>
      <c r="Y555" s="228"/>
      <c r="AG555" t="s">
        <v>276</v>
      </c>
    </row>
    <row r="556" spans="1:60" outlineLevel="1" x14ac:dyDescent="0.2">
      <c r="A556" s="236">
        <v>141</v>
      </c>
      <c r="B556" s="237" t="s">
        <v>1077</v>
      </c>
      <c r="C556" s="247" t="s">
        <v>1078</v>
      </c>
      <c r="D556" s="238" t="s">
        <v>439</v>
      </c>
      <c r="E556" s="239">
        <v>76.8</v>
      </c>
      <c r="F556" s="240"/>
      <c r="G556" s="241">
        <f>ROUND(E556*F556,2)</f>
        <v>0</v>
      </c>
      <c r="H556" s="240"/>
      <c r="I556" s="241">
        <f>ROUND(E556*H556,2)</f>
        <v>0</v>
      </c>
      <c r="J556" s="240"/>
      <c r="K556" s="241">
        <f>ROUND(E556*J556,2)</f>
        <v>0</v>
      </c>
      <c r="L556" s="241">
        <v>21</v>
      </c>
      <c r="M556" s="241">
        <f>G556*(1+L556/100)</f>
        <v>0</v>
      </c>
      <c r="N556" s="239">
        <v>0</v>
      </c>
      <c r="O556" s="239">
        <f>ROUND(E556*N556,2)</f>
        <v>0</v>
      </c>
      <c r="P556" s="239">
        <v>0</v>
      </c>
      <c r="Q556" s="239">
        <f>ROUND(E556*P556,2)</f>
        <v>0</v>
      </c>
      <c r="R556" s="241" t="s">
        <v>1079</v>
      </c>
      <c r="S556" s="241" t="s">
        <v>280</v>
      </c>
      <c r="T556" s="242" t="s">
        <v>441</v>
      </c>
      <c r="U556" s="222">
        <v>0.18</v>
      </c>
      <c r="V556" s="222">
        <f>ROUND(E556*U556,2)</f>
        <v>13.82</v>
      </c>
      <c r="W556" s="222"/>
      <c r="X556" s="222" t="s">
        <v>399</v>
      </c>
      <c r="Y556" s="222" t="s">
        <v>283</v>
      </c>
      <c r="Z556" s="212"/>
      <c r="AA556" s="212"/>
      <c r="AB556" s="212"/>
      <c r="AC556" s="212"/>
      <c r="AD556" s="212"/>
      <c r="AE556" s="212"/>
      <c r="AF556" s="212"/>
      <c r="AG556" s="212" t="s">
        <v>400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1080</v>
      </c>
      <c r="D557" s="226"/>
      <c r="E557" s="227">
        <v>76.8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9" t="s">
        <v>275</v>
      </c>
      <c r="B558" s="230" t="s">
        <v>202</v>
      </c>
      <c r="C558" s="246" t="s">
        <v>203</v>
      </c>
      <c r="D558" s="231"/>
      <c r="E558" s="232"/>
      <c r="F558" s="233"/>
      <c r="G558" s="233">
        <f>SUMIF(AG559:AG561,"&lt;&gt;NOR",G559:G561)</f>
        <v>0</v>
      </c>
      <c r="H558" s="233"/>
      <c r="I558" s="233">
        <f>SUM(I559:I561)</f>
        <v>0</v>
      </c>
      <c r="J558" s="233"/>
      <c r="K558" s="233">
        <f>SUM(K559:K561)</f>
        <v>0</v>
      </c>
      <c r="L558" s="233"/>
      <c r="M558" s="233">
        <f>SUM(M559:M561)</f>
        <v>0</v>
      </c>
      <c r="N558" s="232"/>
      <c r="O558" s="232">
        <f>SUM(O559:O561)</f>
        <v>0.27</v>
      </c>
      <c r="P558" s="232"/>
      <c r="Q558" s="232">
        <f>SUM(Q559:Q561)</f>
        <v>0</v>
      </c>
      <c r="R558" s="233"/>
      <c r="S558" s="233"/>
      <c r="T558" s="234"/>
      <c r="U558" s="228"/>
      <c r="V558" s="228">
        <f>SUM(V559:V561)</f>
        <v>9.66</v>
      </c>
      <c r="W558" s="228"/>
      <c r="X558" s="228"/>
      <c r="Y558" s="228"/>
      <c r="AG558" t="s">
        <v>276</v>
      </c>
    </row>
    <row r="559" spans="1:60" ht="22.5" outlineLevel="1" x14ac:dyDescent="0.2">
      <c r="A559" s="236">
        <v>142</v>
      </c>
      <c r="B559" s="237" t="s">
        <v>1081</v>
      </c>
      <c r="C559" s="247" t="s">
        <v>1082</v>
      </c>
      <c r="D559" s="238" t="s">
        <v>564</v>
      </c>
      <c r="E559" s="239">
        <v>14.22</v>
      </c>
      <c r="F559" s="240"/>
      <c r="G559" s="241">
        <f>ROUND(E559*F559,2)</f>
        <v>0</v>
      </c>
      <c r="H559" s="240"/>
      <c r="I559" s="241">
        <f>ROUND(E559*H559,2)</f>
        <v>0</v>
      </c>
      <c r="J559" s="240"/>
      <c r="K559" s="241">
        <f>ROUND(E559*J559,2)</f>
        <v>0</v>
      </c>
      <c r="L559" s="241">
        <v>21</v>
      </c>
      <c r="M559" s="241">
        <f>G559*(1+L559/100)</f>
        <v>0</v>
      </c>
      <c r="N559" s="239">
        <v>1.9179999999999999E-2</v>
      </c>
      <c r="O559" s="239">
        <f>ROUND(E559*N559,2)</f>
        <v>0.27</v>
      </c>
      <c r="P559" s="239">
        <v>0</v>
      </c>
      <c r="Q559" s="239">
        <f>ROUND(E559*P559,2)</f>
        <v>0</v>
      </c>
      <c r="R559" s="241" t="s">
        <v>1083</v>
      </c>
      <c r="S559" s="241" t="s">
        <v>280</v>
      </c>
      <c r="T559" s="242" t="s">
        <v>441</v>
      </c>
      <c r="U559" s="222">
        <v>0.67900000000000005</v>
      </c>
      <c r="V559" s="222">
        <f>ROUND(E559*U559,2)</f>
        <v>9.66</v>
      </c>
      <c r="W559" s="222"/>
      <c r="X559" s="222" t="s">
        <v>399</v>
      </c>
      <c r="Y559" s="222" t="s">
        <v>283</v>
      </c>
      <c r="Z559" s="212"/>
      <c r="AA559" s="212"/>
      <c r="AB559" s="212"/>
      <c r="AC559" s="212"/>
      <c r="AD559" s="212"/>
      <c r="AE559" s="212"/>
      <c r="AF559" s="212"/>
      <c r="AG559" s="212" t="s">
        <v>400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4" t="s">
        <v>1084</v>
      </c>
      <c r="D560" s="256"/>
      <c r="E560" s="256"/>
      <c r="F560" s="256"/>
      <c r="G560" s="256"/>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448</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49" t="s">
        <v>1085</v>
      </c>
      <c r="D561" s="226"/>
      <c r="E561" s="227">
        <v>14.22</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288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x14ac:dyDescent="0.2">
      <c r="A562" s="229" t="s">
        <v>275</v>
      </c>
      <c r="B562" s="230" t="s">
        <v>210</v>
      </c>
      <c r="C562" s="246" t="s">
        <v>211</v>
      </c>
      <c r="D562" s="231"/>
      <c r="E562" s="232"/>
      <c r="F562" s="233"/>
      <c r="G562" s="233">
        <f>SUMIF(AG563:AG565,"&lt;&gt;NOR",G563:G565)</f>
        <v>0</v>
      </c>
      <c r="H562" s="233"/>
      <c r="I562" s="233">
        <f>SUM(I563:I565)</f>
        <v>0</v>
      </c>
      <c r="J562" s="233"/>
      <c r="K562" s="233">
        <f>SUM(K563:K565)</f>
        <v>0</v>
      </c>
      <c r="L562" s="233"/>
      <c r="M562" s="233">
        <f>SUM(M563:M565)</f>
        <v>0</v>
      </c>
      <c r="N562" s="232"/>
      <c r="O562" s="232">
        <f>SUM(O563:O565)</f>
        <v>0.06</v>
      </c>
      <c r="P562" s="232"/>
      <c r="Q562" s="232">
        <f>SUM(Q563:Q565)</f>
        <v>0</v>
      </c>
      <c r="R562" s="233"/>
      <c r="S562" s="233"/>
      <c r="T562" s="234"/>
      <c r="U562" s="228"/>
      <c r="V562" s="228">
        <f>SUM(V563:V565)</f>
        <v>845.53</v>
      </c>
      <c r="W562" s="228"/>
      <c r="X562" s="228"/>
      <c r="Y562" s="228"/>
      <c r="AG562" t="s">
        <v>276</v>
      </c>
    </row>
    <row r="563" spans="1:60" ht="33.75" outlineLevel="1" x14ac:dyDescent="0.2">
      <c r="A563" s="236">
        <v>143</v>
      </c>
      <c r="B563" s="237" t="s">
        <v>1086</v>
      </c>
      <c r="C563" s="247" t="s">
        <v>1087</v>
      </c>
      <c r="D563" s="238" t="s">
        <v>564</v>
      </c>
      <c r="E563" s="239">
        <v>1509.87</v>
      </c>
      <c r="F563" s="240"/>
      <c r="G563" s="241">
        <f>ROUND(E563*F563,2)</f>
        <v>0</v>
      </c>
      <c r="H563" s="240"/>
      <c r="I563" s="241">
        <f>ROUND(E563*H563,2)</f>
        <v>0</v>
      </c>
      <c r="J563" s="240"/>
      <c r="K563" s="241">
        <f>ROUND(E563*J563,2)</f>
        <v>0</v>
      </c>
      <c r="L563" s="241">
        <v>21</v>
      </c>
      <c r="M563" s="241">
        <f>G563*(1+L563/100)</f>
        <v>0</v>
      </c>
      <c r="N563" s="239">
        <v>4.0000000000000003E-5</v>
      </c>
      <c r="O563" s="239">
        <f>ROUND(E563*N563,2)</f>
        <v>0.06</v>
      </c>
      <c r="P563" s="239">
        <v>0</v>
      </c>
      <c r="Q563" s="239">
        <f>ROUND(E563*P563,2)</f>
        <v>0</v>
      </c>
      <c r="R563" s="241" t="s">
        <v>1088</v>
      </c>
      <c r="S563" s="241" t="s">
        <v>1089</v>
      </c>
      <c r="T563" s="242" t="s">
        <v>597</v>
      </c>
      <c r="U563" s="222">
        <v>0.56000000000000005</v>
      </c>
      <c r="V563" s="222">
        <f>ROUND(E563*U563,2)</f>
        <v>845.53</v>
      </c>
      <c r="W563" s="222"/>
      <c r="X563" s="222" t="s">
        <v>399</v>
      </c>
      <c r="Y563" s="222" t="s">
        <v>283</v>
      </c>
      <c r="Z563" s="212"/>
      <c r="AA563" s="212"/>
      <c r="AB563" s="212"/>
      <c r="AC563" s="212"/>
      <c r="AD563" s="212"/>
      <c r="AE563" s="212"/>
      <c r="AF563" s="212"/>
      <c r="AG563" s="212" t="s">
        <v>400</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48" t="s">
        <v>1090</v>
      </c>
      <c r="D564" s="244"/>
      <c r="E564" s="244"/>
      <c r="F564" s="244"/>
      <c r="G564" s="244"/>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286</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49" t="s">
        <v>1091</v>
      </c>
      <c r="D565" s="226"/>
      <c r="E565" s="227">
        <v>1509.87</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288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x14ac:dyDescent="0.2">
      <c r="A566" s="229" t="s">
        <v>275</v>
      </c>
      <c r="B566" s="230" t="s">
        <v>212</v>
      </c>
      <c r="C566" s="246" t="s">
        <v>213</v>
      </c>
      <c r="D566" s="231"/>
      <c r="E566" s="232"/>
      <c r="F566" s="233"/>
      <c r="G566" s="233">
        <f>SUMIF(AG567:AG569,"&lt;&gt;NOR",G567:G569)</f>
        <v>0</v>
      </c>
      <c r="H566" s="233"/>
      <c r="I566" s="233">
        <f>SUM(I567:I569)</f>
        <v>0</v>
      </c>
      <c r="J566" s="233"/>
      <c r="K566" s="233">
        <f>SUM(K567:K569)</f>
        <v>0</v>
      </c>
      <c r="L566" s="233"/>
      <c r="M566" s="233">
        <f>SUM(M567:M569)</f>
        <v>0</v>
      </c>
      <c r="N566" s="232"/>
      <c r="O566" s="232">
        <f>SUM(O567:O569)</f>
        <v>0</v>
      </c>
      <c r="P566" s="232"/>
      <c r="Q566" s="232">
        <f>SUM(Q567:Q569)</f>
        <v>0</v>
      </c>
      <c r="R566" s="233"/>
      <c r="S566" s="233"/>
      <c r="T566" s="234"/>
      <c r="U566" s="228"/>
      <c r="V566" s="228">
        <f>SUM(V567:V569)</f>
        <v>11.7</v>
      </c>
      <c r="W566" s="228"/>
      <c r="X566" s="228"/>
      <c r="Y566" s="228"/>
      <c r="AG566" t="s">
        <v>276</v>
      </c>
    </row>
    <row r="567" spans="1:60" outlineLevel="1" x14ac:dyDescent="0.2">
      <c r="A567" s="236">
        <v>144</v>
      </c>
      <c r="B567" s="237" t="s">
        <v>1092</v>
      </c>
      <c r="C567" s="247" t="s">
        <v>1093</v>
      </c>
      <c r="D567" s="238" t="s">
        <v>1094</v>
      </c>
      <c r="E567" s="239">
        <v>38.5</v>
      </c>
      <c r="F567" s="240"/>
      <c r="G567" s="241">
        <f>ROUND(E567*F567,2)</f>
        <v>0</v>
      </c>
      <c r="H567" s="240"/>
      <c r="I567" s="241">
        <f>ROUND(E567*H567,2)</f>
        <v>0</v>
      </c>
      <c r="J567" s="240"/>
      <c r="K567" s="241">
        <f>ROUND(E567*J567,2)</f>
        <v>0</v>
      </c>
      <c r="L567" s="241">
        <v>21</v>
      </c>
      <c r="M567" s="241">
        <f>G567*(1+L567/100)</f>
        <v>0</v>
      </c>
      <c r="N567" s="239">
        <v>6.0000000000000002E-5</v>
      </c>
      <c r="O567" s="239">
        <f>ROUND(E567*N567,2)</f>
        <v>0</v>
      </c>
      <c r="P567" s="239">
        <v>0</v>
      </c>
      <c r="Q567" s="239">
        <f>ROUND(E567*P567,2)</f>
        <v>0</v>
      </c>
      <c r="R567" s="241" t="s">
        <v>1095</v>
      </c>
      <c r="S567" s="241" t="s">
        <v>280</v>
      </c>
      <c r="T567" s="242" t="s">
        <v>441</v>
      </c>
      <c r="U567" s="222">
        <v>0.30399999999999999</v>
      </c>
      <c r="V567" s="222">
        <f>ROUND(E567*U567,2)</f>
        <v>11.7</v>
      </c>
      <c r="W567" s="222"/>
      <c r="X567" s="222" t="s">
        <v>399</v>
      </c>
      <c r="Y567" s="222" t="s">
        <v>283</v>
      </c>
      <c r="Z567" s="212"/>
      <c r="AA567" s="212"/>
      <c r="AB567" s="212"/>
      <c r="AC567" s="212"/>
      <c r="AD567" s="212"/>
      <c r="AE567" s="212"/>
      <c r="AF567" s="212"/>
      <c r="AG567" s="212" t="s">
        <v>400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49" t="s">
        <v>1096</v>
      </c>
      <c r="D568" s="226"/>
      <c r="E568" s="227">
        <v>5.5</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288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49" t="s">
        <v>1097</v>
      </c>
      <c r="D569" s="226"/>
      <c r="E569" s="227">
        <v>33</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288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x14ac:dyDescent="0.2">
      <c r="A570" s="229" t="s">
        <v>275</v>
      </c>
      <c r="B570" s="230" t="s">
        <v>230</v>
      </c>
      <c r="C570" s="246" t="s">
        <v>231</v>
      </c>
      <c r="D570" s="231"/>
      <c r="E570" s="232"/>
      <c r="F570" s="233"/>
      <c r="G570" s="233">
        <f>SUMIF(AG571:AG613,"&lt;&gt;NOR",G571:G613)</f>
        <v>0</v>
      </c>
      <c r="H570" s="233"/>
      <c r="I570" s="233">
        <f>SUM(I571:I613)</f>
        <v>0</v>
      </c>
      <c r="J570" s="233"/>
      <c r="K570" s="233">
        <f>SUM(K571:K613)</f>
        <v>0</v>
      </c>
      <c r="L570" s="233"/>
      <c r="M570" s="233">
        <f>SUM(M571:M613)</f>
        <v>0</v>
      </c>
      <c r="N570" s="232"/>
      <c r="O570" s="232">
        <f>SUM(O571:O613)</f>
        <v>0</v>
      </c>
      <c r="P570" s="232"/>
      <c r="Q570" s="232">
        <f>SUM(Q571:Q613)</f>
        <v>0</v>
      </c>
      <c r="R570" s="233"/>
      <c r="S570" s="233"/>
      <c r="T570" s="234"/>
      <c r="U570" s="228"/>
      <c r="V570" s="228">
        <f>SUM(V571:V613)</f>
        <v>119.72999999999999</v>
      </c>
      <c r="W570" s="228"/>
      <c r="X570" s="228"/>
      <c r="Y570" s="228"/>
      <c r="AG570" t="s">
        <v>276</v>
      </c>
    </row>
    <row r="571" spans="1:60" outlineLevel="1" x14ac:dyDescent="0.2">
      <c r="A571" s="236">
        <v>145</v>
      </c>
      <c r="B571" s="237" t="s">
        <v>1098</v>
      </c>
      <c r="C571" s="247" t="s">
        <v>1099</v>
      </c>
      <c r="D571" s="238" t="s">
        <v>492</v>
      </c>
      <c r="E571" s="239">
        <v>42</v>
      </c>
      <c r="F571" s="240"/>
      <c r="G571" s="241">
        <f>ROUND(E571*F571,2)</f>
        <v>0</v>
      </c>
      <c r="H571" s="240"/>
      <c r="I571" s="241">
        <f>ROUND(E571*H571,2)</f>
        <v>0</v>
      </c>
      <c r="J571" s="240"/>
      <c r="K571" s="241">
        <f>ROUND(E571*J571,2)</f>
        <v>0</v>
      </c>
      <c r="L571" s="241">
        <v>21</v>
      </c>
      <c r="M571" s="241">
        <f>G571*(1+L571/100)</f>
        <v>0</v>
      </c>
      <c r="N571" s="239">
        <v>0</v>
      </c>
      <c r="O571" s="239">
        <f>ROUND(E571*N571,2)</f>
        <v>0</v>
      </c>
      <c r="P571" s="239">
        <v>0</v>
      </c>
      <c r="Q571" s="239">
        <f>ROUND(E571*P571,2)</f>
        <v>0</v>
      </c>
      <c r="R571" s="241"/>
      <c r="S571" s="241" t="s">
        <v>316</v>
      </c>
      <c r="T571" s="242" t="s">
        <v>281</v>
      </c>
      <c r="U571" s="222">
        <v>0.74</v>
      </c>
      <c r="V571" s="222">
        <f>ROUND(E571*U571,2)</f>
        <v>31.08</v>
      </c>
      <c r="W571" s="222"/>
      <c r="X571" s="222" t="s">
        <v>399</v>
      </c>
      <c r="Y571" s="222" t="s">
        <v>283</v>
      </c>
      <c r="Z571" s="212"/>
      <c r="AA571" s="212"/>
      <c r="AB571" s="212"/>
      <c r="AC571" s="212"/>
      <c r="AD571" s="212"/>
      <c r="AE571" s="212"/>
      <c r="AF571" s="212"/>
      <c r="AG571" s="212" t="s">
        <v>400</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49" t="s">
        <v>1100</v>
      </c>
      <c r="D572" s="226"/>
      <c r="E572" s="227">
        <v>42</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288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57">
        <v>146</v>
      </c>
      <c r="B573" s="258" t="s">
        <v>1101</v>
      </c>
      <c r="C573" s="265" t="s">
        <v>1102</v>
      </c>
      <c r="D573" s="259" t="s">
        <v>886</v>
      </c>
      <c r="E573" s="260">
        <v>1</v>
      </c>
      <c r="F573" s="261"/>
      <c r="G573" s="262">
        <f>ROUND(E573*F573,2)</f>
        <v>0</v>
      </c>
      <c r="H573" s="261"/>
      <c r="I573" s="262">
        <f>ROUND(E573*H573,2)</f>
        <v>0</v>
      </c>
      <c r="J573" s="261"/>
      <c r="K573" s="262">
        <f>ROUND(E573*J573,2)</f>
        <v>0</v>
      </c>
      <c r="L573" s="262">
        <v>21</v>
      </c>
      <c r="M573" s="262">
        <f>G573*(1+L573/100)</f>
        <v>0</v>
      </c>
      <c r="N573" s="260">
        <v>0</v>
      </c>
      <c r="O573" s="260">
        <f>ROUND(E573*N573,2)</f>
        <v>0</v>
      </c>
      <c r="P573" s="260">
        <v>0</v>
      </c>
      <c r="Q573" s="260">
        <f>ROUND(E573*P573,2)</f>
        <v>0</v>
      </c>
      <c r="R573" s="262"/>
      <c r="S573" s="262" t="s">
        <v>316</v>
      </c>
      <c r="T573" s="263" t="s">
        <v>281</v>
      </c>
      <c r="U573" s="222">
        <v>0</v>
      </c>
      <c r="V573" s="222">
        <f>ROUND(E573*U573,2)</f>
        <v>0</v>
      </c>
      <c r="W573" s="222"/>
      <c r="X573" s="222" t="s">
        <v>399</v>
      </c>
      <c r="Y573" s="222" t="s">
        <v>283</v>
      </c>
      <c r="Z573" s="212"/>
      <c r="AA573" s="212"/>
      <c r="AB573" s="212"/>
      <c r="AC573" s="212"/>
      <c r="AD573" s="212"/>
      <c r="AE573" s="212"/>
      <c r="AF573" s="212"/>
      <c r="AG573" s="212" t="s">
        <v>400</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57">
        <v>147</v>
      </c>
      <c r="B574" s="258" t="s">
        <v>1103</v>
      </c>
      <c r="C574" s="265" t="s">
        <v>1104</v>
      </c>
      <c r="D574" s="259" t="s">
        <v>1105</v>
      </c>
      <c r="E574" s="260">
        <v>2</v>
      </c>
      <c r="F574" s="261"/>
      <c r="G574" s="262">
        <f>ROUND(E574*F574,2)</f>
        <v>0</v>
      </c>
      <c r="H574" s="261"/>
      <c r="I574" s="262">
        <f>ROUND(E574*H574,2)</f>
        <v>0</v>
      </c>
      <c r="J574" s="261"/>
      <c r="K574" s="262">
        <f>ROUND(E574*J574,2)</f>
        <v>0</v>
      </c>
      <c r="L574" s="262">
        <v>21</v>
      </c>
      <c r="M574" s="262">
        <f>G574*(1+L574/100)</f>
        <v>0</v>
      </c>
      <c r="N574" s="260">
        <v>0</v>
      </c>
      <c r="O574" s="260">
        <f>ROUND(E574*N574,2)</f>
        <v>0</v>
      </c>
      <c r="P574" s="260">
        <v>0</v>
      </c>
      <c r="Q574" s="260">
        <f>ROUND(E574*P574,2)</f>
        <v>0</v>
      </c>
      <c r="R574" s="262"/>
      <c r="S574" s="262" t="s">
        <v>316</v>
      </c>
      <c r="T574" s="263" t="s">
        <v>281</v>
      </c>
      <c r="U574" s="222">
        <v>0</v>
      </c>
      <c r="V574" s="222">
        <f>ROUND(E574*U574,2)</f>
        <v>0</v>
      </c>
      <c r="W574" s="222"/>
      <c r="X574" s="222" t="s">
        <v>399</v>
      </c>
      <c r="Y574" s="222" t="s">
        <v>283</v>
      </c>
      <c r="Z574" s="212"/>
      <c r="AA574" s="212"/>
      <c r="AB574" s="212"/>
      <c r="AC574" s="212"/>
      <c r="AD574" s="212"/>
      <c r="AE574" s="212"/>
      <c r="AF574" s="212"/>
      <c r="AG574" s="212" t="s">
        <v>400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57">
        <v>148</v>
      </c>
      <c r="B575" s="258" t="s">
        <v>1106</v>
      </c>
      <c r="C575" s="265" t="s">
        <v>1107</v>
      </c>
      <c r="D575" s="259" t="s">
        <v>886</v>
      </c>
      <c r="E575" s="260">
        <v>6</v>
      </c>
      <c r="F575" s="261"/>
      <c r="G575" s="262">
        <f>ROUND(E575*F575,2)</f>
        <v>0</v>
      </c>
      <c r="H575" s="261"/>
      <c r="I575" s="262">
        <f>ROUND(E575*H575,2)</f>
        <v>0</v>
      </c>
      <c r="J575" s="261"/>
      <c r="K575" s="262">
        <f>ROUND(E575*J575,2)</f>
        <v>0</v>
      </c>
      <c r="L575" s="262">
        <v>21</v>
      </c>
      <c r="M575" s="262">
        <f>G575*(1+L575/100)</f>
        <v>0</v>
      </c>
      <c r="N575" s="260">
        <v>0</v>
      </c>
      <c r="O575" s="260">
        <f>ROUND(E575*N575,2)</f>
        <v>0</v>
      </c>
      <c r="P575" s="260">
        <v>0</v>
      </c>
      <c r="Q575" s="260">
        <f>ROUND(E575*P575,2)</f>
        <v>0</v>
      </c>
      <c r="R575" s="262"/>
      <c r="S575" s="262" t="s">
        <v>316</v>
      </c>
      <c r="T575" s="263" t="s">
        <v>281</v>
      </c>
      <c r="U575" s="222">
        <v>0</v>
      </c>
      <c r="V575" s="222">
        <f>ROUND(E575*U575,2)</f>
        <v>0</v>
      </c>
      <c r="W575" s="222"/>
      <c r="X575" s="222" t="s">
        <v>399</v>
      </c>
      <c r="Y575" s="222" t="s">
        <v>283</v>
      </c>
      <c r="Z575" s="212"/>
      <c r="AA575" s="212"/>
      <c r="AB575" s="212"/>
      <c r="AC575" s="212"/>
      <c r="AD575" s="212"/>
      <c r="AE575" s="212"/>
      <c r="AF575" s="212"/>
      <c r="AG575" s="212" t="s">
        <v>400</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57">
        <v>149</v>
      </c>
      <c r="B576" s="258" t="s">
        <v>1108</v>
      </c>
      <c r="C576" s="265" t="s">
        <v>1109</v>
      </c>
      <c r="D576" s="259" t="s">
        <v>1110</v>
      </c>
      <c r="E576" s="260">
        <v>1</v>
      </c>
      <c r="F576" s="261"/>
      <c r="G576" s="262">
        <f>ROUND(E576*F576,2)</f>
        <v>0</v>
      </c>
      <c r="H576" s="261"/>
      <c r="I576" s="262">
        <f>ROUND(E576*H576,2)</f>
        <v>0</v>
      </c>
      <c r="J576" s="261"/>
      <c r="K576" s="262">
        <f>ROUND(E576*J576,2)</f>
        <v>0</v>
      </c>
      <c r="L576" s="262">
        <v>21</v>
      </c>
      <c r="M576" s="262">
        <f>G576*(1+L576/100)</f>
        <v>0</v>
      </c>
      <c r="N576" s="260">
        <v>0</v>
      </c>
      <c r="O576" s="260">
        <f>ROUND(E576*N576,2)</f>
        <v>0</v>
      </c>
      <c r="P576" s="260">
        <v>0</v>
      </c>
      <c r="Q576" s="260">
        <f>ROUND(E576*P576,2)</f>
        <v>0</v>
      </c>
      <c r="R576" s="262"/>
      <c r="S576" s="262" t="s">
        <v>316</v>
      </c>
      <c r="T576" s="263" t="s">
        <v>281</v>
      </c>
      <c r="U576" s="222">
        <v>0</v>
      </c>
      <c r="V576" s="222">
        <f>ROUND(E576*U576,2)</f>
        <v>0</v>
      </c>
      <c r="W576" s="222"/>
      <c r="X576" s="222" t="s">
        <v>399</v>
      </c>
      <c r="Y576" s="222" t="s">
        <v>283</v>
      </c>
      <c r="Z576" s="212"/>
      <c r="AA576" s="212"/>
      <c r="AB576" s="212"/>
      <c r="AC576" s="212"/>
      <c r="AD576" s="212"/>
      <c r="AE576" s="212"/>
      <c r="AF576" s="212"/>
      <c r="AG576" s="212" t="s">
        <v>400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57">
        <v>150</v>
      </c>
      <c r="B577" s="258" t="s">
        <v>1111</v>
      </c>
      <c r="C577" s="265" t="s">
        <v>1112</v>
      </c>
      <c r="D577" s="259" t="s">
        <v>1110</v>
      </c>
      <c r="E577" s="260">
        <v>40</v>
      </c>
      <c r="F577" s="261"/>
      <c r="G577" s="262">
        <f>ROUND(E577*F577,2)</f>
        <v>0</v>
      </c>
      <c r="H577" s="261"/>
      <c r="I577" s="262">
        <f>ROUND(E577*H577,2)</f>
        <v>0</v>
      </c>
      <c r="J577" s="261"/>
      <c r="K577" s="262">
        <f>ROUND(E577*J577,2)</f>
        <v>0</v>
      </c>
      <c r="L577" s="262">
        <v>21</v>
      </c>
      <c r="M577" s="262">
        <f>G577*(1+L577/100)</f>
        <v>0</v>
      </c>
      <c r="N577" s="260">
        <v>0</v>
      </c>
      <c r="O577" s="260">
        <f>ROUND(E577*N577,2)</f>
        <v>0</v>
      </c>
      <c r="P577" s="260">
        <v>0</v>
      </c>
      <c r="Q577" s="260">
        <f>ROUND(E577*P577,2)</f>
        <v>0</v>
      </c>
      <c r="R577" s="262"/>
      <c r="S577" s="262" t="s">
        <v>316</v>
      </c>
      <c r="T577" s="263" t="s">
        <v>281</v>
      </c>
      <c r="U577" s="222">
        <v>0</v>
      </c>
      <c r="V577" s="222">
        <f>ROUND(E577*U577,2)</f>
        <v>0</v>
      </c>
      <c r="W577" s="222"/>
      <c r="X577" s="222" t="s">
        <v>399</v>
      </c>
      <c r="Y577" s="222" t="s">
        <v>283</v>
      </c>
      <c r="Z577" s="212"/>
      <c r="AA577" s="212"/>
      <c r="AB577" s="212"/>
      <c r="AC577" s="212"/>
      <c r="AD577" s="212"/>
      <c r="AE577" s="212"/>
      <c r="AF577" s="212"/>
      <c r="AG577" s="212" t="s">
        <v>400</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57">
        <v>151</v>
      </c>
      <c r="B578" s="258" t="s">
        <v>1113</v>
      </c>
      <c r="C578" s="265" t="s">
        <v>1114</v>
      </c>
      <c r="D578" s="259" t="s">
        <v>1110</v>
      </c>
      <c r="E578" s="260">
        <v>158</v>
      </c>
      <c r="F578" s="261"/>
      <c r="G578" s="262">
        <f>ROUND(E578*F578,2)</f>
        <v>0</v>
      </c>
      <c r="H578" s="261"/>
      <c r="I578" s="262">
        <f>ROUND(E578*H578,2)</f>
        <v>0</v>
      </c>
      <c r="J578" s="261"/>
      <c r="K578" s="262">
        <f>ROUND(E578*J578,2)</f>
        <v>0</v>
      </c>
      <c r="L578" s="262">
        <v>21</v>
      </c>
      <c r="M578" s="262">
        <f>G578*(1+L578/100)</f>
        <v>0</v>
      </c>
      <c r="N578" s="260">
        <v>0</v>
      </c>
      <c r="O578" s="260">
        <f>ROUND(E578*N578,2)</f>
        <v>0</v>
      </c>
      <c r="P578" s="260">
        <v>0</v>
      </c>
      <c r="Q578" s="260">
        <f>ROUND(E578*P578,2)</f>
        <v>0</v>
      </c>
      <c r="R578" s="262"/>
      <c r="S578" s="262" t="s">
        <v>316</v>
      </c>
      <c r="T578" s="263" t="s">
        <v>281</v>
      </c>
      <c r="U578" s="222">
        <v>0</v>
      </c>
      <c r="V578" s="222">
        <f>ROUND(E578*U578,2)</f>
        <v>0</v>
      </c>
      <c r="W578" s="222"/>
      <c r="X578" s="222" t="s">
        <v>399</v>
      </c>
      <c r="Y578" s="222" t="s">
        <v>283</v>
      </c>
      <c r="Z578" s="212"/>
      <c r="AA578" s="212"/>
      <c r="AB578" s="212"/>
      <c r="AC578" s="212"/>
      <c r="AD578" s="212"/>
      <c r="AE578" s="212"/>
      <c r="AF578" s="212"/>
      <c r="AG578" s="212" t="s">
        <v>400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57">
        <v>152</v>
      </c>
      <c r="B579" s="258" t="s">
        <v>1115</v>
      </c>
      <c r="C579" s="265" t="s">
        <v>1116</v>
      </c>
      <c r="D579" s="259" t="s">
        <v>1110</v>
      </c>
      <c r="E579" s="260">
        <v>5</v>
      </c>
      <c r="F579" s="261"/>
      <c r="G579" s="262">
        <f>ROUND(E579*F579,2)</f>
        <v>0</v>
      </c>
      <c r="H579" s="261"/>
      <c r="I579" s="262">
        <f>ROUND(E579*H579,2)</f>
        <v>0</v>
      </c>
      <c r="J579" s="261"/>
      <c r="K579" s="262">
        <f>ROUND(E579*J579,2)</f>
        <v>0</v>
      </c>
      <c r="L579" s="262">
        <v>21</v>
      </c>
      <c r="M579" s="262">
        <f>G579*(1+L579/100)</f>
        <v>0</v>
      </c>
      <c r="N579" s="260">
        <v>0</v>
      </c>
      <c r="O579" s="260">
        <f>ROUND(E579*N579,2)</f>
        <v>0</v>
      </c>
      <c r="P579" s="260">
        <v>0</v>
      </c>
      <c r="Q579" s="260">
        <f>ROUND(E579*P579,2)</f>
        <v>0</v>
      </c>
      <c r="R579" s="262"/>
      <c r="S579" s="262" t="s">
        <v>316</v>
      </c>
      <c r="T579" s="263" t="s">
        <v>281</v>
      </c>
      <c r="U579" s="222">
        <v>0</v>
      </c>
      <c r="V579" s="222">
        <f>ROUND(E579*U579,2)</f>
        <v>0</v>
      </c>
      <c r="W579" s="222"/>
      <c r="X579" s="222" t="s">
        <v>399</v>
      </c>
      <c r="Y579" s="222" t="s">
        <v>283</v>
      </c>
      <c r="Z579" s="212"/>
      <c r="AA579" s="212"/>
      <c r="AB579" s="212"/>
      <c r="AC579" s="212"/>
      <c r="AD579" s="212"/>
      <c r="AE579" s="212"/>
      <c r="AF579" s="212"/>
      <c r="AG579" s="212" t="s">
        <v>400</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57">
        <v>153</v>
      </c>
      <c r="B580" s="258" t="s">
        <v>1117</v>
      </c>
      <c r="C580" s="265" t="s">
        <v>1118</v>
      </c>
      <c r="D580" s="259" t="s">
        <v>886</v>
      </c>
      <c r="E580" s="260">
        <v>28</v>
      </c>
      <c r="F580" s="261"/>
      <c r="G580" s="262">
        <f>ROUND(E580*F580,2)</f>
        <v>0</v>
      </c>
      <c r="H580" s="261"/>
      <c r="I580" s="262">
        <f>ROUND(E580*H580,2)</f>
        <v>0</v>
      </c>
      <c r="J580" s="261"/>
      <c r="K580" s="262">
        <f>ROUND(E580*J580,2)</f>
        <v>0</v>
      </c>
      <c r="L580" s="262">
        <v>21</v>
      </c>
      <c r="M580" s="262">
        <f>G580*(1+L580/100)</f>
        <v>0</v>
      </c>
      <c r="N580" s="260">
        <v>0</v>
      </c>
      <c r="O580" s="260">
        <f>ROUND(E580*N580,2)</f>
        <v>0</v>
      </c>
      <c r="P580" s="260">
        <v>0</v>
      </c>
      <c r="Q580" s="260">
        <f>ROUND(E580*P580,2)</f>
        <v>0</v>
      </c>
      <c r="R580" s="262"/>
      <c r="S580" s="262" t="s">
        <v>316</v>
      </c>
      <c r="T580" s="263" t="s">
        <v>281</v>
      </c>
      <c r="U580" s="222">
        <v>0</v>
      </c>
      <c r="V580" s="222">
        <f>ROUND(E580*U580,2)</f>
        <v>0</v>
      </c>
      <c r="W580" s="222"/>
      <c r="X580" s="222" t="s">
        <v>399</v>
      </c>
      <c r="Y580" s="222" t="s">
        <v>283</v>
      </c>
      <c r="Z580" s="212"/>
      <c r="AA580" s="212"/>
      <c r="AB580" s="212"/>
      <c r="AC580" s="212"/>
      <c r="AD580" s="212"/>
      <c r="AE580" s="212"/>
      <c r="AF580" s="212"/>
      <c r="AG580" s="212" t="s">
        <v>400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57">
        <v>154</v>
      </c>
      <c r="B581" s="258" t="s">
        <v>1119</v>
      </c>
      <c r="C581" s="265" t="s">
        <v>1120</v>
      </c>
      <c r="D581" s="259" t="s">
        <v>886</v>
      </c>
      <c r="E581" s="260">
        <v>2</v>
      </c>
      <c r="F581" s="261"/>
      <c r="G581" s="262">
        <f>ROUND(E581*F581,2)</f>
        <v>0</v>
      </c>
      <c r="H581" s="261"/>
      <c r="I581" s="262">
        <f>ROUND(E581*H581,2)</f>
        <v>0</v>
      </c>
      <c r="J581" s="261"/>
      <c r="K581" s="262">
        <f>ROUND(E581*J581,2)</f>
        <v>0</v>
      </c>
      <c r="L581" s="262">
        <v>21</v>
      </c>
      <c r="M581" s="262">
        <f>G581*(1+L581/100)</f>
        <v>0</v>
      </c>
      <c r="N581" s="260">
        <v>0</v>
      </c>
      <c r="O581" s="260">
        <f>ROUND(E581*N581,2)</f>
        <v>0</v>
      </c>
      <c r="P581" s="260">
        <v>0</v>
      </c>
      <c r="Q581" s="260">
        <f>ROUND(E581*P581,2)</f>
        <v>0</v>
      </c>
      <c r="R581" s="262"/>
      <c r="S581" s="262" t="s">
        <v>316</v>
      </c>
      <c r="T581" s="263" t="s">
        <v>281</v>
      </c>
      <c r="U581" s="222">
        <v>0</v>
      </c>
      <c r="V581" s="222">
        <f>ROUND(E581*U581,2)</f>
        <v>0</v>
      </c>
      <c r="W581" s="222"/>
      <c r="X581" s="222" t="s">
        <v>399</v>
      </c>
      <c r="Y581" s="222" t="s">
        <v>283</v>
      </c>
      <c r="Z581" s="212"/>
      <c r="AA581" s="212"/>
      <c r="AB581" s="212"/>
      <c r="AC581" s="212"/>
      <c r="AD581" s="212"/>
      <c r="AE581" s="212"/>
      <c r="AF581" s="212"/>
      <c r="AG581" s="212" t="s">
        <v>400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57">
        <v>155</v>
      </c>
      <c r="B582" s="258" t="s">
        <v>1121</v>
      </c>
      <c r="C582" s="265" t="s">
        <v>1122</v>
      </c>
      <c r="D582" s="259" t="s">
        <v>886</v>
      </c>
      <c r="E582" s="260">
        <v>4</v>
      </c>
      <c r="F582" s="261"/>
      <c r="G582" s="262">
        <f>ROUND(E582*F582,2)</f>
        <v>0</v>
      </c>
      <c r="H582" s="261"/>
      <c r="I582" s="262">
        <f>ROUND(E582*H582,2)</f>
        <v>0</v>
      </c>
      <c r="J582" s="261"/>
      <c r="K582" s="262">
        <f>ROUND(E582*J582,2)</f>
        <v>0</v>
      </c>
      <c r="L582" s="262">
        <v>21</v>
      </c>
      <c r="M582" s="262">
        <f>G582*(1+L582/100)</f>
        <v>0</v>
      </c>
      <c r="N582" s="260">
        <v>0</v>
      </c>
      <c r="O582" s="260">
        <f>ROUND(E582*N582,2)</f>
        <v>0</v>
      </c>
      <c r="P582" s="260">
        <v>0</v>
      </c>
      <c r="Q582" s="260">
        <f>ROUND(E582*P582,2)</f>
        <v>0</v>
      </c>
      <c r="R582" s="262"/>
      <c r="S582" s="262" t="s">
        <v>316</v>
      </c>
      <c r="T582" s="263" t="s">
        <v>281</v>
      </c>
      <c r="U582" s="222">
        <v>0</v>
      </c>
      <c r="V582" s="222">
        <f>ROUND(E582*U582,2)</f>
        <v>0</v>
      </c>
      <c r="W582" s="222"/>
      <c r="X582" s="222" t="s">
        <v>399</v>
      </c>
      <c r="Y582" s="222" t="s">
        <v>283</v>
      </c>
      <c r="Z582" s="212"/>
      <c r="AA582" s="212"/>
      <c r="AB582" s="212"/>
      <c r="AC582" s="212"/>
      <c r="AD582" s="212"/>
      <c r="AE582" s="212"/>
      <c r="AF582" s="212"/>
      <c r="AG582" s="212" t="s">
        <v>400</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156</v>
      </c>
      <c r="B583" s="258" t="s">
        <v>1123</v>
      </c>
      <c r="C583" s="265" t="s">
        <v>1124</v>
      </c>
      <c r="D583" s="259" t="s">
        <v>886</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316</v>
      </c>
      <c r="T583" s="263" t="s">
        <v>281</v>
      </c>
      <c r="U583" s="222">
        <v>0</v>
      </c>
      <c r="V583" s="222">
        <f>ROUND(E583*U583,2)</f>
        <v>0</v>
      </c>
      <c r="W583" s="222"/>
      <c r="X583" s="222" t="s">
        <v>399</v>
      </c>
      <c r="Y583" s="222" t="s">
        <v>283</v>
      </c>
      <c r="Z583" s="212"/>
      <c r="AA583" s="212"/>
      <c r="AB583" s="212"/>
      <c r="AC583" s="212"/>
      <c r="AD583" s="212"/>
      <c r="AE583" s="212"/>
      <c r="AF583" s="212"/>
      <c r="AG583" s="212" t="s">
        <v>400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157</v>
      </c>
      <c r="B584" s="258" t="s">
        <v>1125</v>
      </c>
      <c r="C584" s="265" t="s">
        <v>1124</v>
      </c>
      <c r="D584" s="259" t="s">
        <v>886</v>
      </c>
      <c r="E584" s="260">
        <v>7</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316</v>
      </c>
      <c r="T584" s="263" t="s">
        <v>281</v>
      </c>
      <c r="U584" s="222">
        <v>0</v>
      </c>
      <c r="V584" s="222">
        <f>ROUND(E584*U584,2)</f>
        <v>0</v>
      </c>
      <c r="W584" s="222"/>
      <c r="X584" s="222" t="s">
        <v>399</v>
      </c>
      <c r="Y584" s="222" t="s">
        <v>283</v>
      </c>
      <c r="Z584" s="212"/>
      <c r="AA584" s="212"/>
      <c r="AB584" s="212"/>
      <c r="AC584" s="212"/>
      <c r="AD584" s="212"/>
      <c r="AE584" s="212"/>
      <c r="AF584" s="212"/>
      <c r="AG584" s="212" t="s">
        <v>400</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158</v>
      </c>
      <c r="B585" s="258" t="s">
        <v>1126</v>
      </c>
      <c r="C585" s="265" t="s">
        <v>1127</v>
      </c>
      <c r="D585" s="259" t="s">
        <v>886</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316</v>
      </c>
      <c r="T585" s="263" t="s">
        <v>281</v>
      </c>
      <c r="U585" s="222">
        <v>0</v>
      </c>
      <c r="V585" s="222">
        <f>ROUND(E585*U585,2)</f>
        <v>0</v>
      </c>
      <c r="W585" s="222"/>
      <c r="X585" s="222" t="s">
        <v>399</v>
      </c>
      <c r="Y585" s="222" t="s">
        <v>283</v>
      </c>
      <c r="Z585" s="212"/>
      <c r="AA585" s="212"/>
      <c r="AB585" s="212"/>
      <c r="AC585" s="212"/>
      <c r="AD585" s="212"/>
      <c r="AE585" s="212"/>
      <c r="AF585" s="212"/>
      <c r="AG585" s="212" t="s">
        <v>400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36">
        <v>159</v>
      </c>
      <c r="B586" s="237" t="s">
        <v>1128</v>
      </c>
      <c r="C586" s="247" t="s">
        <v>1129</v>
      </c>
      <c r="D586" s="238" t="s">
        <v>886</v>
      </c>
      <c r="E586" s="239">
        <v>20</v>
      </c>
      <c r="F586" s="240"/>
      <c r="G586" s="241">
        <f>ROUND(E586*F586,2)</f>
        <v>0</v>
      </c>
      <c r="H586" s="240"/>
      <c r="I586" s="241">
        <f>ROUND(E586*H586,2)</f>
        <v>0</v>
      </c>
      <c r="J586" s="240"/>
      <c r="K586" s="241">
        <f>ROUND(E586*J586,2)</f>
        <v>0</v>
      </c>
      <c r="L586" s="241">
        <v>21</v>
      </c>
      <c r="M586" s="241">
        <f>G586*(1+L586/100)</f>
        <v>0</v>
      </c>
      <c r="N586" s="239">
        <v>0</v>
      </c>
      <c r="O586" s="239">
        <f>ROUND(E586*N586,2)</f>
        <v>0</v>
      </c>
      <c r="P586" s="239">
        <v>0</v>
      </c>
      <c r="Q586" s="239">
        <f>ROUND(E586*P586,2)</f>
        <v>0</v>
      </c>
      <c r="R586" s="241"/>
      <c r="S586" s="241" t="s">
        <v>316</v>
      </c>
      <c r="T586" s="242" t="s">
        <v>281</v>
      </c>
      <c r="U586" s="222">
        <v>0</v>
      </c>
      <c r="V586" s="222">
        <f>ROUND(E586*U586,2)</f>
        <v>0</v>
      </c>
      <c r="W586" s="222"/>
      <c r="X586" s="222" t="s">
        <v>399</v>
      </c>
      <c r="Y586" s="222" t="s">
        <v>283</v>
      </c>
      <c r="Z586" s="212"/>
      <c r="AA586" s="212"/>
      <c r="AB586" s="212"/>
      <c r="AC586" s="212"/>
      <c r="AD586" s="212"/>
      <c r="AE586" s="212"/>
      <c r="AF586" s="212"/>
      <c r="AG586" s="212" t="s">
        <v>400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49" t="s">
        <v>1130</v>
      </c>
      <c r="D587" s="226"/>
      <c r="E587" s="227">
        <v>6</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288</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49" t="s">
        <v>1131</v>
      </c>
      <c r="D588" s="226"/>
      <c r="E588" s="227">
        <v>14</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288</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36">
        <v>160</v>
      </c>
      <c r="B589" s="237" t="s">
        <v>1132</v>
      </c>
      <c r="C589" s="247" t="s">
        <v>1133</v>
      </c>
      <c r="D589" s="238" t="s">
        <v>886</v>
      </c>
      <c r="E589" s="239">
        <v>42</v>
      </c>
      <c r="F589" s="240"/>
      <c r="G589" s="241">
        <f>ROUND(E589*F589,2)</f>
        <v>0</v>
      </c>
      <c r="H589" s="240"/>
      <c r="I589" s="241">
        <f>ROUND(E589*H589,2)</f>
        <v>0</v>
      </c>
      <c r="J589" s="240"/>
      <c r="K589" s="241">
        <f>ROUND(E589*J589,2)</f>
        <v>0</v>
      </c>
      <c r="L589" s="241">
        <v>21</v>
      </c>
      <c r="M589" s="241">
        <f>G589*(1+L589/100)</f>
        <v>0</v>
      </c>
      <c r="N589" s="239">
        <v>0</v>
      </c>
      <c r="O589" s="239">
        <f>ROUND(E589*N589,2)</f>
        <v>0</v>
      </c>
      <c r="P589" s="239">
        <v>0</v>
      </c>
      <c r="Q589" s="239">
        <f>ROUND(E589*P589,2)</f>
        <v>0</v>
      </c>
      <c r="R589" s="241"/>
      <c r="S589" s="241" t="s">
        <v>316</v>
      </c>
      <c r="T589" s="242" t="s">
        <v>281</v>
      </c>
      <c r="U589" s="222">
        <v>0</v>
      </c>
      <c r="V589" s="222">
        <f>ROUND(E589*U589,2)</f>
        <v>0</v>
      </c>
      <c r="W589" s="222"/>
      <c r="X589" s="222" t="s">
        <v>399</v>
      </c>
      <c r="Y589" s="222" t="s">
        <v>283</v>
      </c>
      <c r="Z589" s="212"/>
      <c r="AA589" s="212"/>
      <c r="AB589" s="212"/>
      <c r="AC589" s="212"/>
      <c r="AD589" s="212"/>
      <c r="AE589" s="212"/>
      <c r="AF589" s="212"/>
      <c r="AG589" s="212" t="s">
        <v>400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2" x14ac:dyDescent="0.2">
      <c r="A590" s="219"/>
      <c r="B590" s="220"/>
      <c r="C590" s="249" t="s">
        <v>1134</v>
      </c>
      <c r="D590" s="226"/>
      <c r="E590" s="227"/>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288</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49" t="s">
        <v>1135</v>
      </c>
      <c r="D591" s="226"/>
      <c r="E591" s="227">
        <v>42</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288</v>
      </c>
      <c r="AH591" s="212">
        <v>5</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161</v>
      </c>
      <c r="B592" s="258" t="s">
        <v>1136</v>
      </c>
      <c r="C592" s="265" t="s">
        <v>1137</v>
      </c>
      <c r="D592" s="259" t="s">
        <v>886</v>
      </c>
      <c r="E592" s="260">
        <v>6</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316</v>
      </c>
      <c r="T592" s="263" t="s">
        <v>281</v>
      </c>
      <c r="U592" s="222">
        <v>0</v>
      </c>
      <c r="V592" s="222">
        <f>ROUND(E592*U592,2)</f>
        <v>0</v>
      </c>
      <c r="W592" s="222"/>
      <c r="X592" s="222" t="s">
        <v>399</v>
      </c>
      <c r="Y592" s="222" t="s">
        <v>283</v>
      </c>
      <c r="Z592" s="212"/>
      <c r="AA592" s="212"/>
      <c r="AB592" s="212"/>
      <c r="AC592" s="212"/>
      <c r="AD592" s="212"/>
      <c r="AE592" s="212"/>
      <c r="AF592" s="212"/>
      <c r="AG592" s="212" t="s">
        <v>400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162</v>
      </c>
      <c r="B593" s="258" t="s">
        <v>1138</v>
      </c>
      <c r="C593" s="265" t="s">
        <v>1139</v>
      </c>
      <c r="D593" s="259" t="s">
        <v>886</v>
      </c>
      <c r="E593" s="260">
        <v>6</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316</v>
      </c>
      <c r="T593" s="263" t="s">
        <v>281</v>
      </c>
      <c r="U593" s="222">
        <v>0</v>
      </c>
      <c r="V593" s="222">
        <f>ROUND(E593*U593,2)</f>
        <v>0</v>
      </c>
      <c r="W593" s="222"/>
      <c r="X593" s="222" t="s">
        <v>399</v>
      </c>
      <c r="Y593" s="222" t="s">
        <v>283</v>
      </c>
      <c r="Z593" s="212"/>
      <c r="AA593" s="212"/>
      <c r="AB593" s="212"/>
      <c r="AC593" s="212"/>
      <c r="AD593" s="212"/>
      <c r="AE593" s="212"/>
      <c r="AF593" s="212"/>
      <c r="AG593" s="212" t="s">
        <v>400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163</v>
      </c>
      <c r="B594" s="258" t="s">
        <v>1140</v>
      </c>
      <c r="C594" s="265" t="s">
        <v>1141</v>
      </c>
      <c r="D594" s="259" t="s">
        <v>1110</v>
      </c>
      <c r="E594" s="260">
        <v>420</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316</v>
      </c>
      <c r="T594" s="263" t="s">
        <v>281</v>
      </c>
      <c r="U594" s="222">
        <v>0</v>
      </c>
      <c r="V594" s="222">
        <f>ROUND(E594*U594,2)</f>
        <v>0</v>
      </c>
      <c r="W594" s="222"/>
      <c r="X594" s="222" t="s">
        <v>399</v>
      </c>
      <c r="Y594" s="222" t="s">
        <v>283</v>
      </c>
      <c r="Z594" s="212"/>
      <c r="AA594" s="212"/>
      <c r="AB594" s="212"/>
      <c r="AC594" s="212"/>
      <c r="AD594" s="212"/>
      <c r="AE594" s="212"/>
      <c r="AF594" s="212"/>
      <c r="AG594" s="212" t="s">
        <v>400</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164</v>
      </c>
      <c r="B595" s="258" t="s">
        <v>1142</v>
      </c>
      <c r="C595" s="265" t="s">
        <v>1143</v>
      </c>
      <c r="D595" s="259" t="s">
        <v>886</v>
      </c>
      <c r="E595" s="260">
        <v>9</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316</v>
      </c>
      <c r="T595" s="263" t="s">
        <v>281</v>
      </c>
      <c r="U595" s="222">
        <v>0</v>
      </c>
      <c r="V595" s="222">
        <f>ROUND(E595*U595,2)</f>
        <v>0</v>
      </c>
      <c r="W595" s="222"/>
      <c r="X595" s="222" t="s">
        <v>399</v>
      </c>
      <c r="Y595" s="222" t="s">
        <v>283</v>
      </c>
      <c r="Z595" s="212"/>
      <c r="AA595" s="212"/>
      <c r="AB595" s="212"/>
      <c r="AC595" s="212"/>
      <c r="AD595" s="212"/>
      <c r="AE595" s="212"/>
      <c r="AF595" s="212"/>
      <c r="AG595" s="212" t="s">
        <v>400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57">
        <v>165</v>
      </c>
      <c r="B596" s="258" t="s">
        <v>1144</v>
      </c>
      <c r="C596" s="265" t="s">
        <v>1145</v>
      </c>
      <c r="D596" s="259" t="s">
        <v>1110</v>
      </c>
      <c r="E596" s="260">
        <v>2</v>
      </c>
      <c r="F596" s="261"/>
      <c r="G596" s="262">
        <f>ROUND(E596*F596,2)</f>
        <v>0</v>
      </c>
      <c r="H596" s="261"/>
      <c r="I596" s="262">
        <f>ROUND(E596*H596,2)</f>
        <v>0</v>
      </c>
      <c r="J596" s="261"/>
      <c r="K596" s="262">
        <f>ROUND(E596*J596,2)</f>
        <v>0</v>
      </c>
      <c r="L596" s="262">
        <v>21</v>
      </c>
      <c r="M596" s="262">
        <f>G596*(1+L596/100)</f>
        <v>0</v>
      </c>
      <c r="N596" s="260">
        <v>0</v>
      </c>
      <c r="O596" s="260">
        <f>ROUND(E596*N596,2)</f>
        <v>0</v>
      </c>
      <c r="P596" s="260">
        <v>0</v>
      </c>
      <c r="Q596" s="260">
        <f>ROUND(E596*P596,2)</f>
        <v>0</v>
      </c>
      <c r="R596" s="262"/>
      <c r="S596" s="262" t="s">
        <v>316</v>
      </c>
      <c r="T596" s="263" t="s">
        <v>281</v>
      </c>
      <c r="U596" s="222">
        <v>0</v>
      </c>
      <c r="V596" s="222">
        <f>ROUND(E596*U596,2)</f>
        <v>0</v>
      </c>
      <c r="W596" s="222"/>
      <c r="X596" s="222" t="s">
        <v>399</v>
      </c>
      <c r="Y596" s="222" t="s">
        <v>283</v>
      </c>
      <c r="Z596" s="212"/>
      <c r="AA596" s="212"/>
      <c r="AB596" s="212"/>
      <c r="AC596" s="212"/>
      <c r="AD596" s="212"/>
      <c r="AE596" s="212"/>
      <c r="AF596" s="212"/>
      <c r="AG596" s="212" t="s">
        <v>400</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57">
        <v>166</v>
      </c>
      <c r="B597" s="258" t="s">
        <v>1146</v>
      </c>
      <c r="C597" s="265" t="s">
        <v>1147</v>
      </c>
      <c r="D597" s="259" t="s">
        <v>886</v>
      </c>
      <c r="E597" s="260">
        <v>1</v>
      </c>
      <c r="F597" s="261"/>
      <c r="G597" s="262">
        <f>ROUND(E597*F597,2)</f>
        <v>0</v>
      </c>
      <c r="H597" s="261"/>
      <c r="I597" s="262">
        <f>ROUND(E597*H597,2)</f>
        <v>0</v>
      </c>
      <c r="J597" s="261"/>
      <c r="K597" s="262">
        <f>ROUND(E597*J597,2)</f>
        <v>0</v>
      </c>
      <c r="L597" s="262">
        <v>21</v>
      </c>
      <c r="M597" s="262">
        <f>G597*(1+L597/100)</f>
        <v>0</v>
      </c>
      <c r="N597" s="260">
        <v>0</v>
      </c>
      <c r="O597" s="260">
        <f>ROUND(E597*N597,2)</f>
        <v>0</v>
      </c>
      <c r="P597" s="260">
        <v>0</v>
      </c>
      <c r="Q597" s="260">
        <f>ROUND(E597*P597,2)</f>
        <v>0</v>
      </c>
      <c r="R597" s="262"/>
      <c r="S597" s="262" t="s">
        <v>316</v>
      </c>
      <c r="T597" s="263" t="s">
        <v>281</v>
      </c>
      <c r="U597" s="222">
        <v>0</v>
      </c>
      <c r="V597" s="222">
        <f>ROUND(E597*U597,2)</f>
        <v>0</v>
      </c>
      <c r="W597" s="222"/>
      <c r="X597" s="222" t="s">
        <v>399</v>
      </c>
      <c r="Y597" s="222" t="s">
        <v>283</v>
      </c>
      <c r="Z597" s="212"/>
      <c r="AA597" s="212"/>
      <c r="AB597" s="212"/>
      <c r="AC597" s="212"/>
      <c r="AD597" s="212"/>
      <c r="AE597" s="212"/>
      <c r="AF597" s="212"/>
      <c r="AG597" s="212" t="s">
        <v>400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57">
        <v>167</v>
      </c>
      <c r="B598" s="258" t="s">
        <v>1148</v>
      </c>
      <c r="C598" s="265" t="s">
        <v>1149</v>
      </c>
      <c r="D598" s="259" t="s">
        <v>1110</v>
      </c>
      <c r="E598" s="260">
        <v>517.98</v>
      </c>
      <c r="F598" s="261"/>
      <c r="G598" s="262">
        <f>ROUND(E598*F598,2)</f>
        <v>0</v>
      </c>
      <c r="H598" s="261"/>
      <c r="I598" s="262">
        <f>ROUND(E598*H598,2)</f>
        <v>0</v>
      </c>
      <c r="J598" s="261"/>
      <c r="K598" s="262">
        <f>ROUND(E598*J598,2)</f>
        <v>0</v>
      </c>
      <c r="L598" s="262">
        <v>21</v>
      </c>
      <c r="M598" s="262">
        <f>G598*(1+L598/100)</f>
        <v>0</v>
      </c>
      <c r="N598" s="260">
        <v>0</v>
      </c>
      <c r="O598" s="260">
        <f>ROUND(E598*N598,2)</f>
        <v>0</v>
      </c>
      <c r="P598" s="260">
        <v>0</v>
      </c>
      <c r="Q598" s="260">
        <f>ROUND(E598*P598,2)</f>
        <v>0</v>
      </c>
      <c r="R598" s="262"/>
      <c r="S598" s="262" t="s">
        <v>316</v>
      </c>
      <c r="T598" s="263" t="s">
        <v>281</v>
      </c>
      <c r="U598" s="222">
        <v>0</v>
      </c>
      <c r="V598" s="222">
        <f>ROUND(E598*U598,2)</f>
        <v>0</v>
      </c>
      <c r="W598" s="222"/>
      <c r="X598" s="222" t="s">
        <v>399</v>
      </c>
      <c r="Y598" s="222" t="s">
        <v>283</v>
      </c>
      <c r="Z598" s="212"/>
      <c r="AA598" s="212"/>
      <c r="AB598" s="212"/>
      <c r="AC598" s="212"/>
      <c r="AD598" s="212"/>
      <c r="AE598" s="212"/>
      <c r="AF598" s="212"/>
      <c r="AG598" s="212" t="s">
        <v>400</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57">
        <v>168</v>
      </c>
      <c r="B599" s="258" t="s">
        <v>1150</v>
      </c>
      <c r="C599" s="265" t="s">
        <v>1151</v>
      </c>
      <c r="D599" s="259" t="s">
        <v>1110</v>
      </c>
      <c r="E599" s="260">
        <v>1</v>
      </c>
      <c r="F599" s="261"/>
      <c r="G599" s="262">
        <f>ROUND(E599*F599,2)</f>
        <v>0</v>
      </c>
      <c r="H599" s="261"/>
      <c r="I599" s="262">
        <f>ROUND(E599*H599,2)</f>
        <v>0</v>
      </c>
      <c r="J599" s="261"/>
      <c r="K599" s="262">
        <f>ROUND(E599*J599,2)</f>
        <v>0</v>
      </c>
      <c r="L599" s="262">
        <v>21</v>
      </c>
      <c r="M599" s="262">
        <f>G599*(1+L599/100)</f>
        <v>0</v>
      </c>
      <c r="N599" s="260">
        <v>0</v>
      </c>
      <c r="O599" s="260">
        <f>ROUND(E599*N599,2)</f>
        <v>0</v>
      </c>
      <c r="P599" s="260">
        <v>0</v>
      </c>
      <c r="Q599" s="260">
        <f>ROUND(E599*P599,2)</f>
        <v>0</v>
      </c>
      <c r="R599" s="262"/>
      <c r="S599" s="262" t="s">
        <v>316</v>
      </c>
      <c r="T599" s="263" t="s">
        <v>281</v>
      </c>
      <c r="U599" s="222">
        <v>0</v>
      </c>
      <c r="V599" s="222">
        <f>ROUND(E599*U599,2)</f>
        <v>0</v>
      </c>
      <c r="W599" s="222"/>
      <c r="X599" s="222" t="s">
        <v>399</v>
      </c>
      <c r="Y599" s="222" t="s">
        <v>283</v>
      </c>
      <c r="Z599" s="212"/>
      <c r="AA599" s="212"/>
      <c r="AB599" s="212"/>
      <c r="AC599" s="212"/>
      <c r="AD599" s="212"/>
      <c r="AE599" s="212"/>
      <c r="AF599" s="212"/>
      <c r="AG599" s="212" t="s">
        <v>400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57">
        <v>169</v>
      </c>
      <c r="B600" s="258" t="s">
        <v>1152</v>
      </c>
      <c r="C600" s="265" t="s">
        <v>1153</v>
      </c>
      <c r="D600" s="259" t="s">
        <v>886</v>
      </c>
      <c r="E600" s="260">
        <v>70</v>
      </c>
      <c r="F600" s="261"/>
      <c r="G600" s="262">
        <f>ROUND(E600*F600,2)</f>
        <v>0</v>
      </c>
      <c r="H600" s="261"/>
      <c r="I600" s="262">
        <f>ROUND(E600*H600,2)</f>
        <v>0</v>
      </c>
      <c r="J600" s="261"/>
      <c r="K600" s="262">
        <f>ROUND(E600*J600,2)</f>
        <v>0</v>
      </c>
      <c r="L600" s="262">
        <v>21</v>
      </c>
      <c r="M600" s="262">
        <f>G600*(1+L600/100)</f>
        <v>0</v>
      </c>
      <c r="N600" s="260">
        <v>0</v>
      </c>
      <c r="O600" s="260">
        <f>ROUND(E600*N600,2)</f>
        <v>0</v>
      </c>
      <c r="P600" s="260">
        <v>0</v>
      </c>
      <c r="Q600" s="260">
        <f>ROUND(E600*P600,2)</f>
        <v>0</v>
      </c>
      <c r="R600" s="262"/>
      <c r="S600" s="262" t="s">
        <v>316</v>
      </c>
      <c r="T600" s="263" t="s">
        <v>281</v>
      </c>
      <c r="U600" s="222">
        <v>0</v>
      </c>
      <c r="V600" s="222">
        <f>ROUND(E600*U600,2)</f>
        <v>0</v>
      </c>
      <c r="W600" s="222"/>
      <c r="X600" s="222" t="s">
        <v>399</v>
      </c>
      <c r="Y600" s="222" t="s">
        <v>283</v>
      </c>
      <c r="Z600" s="212"/>
      <c r="AA600" s="212"/>
      <c r="AB600" s="212"/>
      <c r="AC600" s="212"/>
      <c r="AD600" s="212"/>
      <c r="AE600" s="212"/>
      <c r="AF600" s="212"/>
      <c r="AG600" s="212" t="s">
        <v>400</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57">
        <v>170</v>
      </c>
      <c r="B601" s="258" t="s">
        <v>1154</v>
      </c>
      <c r="C601" s="265" t="s">
        <v>1155</v>
      </c>
      <c r="D601" s="259" t="s">
        <v>886</v>
      </c>
      <c r="E601" s="260">
        <v>5</v>
      </c>
      <c r="F601" s="261"/>
      <c r="G601" s="262">
        <f>ROUND(E601*F601,2)</f>
        <v>0</v>
      </c>
      <c r="H601" s="261"/>
      <c r="I601" s="262">
        <f>ROUND(E601*H601,2)</f>
        <v>0</v>
      </c>
      <c r="J601" s="261"/>
      <c r="K601" s="262">
        <f>ROUND(E601*J601,2)</f>
        <v>0</v>
      </c>
      <c r="L601" s="262">
        <v>21</v>
      </c>
      <c r="M601" s="262">
        <f>G601*(1+L601/100)</f>
        <v>0</v>
      </c>
      <c r="N601" s="260">
        <v>0</v>
      </c>
      <c r="O601" s="260">
        <f>ROUND(E601*N601,2)</f>
        <v>0</v>
      </c>
      <c r="P601" s="260">
        <v>0</v>
      </c>
      <c r="Q601" s="260">
        <f>ROUND(E601*P601,2)</f>
        <v>0</v>
      </c>
      <c r="R601" s="262"/>
      <c r="S601" s="262" t="s">
        <v>316</v>
      </c>
      <c r="T601" s="263" t="s">
        <v>281</v>
      </c>
      <c r="U601" s="222">
        <v>0</v>
      </c>
      <c r="V601" s="222">
        <f>ROUND(E601*U601,2)</f>
        <v>0</v>
      </c>
      <c r="W601" s="222"/>
      <c r="X601" s="222" t="s">
        <v>399</v>
      </c>
      <c r="Y601" s="222" t="s">
        <v>283</v>
      </c>
      <c r="Z601" s="212"/>
      <c r="AA601" s="212"/>
      <c r="AB601" s="212"/>
      <c r="AC601" s="212"/>
      <c r="AD601" s="212"/>
      <c r="AE601" s="212"/>
      <c r="AF601" s="212"/>
      <c r="AG601" s="212" t="s">
        <v>400</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171</v>
      </c>
      <c r="B602" s="258" t="s">
        <v>1156</v>
      </c>
      <c r="C602" s="265" t="s">
        <v>1157</v>
      </c>
      <c r="D602" s="259" t="s">
        <v>1105</v>
      </c>
      <c r="E602" s="260">
        <v>1</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316</v>
      </c>
      <c r="T602" s="263" t="s">
        <v>281</v>
      </c>
      <c r="U602" s="222">
        <v>0</v>
      </c>
      <c r="V602" s="222">
        <f>ROUND(E602*U602,2)</f>
        <v>0</v>
      </c>
      <c r="W602" s="222"/>
      <c r="X602" s="222" t="s">
        <v>399</v>
      </c>
      <c r="Y602" s="222" t="s">
        <v>283</v>
      </c>
      <c r="Z602" s="212"/>
      <c r="AA602" s="212"/>
      <c r="AB602" s="212"/>
      <c r="AC602" s="212"/>
      <c r="AD602" s="212"/>
      <c r="AE602" s="212"/>
      <c r="AF602" s="212"/>
      <c r="AG602" s="212" t="s">
        <v>400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57">
        <v>172</v>
      </c>
      <c r="B603" s="258" t="s">
        <v>1158</v>
      </c>
      <c r="C603" s="265" t="s">
        <v>1159</v>
      </c>
      <c r="D603" s="259" t="s">
        <v>1105</v>
      </c>
      <c r="E603" s="260">
        <v>1</v>
      </c>
      <c r="F603" s="261"/>
      <c r="G603" s="262">
        <f>ROUND(E603*F603,2)</f>
        <v>0</v>
      </c>
      <c r="H603" s="261"/>
      <c r="I603" s="262">
        <f>ROUND(E603*H603,2)</f>
        <v>0</v>
      </c>
      <c r="J603" s="261"/>
      <c r="K603" s="262">
        <f>ROUND(E603*J603,2)</f>
        <v>0</v>
      </c>
      <c r="L603" s="262">
        <v>21</v>
      </c>
      <c r="M603" s="262">
        <f>G603*(1+L603/100)</f>
        <v>0</v>
      </c>
      <c r="N603" s="260">
        <v>0</v>
      </c>
      <c r="O603" s="260">
        <f>ROUND(E603*N603,2)</f>
        <v>0</v>
      </c>
      <c r="P603" s="260">
        <v>0</v>
      </c>
      <c r="Q603" s="260">
        <f>ROUND(E603*P603,2)</f>
        <v>0</v>
      </c>
      <c r="R603" s="262"/>
      <c r="S603" s="262" t="s">
        <v>316</v>
      </c>
      <c r="T603" s="263" t="s">
        <v>281</v>
      </c>
      <c r="U603" s="222">
        <v>0</v>
      </c>
      <c r="V603" s="222">
        <f>ROUND(E603*U603,2)</f>
        <v>0</v>
      </c>
      <c r="W603" s="222"/>
      <c r="X603" s="222" t="s">
        <v>399</v>
      </c>
      <c r="Y603" s="222" t="s">
        <v>283</v>
      </c>
      <c r="Z603" s="212"/>
      <c r="AA603" s="212"/>
      <c r="AB603" s="212"/>
      <c r="AC603" s="212"/>
      <c r="AD603" s="212"/>
      <c r="AE603" s="212"/>
      <c r="AF603" s="212"/>
      <c r="AG603" s="212" t="s">
        <v>400</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57">
        <v>173</v>
      </c>
      <c r="B604" s="258" t="s">
        <v>1160</v>
      </c>
      <c r="C604" s="265" t="s">
        <v>1161</v>
      </c>
      <c r="D604" s="259" t="s">
        <v>1105</v>
      </c>
      <c r="E604" s="260">
        <v>1</v>
      </c>
      <c r="F604" s="261"/>
      <c r="G604" s="262">
        <f>ROUND(E604*F604,2)</f>
        <v>0</v>
      </c>
      <c r="H604" s="261"/>
      <c r="I604" s="262">
        <f>ROUND(E604*H604,2)</f>
        <v>0</v>
      </c>
      <c r="J604" s="261"/>
      <c r="K604" s="262">
        <f>ROUND(E604*J604,2)</f>
        <v>0</v>
      </c>
      <c r="L604" s="262">
        <v>21</v>
      </c>
      <c r="M604" s="262">
        <f>G604*(1+L604/100)</f>
        <v>0</v>
      </c>
      <c r="N604" s="260">
        <v>0</v>
      </c>
      <c r="O604" s="260">
        <f>ROUND(E604*N604,2)</f>
        <v>0</v>
      </c>
      <c r="P604" s="260">
        <v>0</v>
      </c>
      <c r="Q604" s="260">
        <f>ROUND(E604*P604,2)</f>
        <v>0</v>
      </c>
      <c r="R604" s="262"/>
      <c r="S604" s="262" t="s">
        <v>316</v>
      </c>
      <c r="T604" s="263" t="s">
        <v>281</v>
      </c>
      <c r="U604" s="222">
        <v>0</v>
      </c>
      <c r="V604" s="222">
        <f>ROUND(E604*U604,2)</f>
        <v>0</v>
      </c>
      <c r="W604" s="222"/>
      <c r="X604" s="222" t="s">
        <v>399</v>
      </c>
      <c r="Y604" s="222" t="s">
        <v>283</v>
      </c>
      <c r="Z604" s="212"/>
      <c r="AA604" s="212"/>
      <c r="AB604" s="212"/>
      <c r="AC604" s="212"/>
      <c r="AD604" s="212"/>
      <c r="AE604" s="212"/>
      <c r="AF604" s="212"/>
      <c r="AG604" s="212" t="s">
        <v>400</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57">
        <v>174</v>
      </c>
      <c r="B605" s="258" t="s">
        <v>1162</v>
      </c>
      <c r="C605" s="265" t="s">
        <v>1163</v>
      </c>
      <c r="D605" s="259" t="s">
        <v>1105</v>
      </c>
      <c r="E605" s="260">
        <v>1</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316</v>
      </c>
      <c r="T605" s="263" t="s">
        <v>281</v>
      </c>
      <c r="U605" s="222">
        <v>0</v>
      </c>
      <c r="V605" s="222">
        <f>ROUND(E605*U605,2)</f>
        <v>0</v>
      </c>
      <c r="W605" s="222"/>
      <c r="X605" s="222" t="s">
        <v>399</v>
      </c>
      <c r="Y605" s="222" t="s">
        <v>283</v>
      </c>
      <c r="Z605" s="212"/>
      <c r="AA605" s="212"/>
      <c r="AB605" s="212"/>
      <c r="AC605" s="212"/>
      <c r="AD605" s="212"/>
      <c r="AE605" s="212"/>
      <c r="AF605" s="212"/>
      <c r="AG605" s="212" t="s">
        <v>400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175</v>
      </c>
      <c r="B606" s="258" t="s">
        <v>1164</v>
      </c>
      <c r="C606" s="265" t="s">
        <v>1165</v>
      </c>
      <c r="D606" s="259" t="s">
        <v>1105</v>
      </c>
      <c r="E606" s="260">
        <v>1</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c r="S606" s="262" t="s">
        <v>316</v>
      </c>
      <c r="T606" s="263" t="s">
        <v>281</v>
      </c>
      <c r="U606" s="222">
        <v>0</v>
      </c>
      <c r="V606" s="222">
        <f>ROUND(E606*U606,2)</f>
        <v>0</v>
      </c>
      <c r="W606" s="222"/>
      <c r="X606" s="222" t="s">
        <v>399</v>
      </c>
      <c r="Y606" s="222" t="s">
        <v>283</v>
      </c>
      <c r="Z606" s="212"/>
      <c r="AA606" s="212"/>
      <c r="AB606" s="212"/>
      <c r="AC606" s="212"/>
      <c r="AD606" s="212"/>
      <c r="AE606" s="212"/>
      <c r="AF606" s="212"/>
      <c r="AG606" s="212" t="s">
        <v>400</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36">
        <v>176</v>
      </c>
      <c r="B607" s="237" t="s">
        <v>1166</v>
      </c>
      <c r="C607" s="247" t="s">
        <v>1167</v>
      </c>
      <c r="D607" s="238" t="s">
        <v>492</v>
      </c>
      <c r="E607" s="239">
        <v>4</v>
      </c>
      <c r="F607" s="240"/>
      <c r="G607" s="241">
        <f>ROUND(E607*F607,2)</f>
        <v>0</v>
      </c>
      <c r="H607" s="240"/>
      <c r="I607" s="241">
        <f>ROUND(E607*H607,2)</f>
        <v>0</v>
      </c>
      <c r="J607" s="240"/>
      <c r="K607" s="241">
        <f>ROUND(E607*J607,2)</f>
        <v>0</v>
      </c>
      <c r="L607" s="241">
        <v>21</v>
      </c>
      <c r="M607" s="241">
        <f>G607*(1+L607/100)</f>
        <v>0</v>
      </c>
      <c r="N607" s="239">
        <v>0</v>
      </c>
      <c r="O607" s="239">
        <f>ROUND(E607*N607,2)</f>
        <v>0</v>
      </c>
      <c r="P607" s="239">
        <v>0</v>
      </c>
      <c r="Q607" s="239">
        <f>ROUND(E607*P607,2)</f>
        <v>0</v>
      </c>
      <c r="R607" s="241" t="s">
        <v>230</v>
      </c>
      <c r="S607" s="241" t="s">
        <v>280</v>
      </c>
      <c r="T607" s="242" t="s">
        <v>441</v>
      </c>
      <c r="U607" s="222">
        <v>2</v>
      </c>
      <c r="V607" s="222">
        <f>ROUND(E607*U607,2)</f>
        <v>8</v>
      </c>
      <c r="W607" s="222"/>
      <c r="X607" s="222" t="s">
        <v>399</v>
      </c>
      <c r="Y607" s="222" t="s">
        <v>283</v>
      </c>
      <c r="Z607" s="212"/>
      <c r="AA607" s="212"/>
      <c r="AB607" s="212"/>
      <c r="AC607" s="212"/>
      <c r="AD607" s="212"/>
      <c r="AE607" s="212"/>
      <c r="AF607" s="212"/>
      <c r="AG607" s="212" t="s">
        <v>400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ht="22.5" outlineLevel="2" x14ac:dyDescent="0.2">
      <c r="A608" s="219"/>
      <c r="B608" s="220"/>
      <c r="C608" s="264" t="s">
        <v>1168</v>
      </c>
      <c r="D608" s="256"/>
      <c r="E608" s="256"/>
      <c r="F608" s="256"/>
      <c r="G608" s="256"/>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448</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43" t="str">
        <f>C608</f>
        <v>montáž rozvaděčů nn a vn včetně usazení, sestavení dílců, vyvážení, upevnění, zapojení a montáž demontovaných částí a přístrojů,  kontroly a dotažení spojů, opravy nátěrů, avšak bez zapojení, a ukončení kabelů</v>
      </c>
      <c r="BB608" s="212"/>
      <c r="BC608" s="212"/>
      <c r="BD608" s="212"/>
      <c r="BE608" s="212"/>
      <c r="BF608" s="212"/>
      <c r="BG608" s="212"/>
      <c r="BH608" s="212"/>
    </row>
    <row r="609" spans="1:60" outlineLevel="1" x14ac:dyDescent="0.2">
      <c r="A609" s="257">
        <v>177</v>
      </c>
      <c r="B609" s="258" t="s">
        <v>1169</v>
      </c>
      <c r="C609" s="265" t="s">
        <v>1170</v>
      </c>
      <c r="D609" s="259" t="s">
        <v>886</v>
      </c>
      <c r="E609" s="260">
        <v>6</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c r="S609" s="262" t="s">
        <v>316</v>
      </c>
      <c r="T609" s="263" t="s">
        <v>281</v>
      </c>
      <c r="U609" s="222">
        <v>0</v>
      </c>
      <c r="V609" s="222">
        <f>ROUND(E609*U609,2)</f>
        <v>0</v>
      </c>
      <c r="W609" s="222"/>
      <c r="X609" s="222" t="s">
        <v>399</v>
      </c>
      <c r="Y609" s="222" t="s">
        <v>283</v>
      </c>
      <c r="Z609" s="212"/>
      <c r="AA609" s="212"/>
      <c r="AB609" s="212"/>
      <c r="AC609" s="212"/>
      <c r="AD609" s="212"/>
      <c r="AE609" s="212"/>
      <c r="AF609" s="212"/>
      <c r="AG609" s="212" t="s">
        <v>400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57">
        <v>178</v>
      </c>
      <c r="B610" s="258" t="s">
        <v>1171</v>
      </c>
      <c r="C610" s="265" t="s">
        <v>1172</v>
      </c>
      <c r="D610" s="259" t="s">
        <v>564</v>
      </c>
      <c r="E610" s="260">
        <v>485</v>
      </c>
      <c r="F610" s="261"/>
      <c r="G610" s="262">
        <f>ROUND(E610*F610,2)</f>
        <v>0</v>
      </c>
      <c r="H610" s="261"/>
      <c r="I610" s="262">
        <f>ROUND(E610*H610,2)</f>
        <v>0</v>
      </c>
      <c r="J610" s="261"/>
      <c r="K610" s="262">
        <f>ROUND(E610*J610,2)</f>
        <v>0</v>
      </c>
      <c r="L610" s="262">
        <v>21</v>
      </c>
      <c r="M610" s="262">
        <f>G610*(1+L610/100)</f>
        <v>0</v>
      </c>
      <c r="N610" s="260">
        <v>0</v>
      </c>
      <c r="O610" s="260">
        <f>ROUND(E610*N610,2)</f>
        <v>0</v>
      </c>
      <c r="P610" s="260">
        <v>0</v>
      </c>
      <c r="Q610" s="260">
        <f>ROUND(E610*P610,2)</f>
        <v>0</v>
      </c>
      <c r="R610" s="262" t="s">
        <v>230</v>
      </c>
      <c r="S610" s="262" t="s">
        <v>280</v>
      </c>
      <c r="T610" s="263" t="s">
        <v>441</v>
      </c>
      <c r="U610" s="222">
        <v>7.7369999999999994E-2</v>
      </c>
      <c r="V610" s="222">
        <f>ROUND(E610*U610,2)</f>
        <v>37.520000000000003</v>
      </c>
      <c r="W610" s="222"/>
      <c r="X610" s="222" t="s">
        <v>399</v>
      </c>
      <c r="Y610" s="222" t="s">
        <v>283</v>
      </c>
      <c r="Z610" s="212"/>
      <c r="AA610" s="212"/>
      <c r="AB610" s="212"/>
      <c r="AC610" s="212"/>
      <c r="AD610" s="212"/>
      <c r="AE610" s="212"/>
      <c r="AF610" s="212"/>
      <c r="AG610" s="212" t="s">
        <v>400</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57">
        <v>179</v>
      </c>
      <c r="B611" s="258" t="s">
        <v>1173</v>
      </c>
      <c r="C611" s="265" t="s">
        <v>1174</v>
      </c>
      <c r="D611" s="259" t="s">
        <v>564</v>
      </c>
      <c r="E611" s="260">
        <v>22</v>
      </c>
      <c r="F611" s="261"/>
      <c r="G611" s="262">
        <f>ROUND(E611*F611,2)</f>
        <v>0</v>
      </c>
      <c r="H611" s="261"/>
      <c r="I611" s="262">
        <f>ROUND(E611*H611,2)</f>
        <v>0</v>
      </c>
      <c r="J611" s="261"/>
      <c r="K611" s="262">
        <f>ROUND(E611*J611,2)</f>
        <v>0</v>
      </c>
      <c r="L611" s="262">
        <v>21</v>
      </c>
      <c r="M611" s="262">
        <f>G611*(1+L611/100)</f>
        <v>0</v>
      </c>
      <c r="N611" s="260">
        <v>0</v>
      </c>
      <c r="O611" s="260">
        <f>ROUND(E611*N611,2)</f>
        <v>0</v>
      </c>
      <c r="P611" s="260">
        <v>0</v>
      </c>
      <c r="Q611" s="260">
        <f>ROUND(E611*P611,2)</f>
        <v>0</v>
      </c>
      <c r="R611" s="262" t="s">
        <v>230</v>
      </c>
      <c r="S611" s="262" t="s">
        <v>280</v>
      </c>
      <c r="T611" s="263" t="s">
        <v>441</v>
      </c>
      <c r="U611" s="222">
        <v>7.2459999999999997E-2</v>
      </c>
      <c r="V611" s="222">
        <f>ROUND(E611*U611,2)</f>
        <v>1.59</v>
      </c>
      <c r="W611" s="222"/>
      <c r="X611" s="222" t="s">
        <v>399</v>
      </c>
      <c r="Y611" s="222" t="s">
        <v>283</v>
      </c>
      <c r="Z611" s="212"/>
      <c r="AA611" s="212"/>
      <c r="AB611" s="212"/>
      <c r="AC611" s="212"/>
      <c r="AD611" s="212"/>
      <c r="AE611" s="212"/>
      <c r="AF611" s="212"/>
      <c r="AG611" s="212" t="s">
        <v>400</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57">
        <v>180</v>
      </c>
      <c r="B612" s="258" t="s">
        <v>1175</v>
      </c>
      <c r="C612" s="265" t="s">
        <v>1176</v>
      </c>
      <c r="D612" s="259" t="s">
        <v>564</v>
      </c>
      <c r="E612" s="260">
        <v>50</v>
      </c>
      <c r="F612" s="261"/>
      <c r="G612" s="262">
        <f>ROUND(E612*F612,2)</f>
        <v>0</v>
      </c>
      <c r="H612" s="261"/>
      <c r="I612" s="262">
        <f>ROUND(E612*H612,2)</f>
        <v>0</v>
      </c>
      <c r="J612" s="261"/>
      <c r="K612" s="262">
        <f>ROUND(E612*J612,2)</f>
        <v>0</v>
      </c>
      <c r="L612" s="262">
        <v>21</v>
      </c>
      <c r="M612" s="262">
        <f>G612*(1+L612/100)</f>
        <v>0</v>
      </c>
      <c r="N612" s="260">
        <v>0</v>
      </c>
      <c r="O612" s="260">
        <f>ROUND(E612*N612,2)</f>
        <v>0</v>
      </c>
      <c r="P612" s="260">
        <v>0</v>
      </c>
      <c r="Q612" s="260">
        <f>ROUND(E612*P612,2)</f>
        <v>0</v>
      </c>
      <c r="R612" s="262" t="s">
        <v>230</v>
      </c>
      <c r="S612" s="262" t="s">
        <v>280</v>
      </c>
      <c r="T612" s="263" t="s">
        <v>441</v>
      </c>
      <c r="U612" s="222">
        <v>0.17083000000000001</v>
      </c>
      <c r="V612" s="222">
        <f>ROUND(E612*U612,2)</f>
        <v>8.5399999999999991</v>
      </c>
      <c r="W612" s="222"/>
      <c r="X612" s="222" t="s">
        <v>399</v>
      </c>
      <c r="Y612" s="222" t="s">
        <v>283</v>
      </c>
      <c r="Z612" s="212"/>
      <c r="AA612" s="212"/>
      <c r="AB612" s="212"/>
      <c r="AC612" s="212"/>
      <c r="AD612" s="212"/>
      <c r="AE612" s="212"/>
      <c r="AF612" s="212"/>
      <c r="AG612" s="212" t="s">
        <v>400</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57">
        <v>181</v>
      </c>
      <c r="B613" s="258" t="s">
        <v>1177</v>
      </c>
      <c r="C613" s="265" t="s">
        <v>1178</v>
      </c>
      <c r="D613" s="259" t="s">
        <v>564</v>
      </c>
      <c r="E613" s="260">
        <v>55</v>
      </c>
      <c r="F613" s="261"/>
      <c r="G613" s="262">
        <f>ROUND(E613*F613,2)</f>
        <v>0</v>
      </c>
      <c r="H613" s="261"/>
      <c r="I613" s="262">
        <f>ROUND(E613*H613,2)</f>
        <v>0</v>
      </c>
      <c r="J613" s="261"/>
      <c r="K613" s="262">
        <f>ROUND(E613*J613,2)</f>
        <v>0</v>
      </c>
      <c r="L613" s="262">
        <v>21</v>
      </c>
      <c r="M613" s="262">
        <f>G613*(1+L613/100)</f>
        <v>0</v>
      </c>
      <c r="N613" s="260">
        <v>0</v>
      </c>
      <c r="O613" s="260">
        <f>ROUND(E613*N613,2)</f>
        <v>0</v>
      </c>
      <c r="P613" s="260">
        <v>0</v>
      </c>
      <c r="Q613" s="260">
        <f>ROUND(E613*P613,2)</f>
        <v>0</v>
      </c>
      <c r="R613" s="262" t="s">
        <v>230</v>
      </c>
      <c r="S613" s="262" t="s">
        <v>280</v>
      </c>
      <c r="T613" s="263" t="s">
        <v>441</v>
      </c>
      <c r="U613" s="222">
        <v>0.6</v>
      </c>
      <c r="V613" s="222">
        <f>ROUND(E613*U613,2)</f>
        <v>33</v>
      </c>
      <c r="W613" s="222"/>
      <c r="X613" s="222" t="s">
        <v>399</v>
      </c>
      <c r="Y613" s="222" t="s">
        <v>283</v>
      </c>
      <c r="Z613" s="212"/>
      <c r="AA613" s="212"/>
      <c r="AB613" s="212"/>
      <c r="AC613" s="212"/>
      <c r="AD613" s="212"/>
      <c r="AE613" s="212"/>
      <c r="AF613" s="212"/>
      <c r="AG613" s="212" t="s">
        <v>400</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x14ac:dyDescent="0.2">
      <c r="A614" s="229" t="s">
        <v>275</v>
      </c>
      <c r="B614" s="230" t="s">
        <v>170</v>
      </c>
      <c r="C614" s="246" t="s">
        <v>171</v>
      </c>
      <c r="D614" s="231"/>
      <c r="E614" s="232"/>
      <c r="F614" s="233"/>
      <c r="G614" s="233">
        <f>SUMIF(AG615:AG620,"&lt;&gt;NOR",G615:G620)</f>
        <v>0</v>
      </c>
      <c r="H614" s="233"/>
      <c r="I614" s="233">
        <f>SUM(I615:I620)</f>
        <v>0</v>
      </c>
      <c r="J614" s="233"/>
      <c r="K614" s="233">
        <f>SUM(K615:K620)</f>
        <v>0</v>
      </c>
      <c r="L614" s="233"/>
      <c r="M614" s="233">
        <f>SUM(M615:M620)</f>
        <v>0</v>
      </c>
      <c r="N614" s="232"/>
      <c r="O614" s="232">
        <f>SUM(O615:O620)</f>
        <v>0.28000000000000003</v>
      </c>
      <c r="P614" s="232"/>
      <c r="Q614" s="232">
        <f>SUM(Q615:Q620)</f>
        <v>8.07</v>
      </c>
      <c r="R614" s="233"/>
      <c r="S614" s="233"/>
      <c r="T614" s="234"/>
      <c r="U614" s="228"/>
      <c r="V614" s="228">
        <f>SUM(V615:V620)</f>
        <v>378.92</v>
      </c>
      <c r="W614" s="228"/>
      <c r="X614" s="228"/>
      <c r="Y614" s="228"/>
      <c r="AG614" t="s">
        <v>276</v>
      </c>
    </row>
    <row r="615" spans="1:60" ht="22.5" outlineLevel="1" x14ac:dyDescent="0.2">
      <c r="A615" s="236">
        <v>182</v>
      </c>
      <c r="B615" s="237" t="s">
        <v>1179</v>
      </c>
      <c r="C615" s="247" t="s">
        <v>1180</v>
      </c>
      <c r="D615" s="238" t="s">
        <v>445</v>
      </c>
      <c r="E615" s="239">
        <v>1</v>
      </c>
      <c r="F615" s="240"/>
      <c r="G615" s="241">
        <f>ROUND(E615*F615,2)</f>
        <v>0</v>
      </c>
      <c r="H615" s="240"/>
      <c r="I615" s="241">
        <f>ROUND(E615*H615,2)</f>
        <v>0</v>
      </c>
      <c r="J615" s="240"/>
      <c r="K615" s="241">
        <f>ROUND(E615*J615,2)</f>
        <v>0</v>
      </c>
      <c r="L615" s="241">
        <v>21</v>
      </c>
      <c r="M615" s="241">
        <f>G615*(1+L615/100)</f>
        <v>0</v>
      </c>
      <c r="N615" s="239">
        <v>1.82E-3</v>
      </c>
      <c r="O615" s="239">
        <f>ROUND(E615*N615,2)</f>
        <v>0</v>
      </c>
      <c r="P615" s="239">
        <v>2.5</v>
      </c>
      <c r="Q615" s="239">
        <f>ROUND(E615*P615,2)</f>
        <v>2.5</v>
      </c>
      <c r="R615" s="241" t="s">
        <v>892</v>
      </c>
      <c r="S615" s="241" t="s">
        <v>280</v>
      </c>
      <c r="T615" s="242" t="s">
        <v>441</v>
      </c>
      <c r="U615" s="222">
        <v>8.4260000000000002</v>
      </c>
      <c r="V615" s="222">
        <f>ROUND(E615*U615,2)</f>
        <v>8.43</v>
      </c>
      <c r="W615" s="222"/>
      <c r="X615" s="222" t="s">
        <v>399</v>
      </c>
      <c r="Y615" s="222" t="s">
        <v>283</v>
      </c>
      <c r="Z615" s="212"/>
      <c r="AA615" s="212"/>
      <c r="AB615" s="212"/>
      <c r="AC615" s="212"/>
      <c r="AD615" s="212"/>
      <c r="AE615" s="212"/>
      <c r="AF615" s="212"/>
      <c r="AG615" s="212" t="s">
        <v>400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64" t="s">
        <v>1181</v>
      </c>
      <c r="D616" s="256"/>
      <c r="E616" s="256"/>
      <c r="F616" s="256"/>
      <c r="G616" s="256"/>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448</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43" t="str">
        <f>C616</f>
        <v>základovém nebo nadzákladovém, včetně pomocného lešení o výšce podlahy do 1900 mm a pro zatížení do 1,5 kPa  (150 kg/m2),</v>
      </c>
      <c r="BB616" s="212"/>
      <c r="BC616" s="212"/>
      <c r="BD616" s="212"/>
      <c r="BE616" s="212"/>
      <c r="BF616" s="212"/>
      <c r="BG616" s="212"/>
      <c r="BH616" s="212"/>
    </row>
    <row r="617" spans="1:60" ht="22.5" outlineLevel="1" x14ac:dyDescent="0.2">
      <c r="A617" s="236">
        <v>183</v>
      </c>
      <c r="B617" s="237" t="s">
        <v>975</v>
      </c>
      <c r="C617" s="247" t="s">
        <v>976</v>
      </c>
      <c r="D617" s="238" t="s">
        <v>492</v>
      </c>
      <c r="E617" s="239">
        <v>43</v>
      </c>
      <c r="F617" s="240"/>
      <c r="G617" s="241">
        <f>ROUND(E617*F617,2)</f>
        <v>0</v>
      </c>
      <c r="H617" s="240"/>
      <c r="I617" s="241">
        <f>ROUND(E617*H617,2)</f>
        <v>0</v>
      </c>
      <c r="J617" s="240"/>
      <c r="K617" s="241">
        <f>ROUND(E617*J617,2)</f>
        <v>0</v>
      </c>
      <c r="L617" s="241">
        <v>21</v>
      </c>
      <c r="M617" s="241">
        <f>G617*(1+L617/100)</f>
        <v>0</v>
      </c>
      <c r="N617" s="239">
        <v>4.8999999999999998E-4</v>
      </c>
      <c r="O617" s="239">
        <f>ROUND(E617*N617,2)</f>
        <v>0.02</v>
      </c>
      <c r="P617" s="239">
        <v>3.1E-2</v>
      </c>
      <c r="Q617" s="239">
        <f>ROUND(E617*P617,2)</f>
        <v>1.33</v>
      </c>
      <c r="R617" s="241" t="s">
        <v>892</v>
      </c>
      <c r="S617" s="241" t="s">
        <v>280</v>
      </c>
      <c r="T617" s="242" t="s">
        <v>441</v>
      </c>
      <c r="U617" s="222">
        <v>0.66600000000000004</v>
      </c>
      <c r="V617" s="222">
        <f>ROUND(E617*U617,2)</f>
        <v>28.64</v>
      </c>
      <c r="W617" s="222"/>
      <c r="X617" s="222" t="s">
        <v>399</v>
      </c>
      <c r="Y617" s="222" t="s">
        <v>283</v>
      </c>
      <c r="Z617" s="212"/>
      <c r="AA617" s="212"/>
      <c r="AB617" s="212"/>
      <c r="AC617" s="212"/>
      <c r="AD617" s="212"/>
      <c r="AE617" s="212"/>
      <c r="AF617" s="212"/>
      <c r="AG617" s="212" t="s">
        <v>400</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
      <c r="A618" s="219"/>
      <c r="B618" s="220"/>
      <c r="C618" s="248" t="s">
        <v>961</v>
      </c>
      <c r="D618" s="244"/>
      <c r="E618" s="244"/>
      <c r="F618" s="244"/>
      <c r="G618" s="244"/>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286</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36">
        <v>184</v>
      </c>
      <c r="B619" s="237" t="s">
        <v>1182</v>
      </c>
      <c r="C619" s="247" t="s">
        <v>1183</v>
      </c>
      <c r="D619" s="238" t="s">
        <v>564</v>
      </c>
      <c r="E619" s="239">
        <v>530</v>
      </c>
      <c r="F619" s="240"/>
      <c r="G619" s="241">
        <f>ROUND(E619*F619,2)</f>
        <v>0</v>
      </c>
      <c r="H619" s="240"/>
      <c r="I619" s="241">
        <f>ROUND(E619*H619,2)</f>
        <v>0</v>
      </c>
      <c r="J619" s="240"/>
      <c r="K619" s="241">
        <f>ROUND(E619*J619,2)</f>
        <v>0</v>
      </c>
      <c r="L619" s="241">
        <v>21</v>
      </c>
      <c r="M619" s="241">
        <f>G619*(1+L619/100)</f>
        <v>0</v>
      </c>
      <c r="N619" s="239">
        <v>4.8999999999999998E-4</v>
      </c>
      <c r="O619" s="239">
        <f>ROUND(E619*N619,2)</f>
        <v>0.26</v>
      </c>
      <c r="P619" s="239">
        <v>8.0000000000000002E-3</v>
      </c>
      <c r="Q619" s="239">
        <f>ROUND(E619*P619,2)</f>
        <v>4.24</v>
      </c>
      <c r="R619" s="241" t="s">
        <v>892</v>
      </c>
      <c r="S619" s="241" t="s">
        <v>280</v>
      </c>
      <c r="T619" s="242" t="s">
        <v>441</v>
      </c>
      <c r="U619" s="222">
        <v>0.64500000000000002</v>
      </c>
      <c r="V619" s="222">
        <f>ROUND(E619*U619,2)</f>
        <v>341.85</v>
      </c>
      <c r="W619" s="222"/>
      <c r="X619" s="222" t="s">
        <v>399</v>
      </c>
      <c r="Y619" s="222" t="s">
        <v>283</v>
      </c>
      <c r="Z619" s="212"/>
      <c r="AA619" s="212"/>
      <c r="AB619" s="212"/>
      <c r="AC619" s="212"/>
      <c r="AD619" s="212"/>
      <c r="AE619" s="212"/>
      <c r="AF619" s="212"/>
      <c r="AG619" s="212" t="s">
        <v>400</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19"/>
      <c r="B620" s="220"/>
      <c r="C620" s="248" t="s">
        <v>961</v>
      </c>
      <c r="D620" s="244"/>
      <c r="E620" s="244"/>
      <c r="F620" s="244"/>
      <c r="G620" s="244"/>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286</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x14ac:dyDescent="0.2">
      <c r="A621" s="229" t="s">
        <v>275</v>
      </c>
      <c r="B621" s="230" t="s">
        <v>230</v>
      </c>
      <c r="C621" s="246" t="s">
        <v>231</v>
      </c>
      <c r="D621" s="231"/>
      <c r="E621" s="232"/>
      <c r="F621" s="233"/>
      <c r="G621" s="233">
        <f>SUMIF(AG622:AG681,"&lt;&gt;NOR",G622:G681)</f>
        <v>0</v>
      </c>
      <c r="H621" s="233"/>
      <c r="I621" s="233">
        <f>SUM(I622:I681)</f>
        <v>0</v>
      </c>
      <c r="J621" s="233"/>
      <c r="K621" s="233">
        <f>SUM(K622:K681)</f>
        <v>0</v>
      </c>
      <c r="L621" s="233"/>
      <c r="M621" s="233">
        <f>SUM(M622:M681)</f>
        <v>0</v>
      </c>
      <c r="N621" s="232"/>
      <c r="O621" s="232">
        <f>SUM(O622:O681)</f>
        <v>0</v>
      </c>
      <c r="P621" s="232"/>
      <c r="Q621" s="232">
        <f>SUM(Q622:Q681)</f>
        <v>0</v>
      </c>
      <c r="R621" s="233"/>
      <c r="S621" s="233"/>
      <c r="T621" s="234"/>
      <c r="U621" s="228"/>
      <c r="V621" s="228">
        <f>SUM(V622:V681)</f>
        <v>0</v>
      </c>
      <c r="W621" s="228"/>
      <c r="X621" s="228"/>
      <c r="Y621" s="228"/>
      <c r="AG621" t="s">
        <v>276</v>
      </c>
    </row>
    <row r="622" spans="1:60" outlineLevel="1" x14ac:dyDescent="0.2">
      <c r="A622" s="257">
        <v>185</v>
      </c>
      <c r="B622" s="258" t="s">
        <v>1184</v>
      </c>
      <c r="C622" s="265" t="s">
        <v>1185</v>
      </c>
      <c r="D622" s="259" t="s">
        <v>886</v>
      </c>
      <c r="E622" s="260">
        <v>1</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c r="S622" s="262" t="s">
        <v>316</v>
      </c>
      <c r="T622" s="263" t="s">
        <v>281</v>
      </c>
      <c r="U622" s="222">
        <v>0</v>
      </c>
      <c r="V622" s="222">
        <f>ROUND(E622*U622,2)</f>
        <v>0</v>
      </c>
      <c r="W622" s="222"/>
      <c r="X622" s="222" t="s">
        <v>831</v>
      </c>
      <c r="Y622" s="222" t="s">
        <v>283</v>
      </c>
      <c r="Z622" s="212"/>
      <c r="AA622" s="212"/>
      <c r="AB622" s="212"/>
      <c r="AC622" s="212"/>
      <c r="AD622" s="212"/>
      <c r="AE622" s="212"/>
      <c r="AF622" s="212"/>
      <c r="AG622" s="212" t="s">
        <v>832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186</v>
      </c>
      <c r="B623" s="258" t="s">
        <v>1186</v>
      </c>
      <c r="C623" s="265" t="s">
        <v>1187</v>
      </c>
      <c r="D623" s="259" t="s">
        <v>886</v>
      </c>
      <c r="E623" s="260">
        <v>1</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c r="S623" s="262" t="s">
        <v>316</v>
      </c>
      <c r="T623" s="263" t="s">
        <v>281</v>
      </c>
      <c r="U623" s="222">
        <v>0</v>
      </c>
      <c r="V623" s="222">
        <f>ROUND(E623*U623,2)</f>
        <v>0</v>
      </c>
      <c r="W623" s="222"/>
      <c r="X623" s="222" t="s">
        <v>831</v>
      </c>
      <c r="Y623" s="222" t="s">
        <v>283</v>
      </c>
      <c r="Z623" s="212"/>
      <c r="AA623" s="212"/>
      <c r="AB623" s="212"/>
      <c r="AC623" s="212"/>
      <c r="AD623" s="212"/>
      <c r="AE623" s="212"/>
      <c r="AF623" s="212"/>
      <c r="AG623" s="212" t="s">
        <v>832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57">
        <v>187</v>
      </c>
      <c r="B624" s="258" t="s">
        <v>1188</v>
      </c>
      <c r="C624" s="265" t="s">
        <v>1189</v>
      </c>
      <c r="D624" s="259" t="s">
        <v>886</v>
      </c>
      <c r="E624" s="260">
        <v>1</v>
      </c>
      <c r="F624" s="261"/>
      <c r="G624" s="262">
        <f>ROUND(E624*F624,2)</f>
        <v>0</v>
      </c>
      <c r="H624" s="261"/>
      <c r="I624" s="262">
        <f>ROUND(E624*H624,2)</f>
        <v>0</v>
      </c>
      <c r="J624" s="261"/>
      <c r="K624" s="262">
        <f>ROUND(E624*J624,2)</f>
        <v>0</v>
      </c>
      <c r="L624" s="262">
        <v>21</v>
      </c>
      <c r="M624" s="262">
        <f>G624*(1+L624/100)</f>
        <v>0</v>
      </c>
      <c r="N624" s="260">
        <v>0</v>
      </c>
      <c r="O624" s="260">
        <f>ROUND(E624*N624,2)</f>
        <v>0</v>
      </c>
      <c r="P624" s="260">
        <v>0</v>
      </c>
      <c r="Q624" s="260">
        <f>ROUND(E624*P624,2)</f>
        <v>0</v>
      </c>
      <c r="R624" s="262"/>
      <c r="S624" s="262" t="s">
        <v>316</v>
      </c>
      <c r="T624" s="263" t="s">
        <v>281</v>
      </c>
      <c r="U624" s="222">
        <v>0</v>
      </c>
      <c r="V624" s="222">
        <f>ROUND(E624*U624,2)</f>
        <v>0</v>
      </c>
      <c r="W624" s="222"/>
      <c r="X624" s="222" t="s">
        <v>831</v>
      </c>
      <c r="Y624" s="222" t="s">
        <v>283</v>
      </c>
      <c r="Z624" s="212"/>
      <c r="AA624" s="212"/>
      <c r="AB624" s="212"/>
      <c r="AC624" s="212"/>
      <c r="AD624" s="212"/>
      <c r="AE624" s="212"/>
      <c r="AF624" s="212"/>
      <c r="AG624" s="212" t="s">
        <v>832</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57">
        <v>188</v>
      </c>
      <c r="B625" s="258" t="s">
        <v>1190</v>
      </c>
      <c r="C625" s="265" t="s">
        <v>1191</v>
      </c>
      <c r="D625" s="259" t="s">
        <v>886</v>
      </c>
      <c r="E625" s="260">
        <v>1</v>
      </c>
      <c r="F625" s="261"/>
      <c r="G625" s="262">
        <f>ROUND(E625*F625,2)</f>
        <v>0</v>
      </c>
      <c r="H625" s="261"/>
      <c r="I625" s="262">
        <f>ROUND(E625*H625,2)</f>
        <v>0</v>
      </c>
      <c r="J625" s="261"/>
      <c r="K625" s="262">
        <f>ROUND(E625*J625,2)</f>
        <v>0</v>
      </c>
      <c r="L625" s="262">
        <v>21</v>
      </c>
      <c r="M625" s="262">
        <f>G625*(1+L625/100)</f>
        <v>0</v>
      </c>
      <c r="N625" s="260">
        <v>0</v>
      </c>
      <c r="O625" s="260">
        <f>ROUND(E625*N625,2)</f>
        <v>0</v>
      </c>
      <c r="P625" s="260">
        <v>0</v>
      </c>
      <c r="Q625" s="260">
        <f>ROUND(E625*P625,2)</f>
        <v>0</v>
      </c>
      <c r="R625" s="262"/>
      <c r="S625" s="262" t="s">
        <v>316</v>
      </c>
      <c r="T625" s="263" t="s">
        <v>281</v>
      </c>
      <c r="U625" s="222">
        <v>0</v>
      </c>
      <c r="V625" s="222">
        <f>ROUND(E625*U625,2)</f>
        <v>0</v>
      </c>
      <c r="W625" s="222"/>
      <c r="X625" s="222" t="s">
        <v>831</v>
      </c>
      <c r="Y625" s="222" t="s">
        <v>283</v>
      </c>
      <c r="Z625" s="212"/>
      <c r="AA625" s="212"/>
      <c r="AB625" s="212"/>
      <c r="AC625" s="212"/>
      <c r="AD625" s="212"/>
      <c r="AE625" s="212"/>
      <c r="AF625" s="212"/>
      <c r="AG625" s="212" t="s">
        <v>832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57">
        <v>189</v>
      </c>
      <c r="B626" s="258" t="s">
        <v>1192</v>
      </c>
      <c r="C626" s="265" t="s">
        <v>1193</v>
      </c>
      <c r="D626" s="259" t="s">
        <v>886</v>
      </c>
      <c r="E626" s="260">
        <v>1</v>
      </c>
      <c r="F626" s="261"/>
      <c r="G626" s="262">
        <f>ROUND(E626*F626,2)</f>
        <v>0</v>
      </c>
      <c r="H626" s="261"/>
      <c r="I626" s="262">
        <f>ROUND(E626*H626,2)</f>
        <v>0</v>
      </c>
      <c r="J626" s="261"/>
      <c r="K626" s="262">
        <f>ROUND(E626*J626,2)</f>
        <v>0</v>
      </c>
      <c r="L626" s="262">
        <v>21</v>
      </c>
      <c r="M626" s="262">
        <f>G626*(1+L626/100)</f>
        <v>0</v>
      </c>
      <c r="N626" s="260">
        <v>0</v>
      </c>
      <c r="O626" s="260">
        <f>ROUND(E626*N626,2)</f>
        <v>0</v>
      </c>
      <c r="P626" s="260">
        <v>0</v>
      </c>
      <c r="Q626" s="260">
        <f>ROUND(E626*P626,2)</f>
        <v>0</v>
      </c>
      <c r="R626" s="262"/>
      <c r="S626" s="262" t="s">
        <v>316</v>
      </c>
      <c r="T626" s="263" t="s">
        <v>281</v>
      </c>
      <c r="U626" s="222">
        <v>0</v>
      </c>
      <c r="V626" s="222">
        <f>ROUND(E626*U626,2)</f>
        <v>0</v>
      </c>
      <c r="W626" s="222"/>
      <c r="X626" s="222" t="s">
        <v>831</v>
      </c>
      <c r="Y626" s="222" t="s">
        <v>283</v>
      </c>
      <c r="Z626" s="212"/>
      <c r="AA626" s="212"/>
      <c r="AB626" s="212"/>
      <c r="AC626" s="212"/>
      <c r="AD626" s="212"/>
      <c r="AE626" s="212"/>
      <c r="AF626" s="212"/>
      <c r="AG626" s="212" t="s">
        <v>832</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57">
        <v>190</v>
      </c>
      <c r="B627" s="258" t="s">
        <v>1194</v>
      </c>
      <c r="C627" s="265" t="s">
        <v>1195</v>
      </c>
      <c r="D627" s="259" t="s">
        <v>886</v>
      </c>
      <c r="E627" s="260">
        <v>5</v>
      </c>
      <c r="F627" s="261"/>
      <c r="G627" s="262">
        <f>ROUND(E627*F627,2)</f>
        <v>0</v>
      </c>
      <c r="H627" s="261"/>
      <c r="I627" s="262">
        <f>ROUND(E627*H627,2)</f>
        <v>0</v>
      </c>
      <c r="J627" s="261"/>
      <c r="K627" s="262">
        <f>ROUND(E627*J627,2)</f>
        <v>0</v>
      </c>
      <c r="L627" s="262">
        <v>21</v>
      </c>
      <c r="M627" s="262">
        <f>G627*(1+L627/100)</f>
        <v>0</v>
      </c>
      <c r="N627" s="260">
        <v>0</v>
      </c>
      <c r="O627" s="260">
        <f>ROUND(E627*N627,2)</f>
        <v>0</v>
      </c>
      <c r="P627" s="260">
        <v>0</v>
      </c>
      <c r="Q627" s="260">
        <f>ROUND(E627*P627,2)</f>
        <v>0</v>
      </c>
      <c r="R627" s="262"/>
      <c r="S627" s="262" t="s">
        <v>316</v>
      </c>
      <c r="T627" s="263" t="s">
        <v>281</v>
      </c>
      <c r="U627" s="222">
        <v>0</v>
      </c>
      <c r="V627" s="222">
        <f>ROUND(E627*U627,2)</f>
        <v>0</v>
      </c>
      <c r="W627" s="222"/>
      <c r="X627" s="222" t="s">
        <v>831</v>
      </c>
      <c r="Y627" s="222" t="s">
        <v>283</v>
      </c>
      <c r="Z627" s="212"/>
      <c r="AA627" s="212"/>
      <c r="AB627" s="212"/>
      <c r="AC627" s="212"/>
      <c r="AD627" s="212"/>
      <c r="AE627" s="212"/>
      <c r="AF627" s="212"/>
      <c r="AG627" s="212" t="s">
        <v>832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57">
        <v>191</v>
      </c>
      <c r="B628" s="258" t="s">
        <v>1196</v>
      </c>
      <c r="C628" s="265" t="s">
        <v>1197</v>
      </c>
      <c r="D628" s="259" t="s">
        <v>886</v>
      </c>
      <c r="E628" s="260">
        <v>1</v>
      </c>
      <c r="F628" s="261"/>
      <c r="G628" s="262">
        <f>ROUND(E628*F628,2)</f>
        <v>0</v>
      </c>
      <c r="H628" s="261"/>
      <c r="I628" s="262">
        <f>ROUND(E628*H628,2)</f>
        <v>0</v>
      </c>
      <c r="J628" s="261"/>
      <c r="K628" s="262">
        <f>ROUND(E628*J628,2)</f>
        <v>0</v>
      </c>
      <c r="L628" s="262">
        <v>21</v>
      </c>
      <c r="M628" s="262">
        <f>G628*(1+L628/100)</f>
        <v>0</v>
      </c>
      <c r="N628" s="260">
        <v>0</v>
      </c>
      <c r="O628" s="260">
        <f>ROUND(E628*N628,2)</f>
        <v>0</v>
      </c>
      <c r="P628" s="260">
        <v>0</v>
      </c>
      <c r="Q628" s="260">
        <f>ROUND(E628*P628,2)</f>
        <v>0</v>
      </c>
      <c r="R628" s="262"/>
      <c r="S628" s="262" t="s">
        <v>316</v>
      </c>
      <c r="T628" s="263" t="s">
        <v>281</v>
      </c>
      <c r="U628" s="222">
        <v>0</v>
      </c>
      <c r="V628" s="222">
        <f>ROUND(E628*U628,2)</f>
        <v>0</v>
      </c>
      <c r="W628" s="222"/>
      <c r="X628" s="222" t="s">
        <v>831</v>
      </c>
      <c r="Y628" s="222" t="s">
        <v>283</v>
      </c>
      <c r="Z628" s="212"/>
      <c r="AA628" s="212"/>
      <c r="AB628" s="212"/>
      <c r="AC628" s="212"/>
      <c r="AD628" s="212"/>
      <c r="AE628" s="212"/>
      <c r="AF628" s="212"/>
      <c r="AG628" s="212" t="s">
        <v>832</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57">
        <v>192</v>
      </c>
      <c r="B629" s="258" t="s">
        <v>1198</v>
      </c>
      <c r="C629" s="265" t="s">
        <v>1199</v>
      </c>
      <c r="D629" s="259" t="s">
        <v>886</v>
      </c>
      <c r="E629" s="260">
        <v>5</v>
      </c>
      <c r="F629" s="261"/>
      <c r="G629" s="262">
        <f>ROUND(E629*F629,2)</f>
        <v>0</v>
      </c>
      <c r="H629" s="261"/>
      <c r="I629" s="262">
        <f>ROUND(E629*H629,2)</f>
        <v>0</v>
      </c>
      <c r="J629" s="261"/>
      <c r="K629" s="262">
        <f>ROUND(E629*J629,2)</f>
        <v>0</v>
      </c>
      <c r="L629" s="262">
        <v>21</v>
      </c>
      <c r="M629" s="262">
        <f>G629*(1+L629/100)</f>
        <v>0</v>
      </c>
      <c r="N629" s="260">
        <v>0</v>
      </c>
      <c r="O629" s="260">
        <f>ROUND(E629*N629,2)</f>
        <v>0</v>
      </c>
      <c r="P629" s="260">
        <v>0</v>
      </c>
      <c r="Q629" s="260">
        <f>ROUND(E629*P629,2)</f>
        <v>0</v>
      </c>
      <c r="R629" s="262"/>
      <c r="S629" s="262" t="s">
        <v>316</v>
      </c>
      <c r="T629" s="263" t="s">
        <v>281</v>
      </c>
      <c r="U629" s="222">
        <v>0</v>
      </c>
      <c r="V629" s="222">
        <f>ROUND(E629*U629,2)</f>
        <v>0</v>
      </c>
      <c r="W629" s="222"/>
      <c r="X629" s="222" t="s">
        <v>831</v>
      </c>
      <c r="Y629" s="222" t="s">
        <v>283</v>
      </c>
      <c r="Z629" s="212"/>
      <c r="AA629" s="212"/>
      <c r="AB629" s="212"/>
      <c r="AC629" s="212"/>
      <c r="AD629" s="212"/>
      <c r="AE629" s="212"/>
      <c r="AF629" s="212"/>
      <c r="AG629" s="212" t="s">
        <v>832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57">
        <v>193</v>
      </c>
      <c r="B630" s="258" t="s">
        <v>1200</v>
      </c>
      <c r="C630" s="265" t="s">
        <v>1201</v>
      </c>
      <c r="D630" s="259" t="s">
        <v>886</v>
      </c>
      <c r="E630" s="260">
        <v>1</v>
      </c>
      <c r="F630" s="261"/>
      <c r="G630" s="262">
        <f>ROUND(E630*F630,2)</f>
        <v>0</v>
      </c>
      <c r="H630" s="261"/>
      <c r="I630" s="262">
        <f>ROUND(E630*H630,2)</f>
        <v>0</v>
      </c>
      <c r="J630" s="261"/>
      <c r="K630" s="262">
        <f>ROUND(E630*J630,2)</f>
        <v>0</v>
      </c>
      <c r="L630" s="262">
        <v>21</v>
      </c>
      <c r="M630" s="262">
        <f>G630*(1+L630/100)</f>
        <v>0</v>
      </c>
      <c r="N630" s="260">
        <v>0</v>
      </c>
      <c r="O630" s="260">
        <f>ROUND(E630*N630,2)</f>
        <v>0</v>
      </c>
      <c r="P630" s="260">
        <v>0</v>
      </c>
      <c r="Q630" s="260">
        <f>ROUND(E630*P630,2)</f>
        <v>0</v>
      </c>
      <c r="R630" s="262"/>
      <c r="S630" s="262" t="s">
        <v>316</v>
      </c>
      <c r="T630" s="263" t="s">
        <v>281</v>
      </c>
      <c r="U630" s="222">
        <v>0</v>
      </c>
      <c r="V630" s="222">
        <f>ROUND(E630*U630,2)</f>
        <v>0</v>
      </c>
      <c r="W630" s="222"/>
      <c r="X630" s="222" t="s">
        <v>831</v>
      </c>
      <c r="Y630" s="222" t="s">
        <v>283</v>
      </c>
      <c r="Z630" s="212"/>
      <c r="AA630" s="212"/>
      <c r="AB630" s="212"/>
      <c r="AC630" s="212"/>
      <c r="AD630" s="212"/>
      <c r="AE630" s="212"/>
      <c r="AF630" s="212"/>
      <c r="AG630" s="212" t="s">
        <v>832</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57">
        <v>194</v>
      </c>
      <c r="B631" s="258" t="s">
        <v>1202</v>
      </c>
      <c r="C631" s="265" t="s">
        <v>1203</v>
      </c>
      <c r="D631" s="259" t="s">
        <v>886</v>
      </c>
      <c r="E631" s="260">
        <v>1</v>
      </c>
      <c r="F631" s="261"/>
      <c r="G631" s="262">
        <f>ROUND(E631*F631,2)</f>
        <v>0</v>
      </c>
      <c r="H631" s="261"/>
      <c r="I631" s="262">
        <f>ROUND(E631*H631,2)</f>
        <v>0</v>
      </c>
      <c r="J631" s="261"/>
      <c r="K631" s="262">
        <f>ROUND(E631*J631,2)</f>
        <v>0</v>
      </c>
      <c r="L631" s="262">
        <v>21</v>
      </c>
      <c r="M631" s="262">
        <f>G631*(1+L631/100)</f>
        <v>0</v>
      </c>
      <c r="N631" s="260">
        <v>0</v>
      </c>
      <c r="O631" s="260">
        <f>ROUND(E631*N631,2)</f>
        <v>0</v>
      </c>
      <c r="P631" s="260">
        <v>0</v>
      </c>
      <c r="Q631" s="260">
        <f>ROUND(E631*P631,2)</f>
        <v>0</v>
      </c>
      <c r="R631" s="262"/>
      <c r="S631" s="262" t="s">
        <v>316</v>
      </c>
      <c r="T631" s="263" t="s">
        <v>281</v>
      </c>
      <c r="U631" s="222">
        <v>0</v>
      </c>
      <c r="V631" s="222">
        <f>ROUND(E631*U631,2)</f>
        <v>0</v>
      </c>
      <c r="W631" s="222"/>
      <c r="X631" s="222" t="s">
        <v>831</v>
      </c>
      <c r="Y631" s="222" t="s">
        <v>283</v>
      </c>
      <c r="Z631" s="212"/>
      <c r="AA631" s="212"/>
      <c r="AB631" s="212"/>
      <c r="AC631" s="212"/>
      <c r="AD631" s="212"/>
      <c r="AE631" s="212"/>
      <c r="AF631" s="212"/>
      <c r="AG631" s="212" t="s">
        <v>832</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57">
        <v>195</v>
      </c>
      <c r="B632" s="258" t="s">
        <v>1204</v>
      </c>
      <c r="C632" s="265" t="s">
        <v>1205</v>
      </c>
      <c r="D632" s="259" t="s">
        <v>886</v>
      </c>
      <c r="E632" s="260">
        <v>1</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316</v>
      </c>
      <c r="T632" s="263" t="s">
        <v>281</v>
      </c>
      <c r="U632" s="222">
        <v>0</v>
      </c>
      <c r="V632" s="222">
        <f>ROUND(E632*U632,2)</f>
        <v>0</v>
      </c>
      <c r="W632" s="222"/>
      <c r="X632" s="222" t="s">
        <v>831</v>
      </c>
      <c r="Y632" s="222" t="s">
        <v>283</v>
      </c>
      <c r="Z632" s="212"/>
      <c r="AA632" s="212"/>
      <c r="AB632" s="212"/>
      <c r="AC632" s="212"/>
      <c r="AD632" s="212"/>
      <c r="AE632" s="212"/>
      <c r="AF632" s="212"/>
      <c r="AG632" s="212" t="s">
        <v>832</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196</v>
      </c>
      <c r="B633" s="258" t="s">
        <v>1206</v>
      </c>
      <c r="C633" s="265" t="s">
        <v>1207</v>
      </c>
      <c r="D633" s="259" t="s">
        <v>1110</v>
      </c>
      <c r="E633" s="260">
        <v>1</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316</v>
      </c>
      <c r="T633" s="263" t="s">
        <v>281</v>
      </c>
      <c r="U633" s="222">
        <v>0</v>
      </c>
      <c r="V633" s="222">
        <f>ROUND(E633*U633,2)</f>
        <v>0</v>
      </c>
      <c r="W633" s="222"/>
      <c r="X633" s="222" t="s">
        <v>831</v>
      </c>
      <c r="Y633" s="222" t="s">
        <v>283</v>
      </c>
      <c r="Z633" s="212"/>
      <c r="AA633" s="212"/>
      <c r="AB633" s="212"/>
      <c r="AC633" s="212"/>
      <c r="AD633" s="212"/>
      <c r="AE633" s="212"/>
      <c r="AF633" s="212"/>
      <c r="AG633" s="212" t="s">
        <v>832</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197</v>
      </c>
      <c r="B634" s="258" t="s">
        <v>1208</v>
      </c>
      <c r="C634" s="265" t="s">
        <v>1209</v>
      </c>
      <c r="D634" s="259" t="s">
        <v>1110</v>
      </c>
      <c r="E634" s="260">
        <v>1</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316</v>
      </c>
      <c r="T634" s="263" t="s">
        <v>281</v>
      </c>
      <c r="U634" s="222">
        <v>0</v>
      </c>
      <c r="V634" s="222">
        <f>ROUND(E634*U634,2)</f>
        <v>0</v>
      </c>
      <c r="W634" s="222"/>
      <c r="X634" s="222" t="s">
        <v>831</v>
      </c>
      <c r="Y634" s="222" t="s">
        <v>283</v>
      </c>
      <c r="Z634" s="212"/>
      <c r="AA634" s="212"/>
      <c r="AB634" s="212"/>
      <c r="AC634" s="212"/>
      <c r="AD634" s="212"/>
      <c r="AE634" s="212"/>
      <c r="AF634" s="212"/>
      <c r="AG634" s="212" t="s">
        <v>832</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198</v>
      </c>
      <c r="B635" s="258" t="s">
        <v>1210</v>
      </c>
      <c r="C635" s="265" t="s">
        <v>1211</v>
      </c>
      <c r="D635" s="259" t="s">
        <v>1110</v>
      </c>
      <c r="E635" s="260">
        <v>485</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316</v>
      </c>
      <c r="T635" s="263" t="s">
        <v>281</v>
      </c>
      <c r="U635" s="222">
        <v>0</v>
      </c>
      <c r="V635" s="222">
        <f>ROUND(E635*U635,2)</f>
        <v>0</v>
      </c>
      <c r="W635" s="222"/>
      <c r="X635" s="222" t="s">
        <v>831</v>
      </c>
      <c r="Y635" s="222" t="s">
        <v>283</v>
      </c>
      <c r="Z635" s="212"/>
      <c r="AA635" s="212"/>
      <c r="AB635" s="212"/>
      <c r="AC635" s="212"/>
      <c r="AD635" s="212"/>
      <c r="AE635" s="212"/>
      <c r="AF635" s="212"/>
      <c r="AG635" s="212" t="s">
        <v>832</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199</v>
      </c>
      <c r="B636" s="258" t="s">
        <v>1212</v>
      </c>
      <c r="C636" s="265" t="s">
        <v>1213</v>
      </c>
      <c r="D636" s="259" t="s">
        <v>1110</v>
      </c>
      <c r="E636" s="260">
        <v>22</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316</v>
      </c>
      <c r="T636" s="263" t="s">
        <v>281</v>
      </c>
      <c r="U636" s="222">
        <v>0</v>
      </c>
      <c r="V636" s="222">
        <f>ROUND(E636*U636,2)</f>
        <v>0</v>
      </c>
      <c r="W636" s="222"/>
      <c r="X636" s="222" t="s">
        <v>831</v>
      </c>
      <c r="Y636" s="222" t="s">
        <v>283</v>
      </c>
      <c r="Z636" s="212"/>
      <c r="AA636" s="212"/>
      <c r="AB636" s="212"/>
      <c r="AC636" s="212"/>
      <c r="AD636" s="212"/>
      <c r="AE636" s="212"/>
      <c r="AF636" s="212"/>
      <c r="AG636" s="212" t="s">
        <v>832</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200</v>
      </c>
      <c r="B637" s="258" t="s">
        <v>1214</v>
      </c>
      <c r="C637" s="265" t="s">
        <v>1215</v>
      </c>
      <c r="D637" s="259" t="s">
        <v>1110</v>
      </c>
      <c r="E637" s="260">
        <v>158</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316</v>
      </c>
      <c r="T637" s="263" t="s">
        <v>281</v>
      </c>
      <c r="U637" s="222">
        <v>0</v>
      </c>
      <c r="V637" s="222">
        <f>ROUND(E637*U637,2)</f>
        <v>0</v>
      </c>
      <c r="W637" s="222"/>
      <c r="X637" s="222" t="s">
        <v>831</v>
      </c>
      <c r="Y637" s="222" t="s">
        <v>283</v>
      </c>
      <c r="Z637" s="212"/>
      <c r="AA637" s="212"/>
      <c r="AB637" s="212"/>
      <c r="AC637" s="212"/>
      <c r="AD637" s="212"/>
      <c r="AE637" s="212"/>
      <c r="AF637" s="212"/>
      <c r="AG637" s="212" t="s">
        <v>832</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201</v>
      </c>
      <c r="B638" s="258" t="s">
        <v>1216</v>
      </c>
      <c r="C638" s="265" t="s">
        <v>1217</v>
      </c>
      <c r="D638" s="259" t="s">
        <v>1110</v>
      </c>
      <c r="E638" s="260">
        <v>5</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316</v>
      </c>
      <c r="T638" s="263" t="s">
        <v>281</v>
      </c>
      <c r="U638" s="222">
        <v>0</v>
      </c>
      <c r="V638" s="222">
        <f>ROUND(E638*U638,2)</f>
        <v>0</v>
      </c>
      <c r="W638" s="222"/>
      <c r="X638" s="222" t="s">
        <v>831</v>
      </c>
      <c r="Y638" s="222" t="s">
        <v>283</v>
      </c>
      <c r="Z638" s="212"/>
      <c r="AA638" s="212"/>
      <c r="AB638" s="212"/>
      <c r="AC638" s="212"/>
      <c r="AD638" s="212"/>
      <c r="AE638" s="212"/>
      <c r="AF638" s="212"/>
      <c r="AG638" s="212" t="s">
        <v>832</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202</v>
      </c>
      <c r="B639" s="258" t="s">
        <v>1218</v>
      </c>
      <c r="C639" s="265" t="s">
        <v>1219</v>
      </c>
      <c r="D639" s="259" t="s">
        <v>886</v>
      </c>
      <c r="E639" s="260">
        <v>9</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316</v>
      </c>
      <c r="T639" s="263" t="s">
        <v>281</v>
      </c>
      <c r="U639" s="222">
        <v>0</v>
      </c>
      <c r="V639" s="222">
        <f>ROUND(E639*U639,2)</f>
        <v>0</v>
      </c>
      <c r="W639" s="222"/>
      <c r="X639" s="222" t="s">
        <v>831</v>
      </c>
      <c r="Y639" s="222" t="s">
        <v>283</v>
      </c>
      <c r="Z639" s="212"/>
      <c r="AA639" s="212"/>
      <c r="AB639" s="212"/>
      <c r="AC639" s="212"/>
      <c r="AD639" s="212"/>
      <c r="AE639" s="212"/>
      <c r="AF639" s="212"/>
      <c r="AG639" s="212" t="s">
        <v>832</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203</v>
      </c>
      <c r="B640" s="258" t="s">
        <v>1220</v>
      </c>
      <c r="C640" s="265" t="s">
        <v>1221</v>
      </c>
      <c r="D640" s="259" t="s">
        <v>886</v>
      </c>
      <c r="E640" s="260">
        <v>28</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316</v>
      </c>
      <c r="T640" s="263" t="s">
        <v>281</v>
      </c>
      <c r="U640" s="222">
        <v>0</v>
      </c>
      <c r="V640" s="222">
        <f>ROUND(E640*U640,2)</f>
        <v>0</v>
      </c>
      <c r="W640" s="222"/>
      <c r="X640" s="222" t="s">
        <v>831</v>
      </c>
      <c r="Y640" s="222" t="s">
        <v>283</v>
      </c>
      <c r="Z640" s="212"/>
      <c r="AA640" s="212"/>
      <c r="AB640" s="212"/>
      <c r="AC640" s="212"/>
      <c r="AD640" s="212"/>
      <c r="AE640" s="212"/>
      <c r="AF640" s="212"/>
      <c r="AG640" s="212" t="s">
        <v>832</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204</v>
      </c>
      <c r="B641" s="258" t="s">
        <v>1222</v>
      </c>
      <c r="C641" s="265" t="s">
        <v>1223</v>
      </c>
      <c r="D641" s="259" t="s">
        <v>886</v>
      </c>
      <c r="E641" s="260">
        <v>25</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316</v>
      </c>
      <c r="T641" s="263" t="s">
        <v>281</v>
      </c>
      <c r="U641" s="222">
        <v>0</v>
      </c>
      <c r="V641" s="222">
        <f>ROUND(E641*U641,2)</f>
        <v>0</v>
      </c>
      <c r="W641" s="222"/>
      <c r="X641" s="222" t="s">
        <v>831</v>
      </c>
      <c r="Y641" s="222" t="s">
        <v>283</v>
      </c>
      <c r="Z641" s="212"/>
      <c r="AA641" s="212"/>
      <c r="AB641" s="212"/>
      <c r="AC641" s="212"/>
      <c r="AD641" s="212"/>
      <c r="AE641" s="212"/>
      <c r="AF641" s="212"/>
      <c r="AG641" s="212" t="s">
        <v>832</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205</v>
      </c>
      <c r="B642" s="258" t="s">
        <v>1224</v>
      </c>
      <c r="C642" s="265" t="s">
        <v>1225</v>
      </c>
      <c r="D642" s="259" t="s">
        <v>886</v>
      </c>
      <c r="E642" s="260">
        <v>50</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316</v>
      </c>
      <c r="T642" s="263" t="s">
        <v>281</v>
      </c>
      <c r="U642" s="222">
        <v>0</v>
      </c>
      <c r="V642" s="222">
        <f>ROUND(E642*U642,2)</f>
        <v>0</v>
      </c>
      <c r="W642" s="222"/>
      <c r="X642" s="222" t="s">
        <v>831</v>
      </c>
      <c r="Y642" s="222" t="s">
        <v>283</v>
      </c>
      <c r="Z642" s="212"/>
      <c r="AA642" s="212"/>
      <c r="AB642" s="212"/>
      <c r="AC642" s="212"/>
      <c r="AD642" s="212"/>
      <c r="AE642" s="212"/>
      <c r="AF642" s="212"/>
      <c r="AG642" s="212" t="s">
        <v>832</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206</v>
      </c>
      <c r="B643" s="258" t="s">
        <v>1226</v>
      </c>
      <c r="C643" s="265" t="s">
        <v>1227</v>
      </c>
      <c r="D643" s="259" t="s">
        <v>886</v>
      </c>
      <c r="E643" s="260">
        <v>25</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316</v>
      </c>
      <c r="T643" s="263" t="s">
        <v>281</v>
      </c>
      <c r="U643" s="222">
        <v>0</v>
      </c>
      <c r="V643" s="222">
        <f>ROUND(E643*U643,2)</f>
        <v>0</v>
      </c>
      <c r="W643" s="222"/>
      <c r="X643" s="222" t="s">
        <v>831</v>
      </c>
      <c r="Y643" s="222" t="s">
        <v>283</v>
      </c>
      <c r="Z643" s="212"/>
      <c r="AA643" s="212"/>
      <c r="AB643" s="212"/>
      <c r="AC643" s="212"/>
      <c r="AD643" s="212"/>
      <c r="AE643" s="212"/>
      <c r="AF643" s="212"/>
      <c r="AG643" s="212" t="s">
        <v>832</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207</v>
      </c>
      <c r="B644" s="258" t="s">
        <v>1228</v>
      </c>
      <c r="C644" s="265" t="s">
        <v>1225</v>
      </c>
      <c r="D644" s="259" t="s">
        <v>886</v>
      </c>
      <c r="E644" s="260">
        <v>122</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316</v>
      </c>
      <c r="T644" s="263" t="s">
        <v>281</v>
      </c>
      <c r="U644" s="222">
        <v>0</v>
      </c>
      <c r="V644" s="222">
        <f>ROUND(E644*U644,2)</f>
        <v>0</v>
      </c>
      <c r="W644" s="222"/>
      <c r="X644" s="222" t="s">
        <v>831</v>
      </c>
      <c r="Y644" s="222" t="s">
        <v>283</v>
      </c>
      <c r="Z644" s="212"/>
      <c r="AA644" s="212"/>
      <c r="AB644" s="212"/>
      <c r="AC644" s="212"/>
      <c r="AD644" s="212"/>
      <c r="AE644" s="212"/>
      <c r="AF644" s="212"/>
      <c r="AG644" s="212" t="s">
        <v>832</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208</v>
      </c>
      <c r="B645" s="258" t="s">
        <v>1229</v>
      </c>
      <c r="C645" s="265" t="s">
        <v>1230</v>
      </c>
      <c r="D645" s="259" t="s">
        <v>886</v>
      </c>
      <c r="E645" s="260">
        <v>2</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316</v>
      </c>
      <c r="T645" s="263" t="s">
        <v>281</v>
      </c>
      <c r="U645" s="222">
        <v>0</v>
      </c>
      <c r="V645" s="222">
        <f>ROUND(E645*U645,2)</f>
        <v>0</v>
      </c>
      <c r="W645" s="222"/>
      <c r="X645" s="222" t="s">
        <v>831</v>
      </c>
      <c r="Y645" s="222" t="s">
        <v>283</v>
      </c>
      <c r="Z645" s="212"/>
      <c r="AA645" s="212"/>
      <c r="AB645" s="212"/>
      <c r="AC645" s="212"/>
      <c r="AD645" s="212"/>
      <c r="AE645" s="212"/>
      <c r="AF645" s="212"/>
      <c r="AG645" s="212" t="s">
        <v>832</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209</v>
      </c>
      <c r="B646" s="258" t="s">
        <v>1231</v>
      </c>
      <c r="C646" s="265" t="s">
        <v>1232</v>
      </c>
      <c r="D646" s="259" t="s">
        <v>886</v>
      </c>
      <c r="E646" s="260">
        <v>2</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316</v>
      </c>
      <c r="T646" s="263" t="s">
        <v>281</v>
      </c>
      <c r="U646" s="222">
        <v>0</v>
      </c>
      <c r="V646" s="222">
        <f>ROUND(E646*U646,2)</f>
        <v>0</v>
      </c>
      <c r="W646" s="222"/>
      <c r="X646" s="222" t="s">
        <v>831</v>
      </c>
      <c r="Y646" s="222" t="s">
        <v>283</v>
      </c>
      <c r="Z646" s="212"/>
      <c r="AA646" s="212"/>
      <c r="AB646" s="212"/>
      <c r="AC646" s="212"/>
      <c r="AD646" s="212"/>
      <c r="AE646" s="212"/>
      <c r="AF646" s="212"/>
      <c r="AG646" s="212" t="s">
        <v>832</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210</v>
      </c>
      <c r="B647" s="258" t="s">
        <v>1233</v>
      </c>
      <c r="C647" s="265" t="s">
        <v>1234</v>
      </c>
      <c r="D647" s="259" t="s">
        <v>886</v>
      </c>
      <c r="E647" s="260">
        <v>2</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316</v>
      </c>
      <c r="T647" s="263" t="s">
        <v>281</v>
      </c>
      <c r="U647" s="222">
        <v>0</v>
      </c>
      <c r="V647" s="222">
        <f>ROUND(E647*U647,2)</f>
        <v>0</v>
      </c>
      <c r="W647" s="222"/>
      <c r="X647" s="222" t="s">
        <v>831</v>
      </c>
      <c r="Y647" s="222" t="s">
        <v>283</v>
      </c>
      <c r="Z647" s="212"/>
      <c r="AA647" s="212"/>
      <c r="AB647" s="212"/>
      <c r="AC647" s="212"/>
      <c r="AD647" s="212"/>
      <c r="AE647" s="212"/>
      <c r="AF647" s="212"/>
      <c r="AG647" s="212" t="s">
        <v>832</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211</v>
      </c>
      <c r="B648" s="258" t="s">
        <v>1235</v>
      </c>
      <c r="C648" s="265" t="s">
        <v>1236</v>
      </c>
      <c r="D648" s="259" t="s">
        <v>886</v>
      </c>
      <c r="E648" s="260">
        <v>4</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316</v>
      </c>
      <c r="T648" s="263" t="s">
        <v>281</v>
      </c>
      <c r="U648" s="222">
        <v>0</v>
      </c>
      <c r="V648" s="222">
        <f>ROUND(E648*U648,2)</f>
        <v>0</v>
      </c>
      <c r="W648" s="222"/>
      <c r="X648" s="222" t="s">
        <v>831</v>
      </c>
      <c r="Y648" s="222" t="s">
        <v>283</v>
      </c>
      <c r="Z648" s="212"/>
      <c r="AA648" s="212"/>
      <c r="AB648" s="212"/>
      <c r="AC648" s="212"/>
      <c r="AD648" s="212"/>
      <c r="AE648" s="212"/>
      <c r="AF648" s="212"/>
      <c r="AG648" s="212" t="s">
        <v>832</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212</v>
      </c>
      <c r="B649" s="258" t="s">
        <v>1237</v>
      </c>
      <c r="C649" s="265" t="s">
        <v>1238</v>
      </c>
      <c r="D649" s="259" t="s">
        <v>886</v>
      </c>
      <c r="E649" s="260">
        <v>4</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316</v>
      </c>
      <c r="T649" s="263" t="s">
        <v>281</v>
      </c>
      <c r="U649" s="222">
        <v>0</v>
      </c>
      <c r="V649" s="222">
        <f>ROUND(E649*U649,2)</f>
        <v>0</v>
      </c>
      <c r="W649" s="222"/>
      <c r="X649" s="222" t="s">
        <v>831</v>
      </c>
      <c r="Y649" s="222" t="s">
        <v>283</v>
      </c>
      <c r="Z649" s="212"/>
      <c r="AA649" s="212"/>
      <c r="AB649" s="212"/>
      <c r="AC649" s="212"/>
      <c r="AD649" s="212"/>
      <c r="AE649" s="212"/>
      <c r="AF649" s="212"/>
      <c r="AG649" s="212" t="s">
        <v>832</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213</v>
      </c>
      <c r="B650" s="258" t="s">
        <v>1239</v>
      </c>
      <c r="C650" s="265" t="s">
        <v>1234</v>
      </c>
      <c r="D650" s="259" t="s">
        <v>886</v>
      </c>
      <c r="E650" s="260">
        <v>4</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316</v>
      </c>
      <c r="T650" s="263" t="s">
        <v>281</v>
      </c>
      <c r="U650" s="222">
        <v>0</v>
      </c>
      <c r="V650" s="222">
        <f>ROUND(E650*U650,2)</f>
        <v>0</v>
      </c>
      <c r="W650" s="222"/>
      <c r="X650" s="222" t="s">
        <v>831</v>
      </c>
      <c r="Y650" s="222" t="s">
        <v>283</v>
      </c>
      <c r="Z650" s="212"/>
      <c r="AA650" s="212"/>
      <c r="AB650" s="212"/>
      <c r="AC650" s="212"/>
      <c r="AD650" s="212"/>
      <c r="AE650" s="212"/>
      <c r="AF650" s="212"/>
      <c r="AG650" s="212" t="s">
        <v>832</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214</v>
      </c>
      <c r="B651" s="258" t="s">
        <v>1240</v>
      </c>
      <c r="C651" s="265" t="s">
        <v>1241</v>
      </c>
      <c r="D651" s="259" t="s">
        <v>886</v>
      </c>
      <c r="E651" s="260">
        <v>1</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316</v>
      </c>
      <c r="T651" s="263" t="s">
        <v>281</v>
      </c>
      <c r="U651" s="222">
        <v>0</v>
      </c>
      <c r="V651" s="222">
        <f>ROUND(E651*U651,2)</f>
        <v>0</v>
      </c>
      <c r="W651" s="222"/>
      <c r="X651" s="222" t="s">
        <v>831</v>
      </c>
      <c r="Y651" s="222" t="s">
        <v>283</v>
      </c>
      <c r="Z651" s="212"/>
      <c r="AA651" s="212"/>
      <c r="AB651" s="212"/>
      <c r="AC651" s="212"/>
      <c r="AD651" s="212"/>
      <c r="AE651" s="212"/>
      <c r="AF651" s="212"/>
      <c r="AG651" s="212" t="s">
        <v>832</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215</v>
      </c>
      <c r="B652" s="258" t="s">
        <v>1242</v>
      </c>
      <c r="C652" s="265" t="s">
        <v>1243</v>
      </c>
      <c r="D652" s="259" t="s">
        <v>886</v>
      </c>
      <c r="E652" s="260">
        <v>7</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316</v>
      </c>
      <c r="T652" s="263" t="s">
        <v>281</v>
      </c>
      <c r="U652" s="222">
        <v>0</v>
      </c>
      <c r="V652" s="222">
        <f>ROUND(E652*U652,2)</f>
        <v>0</v>
      </c>
      <c r="W652" s="222"/>
      <c r="X652" s="222" t="s">
        <v>831</v>
      </c>
      <c r="Y652" s="222" t="s">
        <v>283</v>
      </c>
      <c r="Z652" s="212"/>
      <c r="AA652" s="212"/>
      <c r="AB652" s="212"/>
      <c r="AC652" s="212"/>
      <c r="AD652" s="212"/>
      <c r="AE652" s="212"/>
      <c r="AF652" s="212"/>
      <c r="AG652" s="212" t="s">
        <v>832</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216</v>
      </c>
      <c r="B653" s="258" t="s">
        <v>1244</v>
      </c>
      <c r="C653" s="265" t="s">
        <v>1245</v>
      </c>
      <c r="D653" s="259" t="s">
        <v>886</v>
      </c>
      <c r="E653" s="260">
        <v>6</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316</v>
      </c>
      <c r="T653" s="263" t="s">
        <v>281</v>
      </c>
      <c r="U653" s="222">
        <v>0</v>
      </c>
      <c r="V653" s="222">
        <f>ROUND(E653*U653,2)</f>
        <v>0</v>
      </c>
      <c r="W653" s="222"/>
      <c r="X653" s="222" t="s">
        <v>831</v>
      </c>
      <c r="Y653" s="222" t="s">
        <v>283</v>
      </c>
      <c r="Z653" s="212"/>
      <c r="AA653" s="212"/>
      <c r="AB653" s="212"/>
      <c r="AC653" s="212"/>
      <c r="AD653" s="212"/>
      <c r="AE653" s="212"/>
      <c r="AF653" s="212"/>
      <c r="AG653" s="212" t="s">
        <v>832</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36">
        <v>217</v>
      </c>
      <c r="B654" s="237" t="s">
        <v>1246</v>
      </c>
      <c r="C654" s="247" t="s">
        <v>1247</v>
      </c>
      <c r="D654" s="238" t="s">
        <v>886</v>
      </c>
      <c r="E654" s="239">
        <v>40</v>
      </c>
      <c r="F654" s="240"/>
      <c r="G654" s="241">
        <f>ROUND(E654*F654,2)</f>
        <v>0</v>
      </c>
      <c r="H654" s="240"/>
      <c r="I654" s="241">
        <f>ROUND(E654*H654,2)</f>
        <v>0</v>
      </c>
      <c r="J654" s="240"/>
      <c r="K654" s="241">
        <f>ROUND(E654*J654,2)</f>
        <v>0</v>
      </c>
      <c r="L654" s="241">
        <v>21</v>
      </c>
      <c r="M654" s="241">
        <f>G654*(1+L654/100)</f>
        <v>0</v>
      </c>
      <c r="N654" s="239">
        <v>0</v>
      </c>
      <c r="O654" s="239">
        <f>ROUND(E654*N654,2)</f>
        <v>0</v>
      </c>
      <c r="P654" s="239">
        <v>0</v>
      </c>
      <c r="Q654" s="239">
        <f>ROUND(E654*P654,2)</f>
        <v>0</v>
      </c>
      <c r="R654" s="241"/>
      <c r="S654" s="241" t="s">
        <v>316</v>
      </c>
      <c r="T654" s="242" t="s">
        <v>281</v>
      </c>
      <c r="U654" s="222">
        <v>0</v>
      </c>
      <c r="V654" s="222">
        <f>ROUND(E654*U654,2)</f>
        <v>0</v>
      </c>
      <c r="W654" s="222"/>
      <c r="X654" s="222" t="s">
        <v>831</v>
      </c>
      <c r="Y654" s="222" t="s">
        <v>283</v>
      </c>
      <c r="Z654" s="212"/>
      <c r="AA654" s="212"/>
      <c r="AB654" s="212"/>
      <c r="AC654" s="212"/>
      <c r="AD654" s="212"/>
      <c r="AE654" s="212"/>
      <c r="AF654" s="212"/>
      <c r="AG654" s="212" t="s">
        <v>832</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49" t="s">
        <v>1248</v>
      </c>
      <c r="D655" s="226"/>
      <c r="E655" s="227">
        <v>12</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288</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49" t="s">
        <v>1249</v>
      </c>
      <c r="D656" s="226"/>
      <c r="E656" s="227">
        <v>28</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288</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36">
        <v>218</v>
      </c>
      <c r="B657" s="237" t="s">
        <v>1250</v>
      </c>
      <c r="C657" s="247" t="s">
        <v>1251</v>
      </c>
      <c r="D657" s="238" t="s">
        <v>886</v>
      </c>
      <c r="E657" s="239">
        <v>40</v>
      </c>
      <c r="F657" s="240"/>
      <c r="G657" s="241">
        <f>ROUND(E657*F657,2)</f>
        <v>0</v>
      </c>
      <c r="H657" s="240"/>
      <c r="I657" s="241">
        <f>ROUND(E657*H657,2)</f>
        <v>0</v>
      </c>
      <c r="J657" s="240"/>
      <c r="K657" s="241">
        <f>ROUND(E657*J657,2)</f>
        <v>0</v>
      </c>
      <c r="L657" s="241">
        <v>21</v>
      </c>
      <c r="M657" s="241">
        <f>G657*(1+L657/100)</f>
        <v>0</v>
      </c>
      <c r="N657" s="239">
        <v>0</v>
      </c>
      <c r="O657" s="239">
        <f>ROUND(E657*N657,2)</f>
        <v>0</v>
      </c>
      <c r="P657" s="239">
        <v>0</v>
      </c>
      <c r="Q657" s="239">
        <f>ROUND(E657*P657,2)</f>
        <v>0</v>
      </c>
      <c r="R657" s="241"/>
      <c r="S657" s="241" t="s">
        <v>316</v>
      </c>
      <c r="T657" s="242" t="s">
        <v>281</v>
      </c>
      <c r="U657" s="222">
        <v>0</v>
      </c>
      <c r="V657" s="222">
        <f>ROUND(E657*U657,2)</f>
        <v>0</v>
      </c>
      <c r="W657" s="222"/>
      <c r="X657" s="222" t="s">
        <v>831</v>
      </c>
      <c r="Y657" s="222" t="s">
        <v>283</v>
      </c>
      <c r="Z657" s="212"/>
      <c r="AA657" s="212"/>
      <c r="AB657" s="212"/>
      <c r="AC657" s="212"/>
      <c r="AD657" s="212"/>
      <c r="AE657" s="212"/>
      <c r="AF657" s="212"/>
      <c r="AG657" s="212" t="s">
        <v>832</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49" t="s">
        <v>1252</v>
      </c>
      <c r="D658" s="226"/>
      <c r="E658" s="227">
        <v>40</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288</v>
      </c>
      <c r="AH658" s="212">
        <v>5</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219</v>
      </c>
      <c r="B659" s="258" t="s">
        <v>1253</v>
      </c>
      <c r="C659" s="265" t="s">
        <v>1254</v>
      </c>
      <c r="D659" s="259" t="s">
        <v>886</v>
      </c>
      <c r="E659" s="260">
        <v>6</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316</v>
      </c>
      <c r="T659" s="263" t="s">
        <v>281</v>
      </c>
      <c r="U659" s="222">
        <v>0</v>
      </c>
      <c r="V659" s="222">
        <f>ROUND(E659*U659,2)</f>
        <v>0</v>
      </c>
      <c r="W659" s="222"/>
      <c r="X659" s="222" t="s">
        <v>831</v>
      </c>
      <c r="Y659" s="222" t="s">
        <v>283</v>
      </c>
      <c r="Z659" s="212"/>
      <c r="AA659" s="212"/>
      <c r="AB659" s="212"/>
      <c r="AC659" s="212"/>
      <c r="AD659" s="212"/>
      <c r="AE659" s="212"/>
      <c r="AF659" s="212"/>
      <c r="AG659" s="212" t="s">
        <v>832</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220</v>
      </c>
      <c r="B660" s="258" t="s">
        <v>1255</v>
      </c>
      <c r="C660" s="265" t="s">
        <v>1256</v>
      </c>
      <c r="D660" s="259" t="s">
        <v>886</v>
      </c>
      <c r="E660" s="260">
        <v>6</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316</v>
      </c>
      <c r="T660" s="263" t="s">
        <v>281</v>
      </c>
      <c r="U660" s="222">
        <v>0</v>
      </c>
      <c r="V660" s="222">
        <f>ROUND(E660*U660,2)</f>
        <v>0</v>
      </c>
      <c r="W660" s="222"/>
      <c r="X660" s="222" t="s">
        <v>831</v>
      </c>
      <c r="Y660" s="222" t="s">
        <v>283</v>
      </c>
      <c r="Z660" s="212"/>
      <c r="AA660" s="212"/>
      <c r="AB660" s="212"/>
      <c r="AC660" s="212"/>
      <c r="AD660" s="212"/>
      <c r="AE660" s="212"/>
      <c r="AF660" s="212"/>
      <c r="AG660" s="212" t="s">
        <v>832</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221</v>
      </c>
      <c r="B661" s="258" t="s">
        <v>1257</v>
      </c>
      <c r="C661" s="265" t="s">
        <v>1258</v>
      </c>
      <c r="D661" s="259" t="s">
        <v>886</v>
      </c>
      <c r="E661" s="260">
        <v>6</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316</v>
      </c>
      <c r="T661" s="263" t="s">
        <v>281</v>
      </c>
      <c r="U661" s="222">
        <v>0</v>
      </c>
      <c r="V661" s="222">
        <f>ROUND(E661*U661,2)</f>
        <v>0</v>
      </c>
      <c r="W661" s="222"/>
      <c r="X661" s="222" t="s">
        <v>831</v>
      </c>
      <c r="Y661" s="222" t="s">
        <v>283</v>
      </c>
      <c r="Z661" s="212"/>
      <c r="AA661" s="212"/>
      <c r="AB661" s="212"/>
      <c r="AC661" s="212"/>
      <c r="AD661" s="212"/>
      <c r="AE661" s="212"/>
      <c r="AF661" s="212"/>
      <c r="AG661" s="212" t="s">
        <v>832</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222</v>
      </c>
      <c r="B662" s="258" t="s">
        <v>1259</v>
      </c>
      <c r="C662" s="265" t="s">
        <v>1260</v>
      </c>
      <c r="D662" s="259" t="s">
        <v>886</v>
      </c>
      <c r="E662" s="260">
        <v>7</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316</v>
      </c>
      <c r="T662" s="263" t="s">
        <v>281</v>
      </c>
      <c r="U662" s="222">
        <v>0</v>
      </c>
      <c r="V662" s="222">
        <f>ROUND(E662*U662,2)</f>
        <v>0</v>
      </c>
      <c r="W662" s="222"/>
      <c r="X662" s="222" t="s">
        <v>831</v>
      </c>
      <c r="Y662" s="222" t="s">
        <v>283</v>
      </c>
      <c r="Z662" s="212"/>
      <c r="AA662" s="212"/>
      <c r="AB662" s="212"/>
      <c r="AC662" s="212"/>
      <c r="AD662" s="212"/>
      <c r="AE662" s="212"/>
      <c r="AF662" s="212"/>
      <c r="AG662" s="212" t="s">
        <v>832</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223</v>
      </c>
      <c r="B663" s="258" t="s">
        <v>1261</v>
      </c>
      <c r="C663" s="265" t="s">
        <v>1262</v>
      </c>
      <c r="D663" s="259" t="s">
        <v>886</v>
      </c>
      <c r="E663" s="260">
        <v>6</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316</v>
      </c>
      <c r="T663" s="263" t="s">
        <v>281</v>
      </c>
      <c r="U663" s="222">
        <v>0</v>
      </c>
      <c r="V663" s="222">
        <f>ROUND(E663*U663,2)</f>
        <v>0</v>
      </c>
      <c r="W663" s="222"/>
      <c r="X663" s="222" t="s">
        <v>831</v>
      </c>
      <c r="Y663" s="222" t="s">
        <v>283</v>
      </c>
      <c r="Z663" s="212"/>
      <c r="AA663" s="212"/>
      <c r="AB663" s="212"/>
      <c r="AC663" s="212"/>
      <c r="AD663" s="212"/>
      <c r="AE663" s="212"/>
      <c r="AF663" s="212"/>
      <c r="AG663" s="212" t="s">
        <v>832</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57">
        <v>224</v>
      </c>
      <c r="B664" s="258" t="s">
        <v>1263</v>
      </c>
      <c r="C664" s="265" t="s">
        <v>1264</v>
      </c>
      <c r="D664" s="259" t="s">
        <v>1110</v>
      </c>
      <c r="E664" s="260">
        <v>420</v>
      </c>
      <c r="F664" s="261"/>
      <c r="G664" s="262">
        <f>ROUND(E664*F664,2)</f>
        <v>0</v>
      </c>
      <c r="H664" s="261"/>
      <c r="I664" s="262">
        <f>ROUND(E664*H664,2)</f>
        <v>0</v>
      </c>
      <c r="J664" s="261"/>
      <c r="K664" s="262">
        <f>ROUND(E664*J664,2)</f>
        <v>0</v>
      </c>
      <c r="L664" s="262">
        <v>21</v>
      </c>
      <c r="M664" s="262">
        <f>G664*(1+L664/100)</f>
        <v>0</v>
      </c>
      <c r="N664" s="260">
        <v>0</v>
      </c>
      <c r="O664" s="260">
        <f>ROUND(E664*N664,2)</f>
        <v>0</v>
      </c>
      <c r="P664" s="260">
        <v>0</v>
      </c>
      <c r="Q664" s="260">
        <f>ROUND(E664*P664,2)</f>
        <v>0</v>
      </c>
      <c r="R664" s="262"/>
      <c r="S664" s="262" t="s">
        <v>316</v>
      </c>
      <c r="T664" s="263" t="s">
        <v>281</v>
      </c>
      <c r="U664" s="222">
        <v>0</v>
      </c>
      <c r="V664" s="222">
        <f>ROUND(E664*U664,2)</f>
        <v>0</v>
      </c>
      <c r="W664" s="222"/>
      <c r="X664" s="222" t="s">
        <v>831</v>
      </c>
      <c r="Y664" s="222" t="s">
        <v>283</v>
      </c>
      <c r="Z664" s="212"/>
      <c r="AA664" s="212"/>
      <c r="AB664" s="212"/>
      <c r="AC664" s="212"/>
      <c r="AD664" s="212"/>
      <c r="AE664" s="212"/>
      <c r="AF664" s="212"/>
      <c r="AG664" s="212" t="s">
        <v>832</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57">
        <v>225</v>
      </c>
      <c r="B665" s="258" t="s">
        <v>1265</v>
      </c>
      <c r="C665" s="265" t="s">
        <v>1266</v>
      </c>
      <c r="D665" s="259" t="s">
        <v>1110</v>
      </c>
      <c r="E665" s="260">
        <v>50</v>
      </c>
      <c r="F665" s="261"/>
      <c r="G665" s="262">
        <f>ROUND(E665*F665,2)</f>
        <v>0</v>
      </c>
      <c r="H665" s="261"/>
      <c r="I665" s="262">
        <f>ROUND(E665*H665,2)</f>
        <v>0</v>
      </c>
      <c r="J665" s="261"/>
      <c r="K665" s="262">
        <f>ROUND(E665*J665,2)</f>
        <v>0</v>
      </c>
      <c r="L665" s="262">
        <v>21</v>
      </c>
      <c r="M665" s="262">
        <f>G665*(1+L665/100)</f>
        <v>0</v>
      </c>
      <c r="N665" s="260">
        <v>0</v>
      </c>
      <c r="O665" s="260">
        <f>ROUND(E665*N665,2)</f>
        <v>0</v>
      </c>
      <c r="P665" s="260">
        <v>0</v>
      </c>
      <c r="Q665" s="260">
        <f>ROUND(E665*P665,2)</f>
        <v>0</v>
      </c>
      <c r="R665" s="262"/>
      <c r="S665" s="262" t="s">
        <v>316</v>
      </c>
      <c r="T665" s="263" t="s">
        <v>281</v>
      </c>
      <c r="U665" s="222">
        <v>0</v>
      </c>
      <c r="V665" s="222">
        <f>ROUND(E665*U665,2)</f>
        <v>0</v>
      </c>
      <c r="W665" s="222"/>
      <c r="X665" s="222" t="s">
        <v>831</v>
      </c>
      <c r="Y665" s="222" t="s">
        <v>283</v>
      </c>
      <c r="Z665" s="212"/>
      <c r="AA665" s="212"/>
      <c r="AB665" s="212"/>
      <c r="AC665" s="212"/>
      <c r="AD665" s="212"/>
      <c r="AE665" s="212"/>
      <c r="AF665" s="212"/>
      <c r="AG665" s="212" t="s">
        <v>832</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57">
        <v>226</v>
      </c>
      <c r="B666" s="258" t="s">
        <v>1267</v>
      </c>
      <c r="C666" s="265" t="s">
        <v>1268</v>
      </c>
      <c r="D666" s="259" t="s">
        <v>1110</v>
      </c>
      <c r="E666" s="260">
        <v>19</v>
      </c>
      <c r="F666" s="261"/>
      <c r="G666" s="262">
        <f>ROUND(E666*F666,2)</f>
        <v>0</v>
      </c>
      <c r="H666" s="261"/>
      <c r="I666" s="262">
        <f>ROUND(E666*H666,2)</f>
        <v>0</v>
      </c>
      <c r="J666" s="261"/>
      <c r="K666" s="262">
        <f>ROUND(E666*J666,2)</f>
        <v>0</v>
      </c>
      <c r="L666" s="262">
        <v>21</v>
      </c>
      <c r="M666" s="262">
        <f>G666*(1+L666/100)</f>
        <v>0</v>
      </c>
      <c r="N666" s="260">
        <v>0</v>
      </c>
      <c r="O666" s="260">
        <f>ROUND(E666*N666,2)</f>
        <v>0</v>
      </c>
      <c r="P666" s="260">
        <v>0</v>
      </c>
      <c r="Q666" s="260">
        <f>ROUND(E666*P666,2)</f>
        <v>0</v>
      </c>
      <c r="R666" s="262"/>
      <c r="S666" s="262" t="s">
        <v>316</v>
      </c>
      <c r="T666" s="263" t="s">
        <v>281</v>
      </c>
      <c r="U666" s="222">
        <v>0</v>
      </c>
      <c r="V666" s="222">
        <f>ROUND(E666*U666,2)</f>
        <v>0</v>
      </c>
      <c r="W666" s="222"/>
      <c r="X666" s="222" t="s">
        <v>831</v>
      </c>
      <c r="Y666" s="222" t="s">
        <v>283</v>
      </c>
      <c r="Z666" s="212"/>
      <c r="AA666" s="212"/>
      <c r="AB666" s="212"/>
      <c r="AC666" s="212"/>
      <c r="AD666" s="212"/>
      <c r="AE666" s="212"/>
      <c r="AF666" s="212"/>
      <c r="AG666" s="212" t="s">
        <v>832</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57">
        <v>227</v>
      </c>
      <c r="B667" s="258" t="s">
        <v>1269</v>
      </c>
      <c r="C667" s="265" t="s">
        <v>1270</v>
      </c>
      <c r="D667" s="259" t="s">
        <v>886</v>
      </c>
      <c r="E667" s="260">
        <v>38</v>
      </c>
      <c r="F667" s="261"/>
      <c r="G667" s="262">
        <f>ROUND(E667*F667,2)</f>
        <v>0</v>
      </c>
      <c r="H667" s="261"/>
      <c r="I667" s="262">
        <f>ROUND(E667*H667,2)</f>
        <v>0</v>
      </c>
      <c r="J667" s="261"/>
      <c r="K667" s="262">
        <f>ROUND(E667*J667,2)</f>
        <v>0</v>
      </c>
      <c r="L667" s="262">
        <v>21</v>
      </c>
      <c r="M667" s="262">
        <f>G667*(1+L667/100)</f>
        <v>0</v>
      </c>
      <c r="N667" s="260">
        <v>0</v>
      </c>
      <c r="O667" s="260">
        <f>ROUND(E667*N667,2)</f>
        <v>0</v>
      </c>
      <c r="P667" s="260">
        <v>0</v>
      </c>
      <c r="Q667" s="260">
        <f>ROUND(E667*P667,2)</f>
        <v>0</v>
      </c>
      <c r="R667" s="262"/>
      <c r="S667" s="262" t="s">
        <v>316</v>
      </c>
      <c r="T667" s="263" t="s">
        <v>281</v>
      </c>
      <c r="U667" s="222">
        <v>0</v>
      </c>
      <c r="V667" s="222">
        <f>ROUND(E667*U667,2)</f>
        <v>0</v>
      </c>
      <c r="W667" s="222"/>
      <c r="X667" s="222" t="s">
        <v>831</v>
      </c>
      <c r="Y667" s="222" t="s">
        <v>283</v>
      </c>
      <c r="Z667" s="212"/>
      <c r="AA667" s="212"/>
      <c r="AB667" s="212"/>
      <c r="AC667" s="212"/>
      <c r="AD667" s="212"/>
      <c r="AE667" s="212"/>
      <c r="AF667" s="212"/>
      <c r="AG667" s="212" t="s">
        <v>832</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57">
        <v>228</v>
      </c>
      <c r="B668" s="258" t="s">
        <v>1271</v>
      </c>
      <c r="C668" s="265" t="s">
        <v>1272</v>
      </c>
      <c r="D668" s="259" t="s">
        <v>886</v>
      </c>
      <c r="E668" s="260">
        <v>55</v>
      </c>
      <c r="F668" s="261"/>
      <c r="G668" s="262">
        <f>ROUND(E668*F668,2)</f>
        <v>0</v>
      </c>
      <c r="H668" s="261"/>
      <c r="I668" s="262">
        <f>ROUND(E668*H668,2)</f>
        <v>0</v>
      </c>
      <c r="J668" s="261"/>
      <c r="K668" s="262">
        <f>ROUND(E668*J668,2)</f>
        <v>0</v>
      </c>
      <c r="L668" s="262">
        <v>21</v>
      </c>
      <c r="M668" s="262">
        <f>G668*(1+L668/100)</f>
        <v>0</v>
      </c>
      <c r="N668" s="260">
        <v>0</v>
      </c>
      <c r="O668" s="260">
        <f>ROUND(E668*N668,2)</f>
        <v>0</v>
      </c>
      <c r="P668" s="260">
        <v>0</v>
      </c>
      <c r="Q668" s="260">
        <f>ROUND(E668*P668,2)</f>
        <v>0</v>
      </c>
      <c r="R668" s="262"/>
      <c r="S668" s="262" t="s">
        <v>316</v>
      </c>
      <c r="T668" s="263" t="s">
        <v>281</v>
      </c>
      <c r="U668" s="222">
        <v>0</v>
      </c>
      <c r="V668" s="222">
        <f>ROUND(E668*U668,2)</f>
        <v>0</v>
      </c>
      <c r="W668" s="222"/>
      <c r="X668" s="222" t="s">
        <v>831</v>
      </c>
      <c r="Y668" s="222" t="s">
        <v>283</v>
      </c>
      <c r="Z668" s="212"/>
      <c r="AA668" s="212"/>
      <c r="AB668" s="212"/>
      <c r="AC668" s="212"/>
      <c r="AD668" s="212"/>
      <c r="AE668" s="212"/>
      <c r="AF668" s="212"/>
      <c r="AG668" s="212" t="s">
        <v>832</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229</v>
      </c>
      <c r="B669" s="258" t="s">
        <v>1273</v>
      </c>
      <c r="C669" s="265" t="s">
        <v>1274</v>
      </c>
      <c r="D669" s="259" t="s">
        <v>886</v>
      </c>
      <c r="E669" s="260">
        <v>110</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316</v>
      </c>
      <c r="T669" s="263" t="s">
        <v>281</v>
      </c>
      <c r="U669" s="222">
        <v>0</v>
      </c>
      <c r="V669" s="222">
        <f>ROUND(E669*U669,2)</f>
        <v>0</v>
      </c>
      <c r="W669" s="222"/>
      <c r="X669" s="222" t="s">
        <v>831</v>
      </c>
      <c r="Y669" s="222" t="s">
        <v>283</v>
      </c>
      <c r="Z669" s="212"/>
      <c r="AA669" s="212"/>
      <c r="AB669" s="212"/>
      <c r="AC669" s="212"/>
      <c r="AD669" s="212"/>
      <c r="AE669" s="212"/>
      <c r="AF669" s="212"/>
      <c r="AG669" s="212" t="s">
        <v>832</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230</v>
      </c>
      <c r="B670" s="258" t="s">
        <v>1275</v>
      </c>
      <c r="C670" s="265" t="s">
        <v>1276</v>
      </c>
      <c r="D670" s="259" t="s">
        <v>886</v>
      </c>
      <c r="E670" s="260">
        <v>200</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316</v>
      </c>
      <c r="T670" s="263" t="s">
        <v>281</v>
      </c>
      <c r="U670" s="222">
        <v>0</v>
      </c>
      <c r="V670" s="222">
        <f>ROUND(E670*U670,2)</f>
        <v>0</v>
      </c>
      <c r="W670" s="222"/>
      <c r="X670" s="222" t="s">
        <v>831</v>
      </c>
      <c r="Y670" s="222" t="s">
        <v>283</v>
      </c>
      <c r="Z670" s="212"/>
      <c r="AA670" s="212"/>
      <c r="AB670" s="212"/>
      <c r="AC670" s="212"/>
      <c r="AD670" s="212"/>
      <c r="AE670" s="212"/>
      <c r="AF670" s="212"/>
      <c r="AG670" s="212" t="s">
        <v>832</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231</v>
      </c>
      <c r="B671" s="258" t="s">
        <v>1277</v>
      </c>
      <c r="C671" s="265" t="s">
        <v>1278</v>
      </c>
      <c r="D671" s="259" t="s">
        <v>886</v>
      </c>
      <c r="E671" s="260">
        <v>28</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316</v>
      </c>
      <c r="T671" s="263" t="s">
        <v>281</v>
      </c>
      <c r="U671" s="222">
        <v>0</v>
      </c>
      <c r="V671" s="222">
        <f>ROUND(E671*U671,2)</f>
        <v>0</v>
      </c>
      <c r="W671" s="222"/>
      <c r="X671" s="222" t="s">
        <v>831</v>
      </c>
      <c r="Y671" s="222" t="s">
        <v>283</v>
      </c>
      <c r="Z671" s="212"/>
      <c r="AA671" s="212"/>
      <c r="AB671" s="212"/>
      <c r="AC671" s="212"/>
      <c r="AD671" s="212"/>
      <c r="AE671" s="212"/>
      <c r="AF671" s="212"/>
      <c r="AG671" s="212" t="s">
        <v>832</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232</v>
      </c>
      <c r="B672" s="258" t="s">
        <v>1279</v>
      </c>
      <c r="C672" s="265" t="s">
        <v>1280</v>
      </c>
      <c r="D672" s="259" t="s">
        <v>886</v>
      </c>
      <c r="E672" s="260">
        <v>16</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316</v>
      </c>
      <c r="T672" s="263" t="s">
        <v>281</v>
      </c>
      <c r="U672" s="222">
        <v>0</v>
      </c>
      <c r="V672" s="222">
        <f>ROUND(E672*U672,2)</f>
        <v>0</v>
      </c>
      <c r="W672" s="222"/>
      <c r="X672" s="222" t="s">
        <v>831</v>
      </c>
      <c r="Y672" s="222" t="s">
        <v>283</v>
      </c>
      <c r="Z672" s="212"/>
      <c r="AA672" s="212"/>
      <c r="AB672" s="212"/>
      <c r="AC672" s="212"/>
      <c r="AD672" s="212"/>
      <c r="AE672" s="212"/>
      <c r="AF672" s="212"/>
      <c r="AG672" s="212" t="s">
        <v>832</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233</v>
      </c>
      <c r="B673" s="258" t="s">
        <v>1281</v>
      </c>
      <c r="C673" s="265" t="s">
        <v>1282</v>
      </c>
      <c r="D673" s="259" t="s">
        <v>886</v>
      </c>
      <c r="E673" s="260">
        <v>2</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316</v>
      </c>
      <c r="T673" s="263" t="s">
        <v>281</v>
      </c>
      <c r="U673" s="222">
        <v>0</v>
      </c>
      <c r="V673" s="222">
        <f>ROUND(E673*U673,2)</f>
        <v>0</v>
      </c>
      <c r="W673" s="222"/>
      <c r="X673" s="222" t="s">
        <v>831</v>
      </c>
      <c r="Y673" s="222" t="s">
        <v>283</v>
      </c>
      <c r="Z673" s="212"/>
      <c r="AA673" s="212"/>
      <c r="AB673" s="212"/>
      <c r="AC673" s="212"/>
      <c r="AD673" s="212"/>
      <c r="AE673" s="212"/>
      <c r="AF673" s="212"/>
      <c r="AG673" s="212" t="s">
        <v>832</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234</v>
      </c>
      <c r="B674" s="258" t="s">
        <v>1283</v>
      </c>
      <c r="C674" s="265" t="s">
        <v>1284</v>
      </c>
      <c r="D674" s="259" t="s">
        <v>886</v>
      </c>
      <c r="E674" s="260">
        <v>6</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316</v>
      </c>
      <c r="T674" s="263" t="s">
        <v>281</v>
      </c>
      <c r="U674" s="222">
        <v>0</v>
      </c>
      <c r="V674" s="222">
        <f>ROUND(E674*U674,2)</f>
        <v>0</v>
      </c>
      <c r="W674" s="222"/>
      <c r="X674" s="222" t="s">
        <v>831</v>
      </c>
      <c r="Y674" s="222" t="s">
        <v>283</v>
      </c>
      <c r="Z674" s="212"/>
      <c r="AA674" s="212"/>
      <c r="AB674" s="212"/>
      <c r="AC674" s="212"/>
      <c r="AD674" s="212"/>
      <c r="AE674" s="212"/>
      <c r="AF674" s="212"/>
      <c r="AG674" s="212" t="s">
        <v>832</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235</v>
      </c>
      <c r="B675" s="258" t="s">
        <v>1285</v>
      </c>
      <c r="C675" s="265" t="s">
        <v>1286</v>
      </c>
      <c r="D675" s="259" t="s">
        <v>886</v>
      </c>
      <c r="E675" s="260">
        <v>1</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316</v>
      </c>
      <c r="T675" s="263" t="s">
        <v>281</v>
      </c>
      <c r="U675" s="222">
        <v>0</v>
      </c>
      <c r="V675" s="222">
        <f>ROUND(E675*U675,2)</f>
        <v>0</v>
      </c>
      <c r="W675" s="222"/>
      <c r="X675" s="222" t="s">
        <v>831</v>
      </c>
      <c r="Y675" s="222" t="s">
        <v>283</v>
      </c>
      <c r="Z675" s="212"/>
      <c r="AA675" s="212"/>
      <c r="AB675" s="212"/>
      <c r="AC675" s="212"/>
      <c r="AD675" s="212"/>
      <c r="AE675" s="212"/>
      <c r="AF675" s="212"/>
      <c r="AG675" s="212" t="s">
        <v>832</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236</v>
      </c>
      <c r="B676" s="258" t="s">
        <v>1287</v>
      </c>
      <c r="C676" s="265" t="s">
        <v>1288</v>
      </c>
      <c r="D676" s="259" t="s">
        <v>1094</v>
      </c>
      <c r="E676" s="260">
        <v>70</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316</v>
      </c>
      <c r="T676" s="263" t="s">
        <v>281</v>
      </c>
      <c r="U676" s="222">
        <v>0</v>
      </c>
      <c r="V676" s="222">
        <f>ROUND(E676*U676,2)</f>
        <v>0</v>
      </c>
      <c r="W676" s="222"/>
      <c r="X676" s="222" t="s">
        <v>831</v>
      </c>
      <c r="Y676" s="222" t="s">
        <v>283</v>
      </c>
      <c r="Z676" s="212"/>
      <c r="AA676" s="212"/>
      <c r="AB676" s="212"/>
      <c r="AC676" s="212"/>
      <c r="AD676" s="212"/>
      <c r="AE676" s="212"/>
      <c r="AF676" s="212"/>
      <c r="AG676" s="212" t="s">
        <v>832</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57">
        <v>237</v>
      </c>
      <c r="B677" s="258" t="s">
        <v>1289</v>
      </c>
      <c r="C677" s="265" t="s">
        <v>1290</v>
      </c>
      <c r="D677" s="259" t="s">
        <v>886</v>
      </c>
      <c r="E677" s="260">
        <v>20</v>
      </c>
      <c r="F677" s="261"/>
      <c r="G677" s="262">
        <f>ROUND(E677*F677,2)</f>
        <v>0</v>
      </c>
      <c r="H677" s="261"/>
      <c r="I677" s="262">
        <f>ROUND(E677*H677,2)</f>
        <v>0</v>
      </c>
      <c r="J677" s="261"/>
      <c r="K677" s="262">
        <f>ROUND(E677*J677,2)</f>
        <v>0</v>
      </c>
      <c r="L677" s="262">
        <v>21</v>
      </c>
      <c r="M677" s="262">
        <f>G677*(1+L677/100)</f>
        <v>0</v>
      </c>
      <c r="N677" s="260">
        <v>0</v>
      </c>
      <c r="O677" s="260">
        <f>ROUND(E677*N677,2)</f>
        <v>0</v>
      </c>
      <c r="P677" s="260">
        <v>0</v>
      </c>
      <c r="Q677" s="260">
        <f>ROUND(E677*P677,2)</f>
        <v>0</v>
      </c>
      <c r="R677" s="262"/>
      <c r="S677" s="262" t="s">
        <v>316</v>
      </c>
      <c r="T677" s="263" t="s">
        <v>281</v>
      </c>
      <c r="U677" s="222">
        <v>0</v>
      </c>
      <c r="V677" s="222">
        <f>ROUND(E677*U677,2)</f>
        <v>0</v>
      </c>
      <c r="W677" s="222"/>
      <c r="X677" s="222" t="s">
        <v>831</v>
      </c>
      <c r="Y677" s="222" t="s">
        <v>283</v>
      </c>
      <c r="Z677" s="212"/>
      <c r="AA677" s="212"/>
      <c r="AB677" s="212"/>
      <c r="AC677" s="212"/>
      <c r="AD677" s="212"/>
      <c r="AE677" s="212"/>
      <c r="AF677" s="212"/>
      <c r="AG677" s="212" t="s">
        <v>832</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57">
        <v>238</v>
      </c>
      <c r="B678" s="258" t="s">
        <v>1291</v>
      </c>
      <c r="C678" s="265" t="s">
        <v>1292</v>
      </c>
      <c r="D678" s="259" t="s">
        <v>886</v>
      </c>
      <c r="E678" s="260">
        <v>1</v>
      </c>
      <c r="F678" s="261"/>
      <c r="G678" s="262">
        <f>ROUND(E678*F678,2)</f>
        <v>0</v>
      </c>
      <c r="H678" s="261"/>
      <c r="I678" s="262">
        <f>ROUND(E678*H678,2)</f>
        <v>0</v>
      </c>
      <c r="J678" s="261"/>
      <c r="K678" s="262">
        <f>ROUND(E678*J678,2)</f>
        <v>0</v>
      </c>
      <c r="L678" s="262">
        <v>21</v>
      </c>
      <c r="M678" s="262">
        <f>G678*(1+L678/100)</f>
        <v>0</v>
      </c>
      <c r="N678" s="260">
        <v>0</v>
      </c>
      <c r="O678" s="260">
        <f>ROUND(E678*N678,2)</f>
        <v>0</v>
      </c>
      <c r="P678" s="260">
        <v>0</v>
      </c>
      <c r="Q678" s="260">
        <f>ROUND(E678*P678,2)</f>
        <v>0</v>
      </c>
      <c r="R678" s="262"/>
      <c r="S678" s="262" t="s">
        <v>316</v>
      </c>
      <c r="T678" s="263" t="s">
        <v>281</v>
      </c>
      <c r="U678" s="222">
        <v>0</v>
      </c>
      <c r="V678" s="222">
        <f>ROUND(E678*U678,2)</f>
        <v>0</v>
      </c>
      <c r="W678" s="222"/>
      <c r="X678" s="222" t="s">
        <v>831</v>
      </c>
      <c r="Y678" s="222" t="s">
        <v>283</v>
      </c>
      <c r="Z678" s="212"/>
      <c r="AA678" s="212"/>
      <c r="AB678" s="212"/>
      <c r="AC678" s="212"/>
      <c r="AD678" s="212"/>
      <c r="AE678" s="212"/>
      <c r="AF678" s="212"/>
      <c r="AG678" s="212" t="s">
        <v>832</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57">
        <v>239</v>
      </c>
      <c r="B679" s="258" t="s">
        <v>1293</v>
      </c>
      <c r="C679" s="265" t="s">
        <v>1294</v>
      </c>
      <c r="D679" s="259" t="s">
        <v>886</v>
      </c>
      <c r="E679" s="260">
        <v>1</v>
      </c>
      <c r="F679" s="261"/>
      <c r="G679" s="262">
        <f>ROUND(E679*F679,2)</f>
        <v>0</v>
      </c>
      <c r="H679" s="261"/>
      <c r="I679" s="262">
        <f>ROUND(E679*H679,2)</f>
        <v>0</v>
      </c>
      <c r="J679" s="261"/>
      <c r="K679" s="262">
        <f>ROUND(E679*J679,2)</f>
        <v>0</v>
      </c>
      <c r="L679" s="262">
        <v>21</v>
      </c>
      <c r="M679" s="262">
        <f>G679*(1+L679/100)</f>
        <v>0</v>
      </c>
      <c r="N679" s="260">
        <v>0</v>
      </c>
      <c r="O679" s="260">
        <f>ROUND(E679*N679,2)</f>
        <v>0</v>
      </c>
      <c r="P679" s="260">
        <v>0</v>
      </c>
      <c r="Q679" s="260">
        <f>ROUND(E679*P679,2)</f>
        <v>0</v>
      </c>
      <c r="R679" s="262"/>
      <c r="S679" s="262" t="s">
        <v>316</v>
      </c>
      <c r="T679" s="263" t="s">
        <v>281</v>
      </c>
      <c r="U679" s="222">
        <v>0</v>
      </c>
      <c r="V679" s="222">
        <f>ROUND(E679*U679,2)</f>
        <v>0</v>
      </c>
      <c r="W679" s="222"/>
      <c r="X679" s="222" t="s">
        <v>831</v>
      </c>
      <c r="Y679" s="222" t="s">
        <v>283</v>
      </c>
      <c r="Z679" s="212"/>
      <c r="AA679" s="212"/>
      <c r="AB679" s="212"/>
      <c r="AC679" s="212"/>
      <c r="AD679" s="212"/>
      <c r="AE679" s="212"/>
      <c r="AF679" s="212"/>
      <c r="AG679" s="212" t="s">
        <v>832</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57">
        <v>240</v>
      </c>
      <c r="B680" s="258" t="s">
        <v>1295</v>
      </c>
      <c r="C680" s="265" t="s">
        <v>1296</v>
      </c>
      <c r="D680" s="259" t="s">
        <v>886</v>
      </c>
      <c r="E680" s="260">
        <v>70</v>
      </c>
      <c r="F680" s="261"/>
      <c r="G680" s="262">
        <f>ROUND(E680*F680,2)</f>
        <v>0</v>
      </c>
      <c r="H680" s="261"/>
      <c r="I680" s="262">
        <f>ROUND(E680*H680,2)</f>
        <v>0</v>
      </c>
      <c r="J680" s="261"/>
      <c r="K680" s="262">
        <f>ROUND(E680*J680,2)</f>
        <v>0</v>
      </c>
      <c r="L680" s="262">
        <v>21</v>
      </c>
      <c r="M680" s="262">
        <f>G680*(1+L680/100)</f>
        <v>0</v>
      </c>
      <c r="N680" s="260">
        <v>0</v>
      </c>
      <c r="O680" s="260">
        <f>ROUND(E680*N680,2)</f>
        <v>0</v>
      </c>
      <c r="P680" s="260">
        <v>0</v>
      </c>
      <c r="Q680" s="260">
        <f>ROUND(E680*P680,2)</f>
        <v>0</v>
      </c>
      <c r="R680" s="262"/>
      <c r="S680" s="262" t="s">
        <v>316</v>
      </c>
      <c r="T680" s="263" t="s">
        <v>281</v>
      </c>
      <c r="U680" s="222">
        <v>0</v>
      </c>
      <c r="V680" s="222">
        <f>ROUND(E680*U680,2)</f>
        <v>0</v>
      </c>
      <c r="W680" s="222"/>
      <c r="X680" s="222" t="s">
        <v>831</v>
      </c>
      <c r="Y680" s="222" t="s">
        <v>283</v>
      </c>
      <c r="Z680" s="212"/>
      <c r="AA680" s="212"/>
      <c r="AB680" s="212"/>
      <c r="AC680" s="212"/>
      <c r="AD680" s="212"/>
      <c r="AE680" s="212"/>
      <c r="AF680" s="212"/>
      <c r="AG680" s="212" t="s">
        <v>832</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57">
        <v>241</v>
      </c>
      <c r="B681" s="258" t="s">
        <v>1297</v>
      </c>
      <c r="C681" s="265" t="s">
        <v>1298</v>
      </c>
      <c r="D681" s="259" t="s">
        <v>886</v>
      </c>
      <c r="E681" s="260">
        <v>3</v>
      </c>
      <c r="F681" s="261"/>
      <c r="G681" s="262">
        <f>ROUND(E681*F681,2)</f>
        <v>0</v>
      </c>
      <c r="H681" s="261"/>
      <c r="I681" s="262">
        <f>ROUND(E681*H681,2)</f>
        <v>0</v>
      </c>
      <c r="J681" s="261"/>
      <c r="K681" s="262">
        <f>ROUND(E681*J681,2)</f>
        <v>0</v>
      </c>
      <c r="L681" s="262">
        <v>21</v>
      </c>
      <c r="M681" s="262">
        <f>G681*(1+L681/100)</f>
        <v>0</v>
      </c>
      <c r="N681" s="260">
        <v>0</v>
      </c>
      <c r="O681" s="260">
        <f>ROUND(E681*N681,2)</f>
        <v>0</v>
      </c>
      <c r="P681" s="260">
        <v>0</v>
      </c>
      <c r="Q681" s="260">
        <f>ROUND(E681*P681,2)</f>
        <v>0</v>
      </c>
      <c r="R681" s="262"/>
      <c r="S681" s="262" t="s">
        <v>316</v>
      </c>
      <c r="T681" s="263" t="s">
        <v>281</v>
      </c>
      <c r="U681" s="222">
        <v>0</v>
      </c>
      <c r="V681" s="222">
        <f>ROUND(E681*U681,2)</f>
        <v>0</v>
      </c>
      <c r="W681" s="222"/>
      <c r="X681" s="222" t="s">
        <v>399</v>
      </c>
      <c r="Y681" s="222" t="s">
        <v>283</v>
      </c>
      <c r="Z681" s="212"/>
      <c r="AA681" s="212"/>
      <c r="AB681" s="212"/>
      <c r="AC681" s="212"/>
      <c r="AD681" s="212"/>
      <c r="AE681" s="212"/>
      <c r="AF681" s="212"/>
      <c r="AG681" s="212" t="s">
        <v>400</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x14ac:dyDescent="0.2">
      <c r="A682" s="229" t="s">
        <v>275</v>
      </c>
      <c r="B682" s="230" t="s">
        <v>212</v>
      </c>
      <c r="C682" s="246" t="s">
        <v>213</v>
      </c>
      <c r="D682" s="231"/>
      <c r="E682" s="232"/>
      <c r="F682" s="233"/>
      <c r="G682" s="233">
        <f>SUMIF(AG683:AG684,"&lt;&gt;NOR",G683:G684)</f>
        <v>0</v>
      </c>
      <c r="H682" s="233"/>
      <c r="I682" s="233">
        <f>SUM(I683:I684)</f>
        <v>0</v>
      </c>
      <c r="J682" s="233"/>
      <c r="K682" s="233">
        <f>SUM(K683:K684)</f>
        <v>0</v>
      </c>
      <c r="L682" s="233"/>
      <c r="M682" s="233">
        <f>SUM(M683:M684)</f>
        <v>0</v>
      </c>
      <c r="N682" s="232"/>
      <c r="O682" s="232">
        <f>SUM(O683:O684)</f>
        <v>0</v>
      </c>
      <c r="P682" s="232"/>
      <c r="Q682" s="232">
        <f>SUM(Q683:Q684)</f>
        <v>0</v>
      </c>
      <c r="R682" s="233"/>
      <c r="S682" s="233"/>
      <c r="T682" s="234"/>
      <c r="U682" s="228"/>
      <c r="V682" s="228">
        <f>SUM(V683:V684)</f>
        <v>0</v>
      </c>
      <c r="W682" s="228"/>
      <c r="X682" s="228"/>
      <c r="Y682" s="228"/>
      <c r="AG682" t="s">
        <v>276</v>
      </c>
    </row>
    <row r="683" spans="1:60" outlineLevel="1" x14ac:dyDescent="0.2">
      <c r="A683" s="236">
        <v>242</v>
      </c>
      <c r="B683" s="237" t="s">
        <v>1299</v>
      </c>
      <c r="C683" s="247" t="s">
        <v>1300</v>
      </c>
      <c r="D683" s="238" t="s">
        <v>492</v>
      </c>
      <c r="E683" s="239">
        <v>2</v>
      </c>
      <c r="F683" s="240"/>
      <c r="G683" s="241">
        <f>ROUND(E683*F683,2)</f>
        <v>0</v>
      </c>
      <c r="H683" s="240"/>
      <c r="I683" s="241">
        <f>ROUND(E683*H683,2)</f>
        <v>0</v>
      </c>
      <c r="J683" s="240"/>
      <c r="K683" s="241">
        <f>ROUND(E683*J683,2)</f>
        <v>0</v>
      </c>
      <c r="L683" s="241">
        <v>21</v>
      </c>
      <c r="M683" s="241">
        <f>G683*(1+L683/100)</f>
        <v>0</v>
      </c>
      <c r="N683" s="239">
        <v>0</v>
      </c>
      <c r="O683" s="239">
        <f>ROUND(E683*N683,2)</f>
        <v>0</v>
      </c>
      <c r="P683" s="239">
        <v>0</v>
      </c>
      <c r="Q683" s="239">
        <f>ROUND(E683*P683,2)</f>
        <v>0</v>
      </c>
      <c r="R683" s="241"/>
      <c r="S683" s="241" t="s">
        <v>1089</v>
      </c>
      <c r="T683" s="242" t="s">
        <v>597</v>
      </c>
      <c r="U683" s="222">
        <v>0</v>
      </c>
      <c r="V683" s="222">
        <f>ROUND(E683*U683,2)</f>
        <v>0</v>
      </c>
      <c r="W683" s="222"/>
      <c r="X683" s="222" t="s">
        <v>399</v>
      </c>
      <c r="Y683" s="222" t="s">
        <v>283</v>
      </c>
      <c r="Z683" s="212"/>
      <c r="AA683" s="212"/>
      <c r="AB683" s="212"/>
      <c r="AC683" s="212"/>
      <c r="AD683" s="212"/>
      <c r="AE683" s="212"/>
      <c r="AF683" s="212"/>
      <c r="AG683" s="212" t="s">
        <v>400</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2" x14ac:dyDescent="0.2">
      <c r="A684" s="219"/>
      <c r="B684" s="220"/>
      <c r="C684" s="249" t="s">
        <v>1301</v>
      </c>
      <c r="D684" s="226"/>
      <c r="E684" s="227">
        <v>2</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288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x14ac:dyDescent="0.2">
      <c r="A685" s="229" t="s">
        <v>275</v>
      </c>
      <c r="B685" s="230" t="s">
        <v>236</v>
      </c>
      <c r="C685" s="246" t="s">
        <v>237</v>
      </c>
      <c r="D685" s="231"/>
      <c r="E685" s="232"/>
      <c r="F685" s="233"/>
      <c r="G685" s="233">
        <f>SUMIF(AG686:AG797,"&lt;&gt;NOR",G686:G797)</f>
        <v>0</v>
      </c>
      <c r="H685" s="233"/>
      <c r="I685" s="233">
        <f>SUM(I686:I797)</f>
        <v>0</v>
      </c>
      <c r="J685" s="233"/>
      <c r="K685" s="233">
        <f>SUM(K686:K797)</f>
        <v>0</v>
      </c>
      <c r="L685" s="233"/>
      <c r="M685" s="233">
        <f>SUM(M686:M797)</f>
        <v>0</v>
      </c>
      <c r="N685" s="232"/>
      <c r="O685" s="232">
        <f>SUM(O686:O797)</f>
        <v>0</v>
      </c>
      <c r="P685" s="232"/>
      <c r="Q685" s="232">
        <f>SUM(Q686:Q797)</f>
        <v>0</v>
      </c>
      <c r="R685" s="233"/>
      <c r="S685" s="233"/>
      <c r="T685" s="234"/>
      <c r="U685" s="228"/>
      <c r="V685" s="228">
        <f>SUM(V686:V797)</f>
        <v>0</v>
      </c>
      <c r="W685" s="228"/>
      <c r="X685" s="228"/>
      <c r="Y685" s="228"/>
      <c r="AG685" t="s">
        <v>276</v>
      </c>
    </row>
    <row r="686" spans="1:60" outlineLevel="1" x14ac:dyDescent="0.2">
      <c r="A686" s="236">
        <v>243</v>
      </c>
      <c r="B686" s="237" t="s">
        <v>1302</v>
      </c>
      <c r="C686" s="247" t="s">
        <v>1303</v>
      </c>
      <c r="D686" s="238" t="s">
        <v>1105</v>
      </c>
      <c r="E686" s="239">
        <v>1</v>
      </c>
      <c r="F686" s="240"/>
      <c r="G686" s="241">
        <f>ROUND(E686*F686,2)</f>
        <v>0</v>
      </c>
      <c r="H686" s="240"/>
      <c r="I686" s="241">
        <f>ROUND(E686*H686,2)</f>
        <v>0</v>
      </c>
      <c r="J686" s="240"/>
      <c r="K686" s="241">
        <f>ROUND(E686*J686,2)</f>
        <v>0</v>
      </c>
      <c r="L686" s="241">
        <v>21</v>
      </c>
      <c r="M686" s="241">
        <f>G686*(1+L686/100)</f>
        <v>0</v>
      </c>
      <c r="N686" s="239">
        <v>0</v>
      </c>
      <c r="O686" s="239">
        <f>ROUND(E686*N686,2)</f>
        <v>0</v>
      </c>
      <c r="P686" s="239">
        <v>0</v>
      </c>
      <c r="Q686" s="239">
        <f>ROUND(E686*P686,2)</f>
        <v>0</v>
      </c>
      <c r="R686" s="241"/>
      <c r="S686" s="241" t="s">
        <v>316</v>
      </c>
      <c r="T686" s="242" t="s">
        <v>281</v>
      </c>
      <c r="U686" s="222">
        <v>0</v>
      </c>
      <c r="V686" s="222">
        <f>ROUND(E686*U686,2)</f>
        <v>0</v>
      </c>
      <c r="W686" s="222"/>
      <c r="X686" s="222" t="s">
        <v>399</v>
      </c>
      <c r="Y686" s="222" t="s">
        <v>283</v>
      </c>
      <c r="Z686" s="212"/>
      <c r="AA686" s="212"/>
      <c r="AB686" s="212"/>
      <c r="AC686" s="212"/>
      <c r="AD686" s="212"/>
      <c r="AE686" s="212"/>
      <c r="AF686" s="212"/>
      <c r="AG686" s="212" t="s">
        <v>400</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49" t="s">
        <v>1304</v>
      </c>
      <c r="D687" s="226"/>
      <c r="E687" s="227"/>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288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49" t="s">
        <v>1305</v>
      </c>
      <c r="D688" s="226"/>
      <c r="E688" s="227"/>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288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49" t="s">
        <v>1306</v>
      </c>
      <c r="D689" s="226"/>
      <c r="E689" s="227"/>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288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49" t="s">
        <v>1307</v>
      </c>
      <c r="D690" s="226"/>
      <c r="E690" s="227"/>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288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49" t="s">
        <v>1308</v>
      </c>
      <c r="D691" s="226"/>
      <c r="E691" s="227"/>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288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49" t="s">
        <v>1309</v>
      </c>
      <c r="D692" s="226"/>
      <c r="E692" s="227"/>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288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49" t="s">
        <v>1310</v>
      </c>
      <c r="D693" s="226"/>
      <c r="E693" s="227"/>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288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49" t="s">
        <v>1311</v>
      </c>
      <c r="D694" s="226"/>
      <c r="E694" s="227"/>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49" t="s">
        <v>1312</v>
      </c>
      <c r="D695" s="226"/>
      <c r="E695" s="227"/>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288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49" t="s">
        <v>1313</v>
      </c>
      <c r="D696" s="226"/>
      <c r="E696" s="227"/>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288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49" t="s">
        <v>1313</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1314</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1315</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1316</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1317</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288</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1318</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1319</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1320</v>
      </c>
      <c r="D704" s="226"/>
      <c r="E704" s="227"/>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49" t="s">
        <v>1321</v>
      </c>
      <c r="D705" s="226"/>
      <c r="E705" s="227"/>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288</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49" t="s">
        <v>1322</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1323</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1324</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291</v>
      </c>
      <c r="D709" s="226"/>
      <c r="E709" s="227">
        <v>1</v>
      </c>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36">
        <v>244</v>
      </c>
      <c r="B710" s="237" t="s">
        <v>1325</v>
      </c>
      <c r="C710" s="247" t="s">
        <v>1326</v>
      </c>
      <c r="D710" s="238" t="s">
        <v>1105</v>
      </c>
      <c r="E710" s="239">
        <v>2</v>
      </c>
      <c r="F710" s="240"/>
      <c r="G710" s="241">
        <f>ROUND(E710*F710,2)</f>
        <v>0</v>
      </c>
      <c r="H710" s="240"/>
      <c r="I710" s="241">
        <f>ROUND(E710*H710,2)</f>
        <v>0</v>
      </c>
      <c r="J710" s="240"/>
      <c r="K710" s="241">
        <f>ROUND(E710*J710,2)</f>
        <v>0</v>
      </c>
      <c r="L710" s="241">
        <v>21</v>
      </c>
      <c r="M710" s="241">
        <f>G710*(1+L710/100)</f>
        <v>0</v>
      </c>
      <c r="N710" s="239">
        <v>0</v>
      </c>
      <c r="O710" s="239">
        <f>ROUND(E710*N710,2)</f>
        <v>0</v>
      </c>
      <c r="P710" s="239">
        <v>0</v>
      </c>
      <c r="Q710" s="239">
        <f>ROUND(E710*P710,2)</f>
        <v>0</v>
      </c>
      <c r="R710" s="241"/>
      <c r="S710" s="241" t="s">
        <v>316</v>
      </c>
      <c r="T710" s="242" t="s">
        <v>281</v>
      </c>
      <c r="U710" s="222">
        <v>0</v>
      </c>
      <c r="V710" s="222">
        <f>ROUND(E710*U710,2)</f>
        <v>0</v>
      </c>
      <c r="W710" s="222"/>
      <c r="X710" s="222" t="s">
        <v>399</v>
      </c>
      <c r="Y710" s="222" t="s">
        <v>283</v>
      </c>
      <c r="Z710" s="212"/>
      <c r="AA710" s="212"/>
      <c r="AB710" s="212"/>
      <c r="AC710" s="212"/>
      <c r="AD710" s="212"/>
      <c r="AE710" s="212"/>
      <c r="AF710" s="212"/>
      <c r="AG710" s="212" t="s">
        <v>400</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2" x14ac:dyDescent="0.2">
      <c r="A711" s="219"/>
      <c r="B711" s="220"/>
      <c r="C711" s="249" t="s">
        <v>1304</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1305</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288</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1306</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1307</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1327</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1328</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1329</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1330</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1331</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49" t="s">
        <v>1332</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288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49" t="s">
        <v>1333</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1334</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1335</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1336</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1337</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1338</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1320</v>
      </c>
      <c r="D727" s="226"/>
      <c r="E727" s="227"/>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49" t="s">
        <v>1321</v>
      </c>
      <c r="D728" s="226"/>
      <c r="E728" s="227"/>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288</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49" t="s">
        <v>1322</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1323</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1324</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1339</v>
      </c>
      <c r="D732" s="226"/>
      <c r="E732" s="227">
        <v>2</v>
      </c>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36">
        <v>245</v>
      </c>
      <c r="B733" s="237" t="s">
        <v>1340</v>
      </c>
      <c r="C733" s="247" t="s">
        <v>1341</v>
      </c>
      <c r="D733" s="238" t="s">
        <v>1105</v>
      </c>
      <c r="E733" s="239">
        <v>3</v>
      </c>
      <c r="F733" s="240"/>
      <c r="G733" s="241">
        <f>ROUND(E733*F733,2)</f>
        <v>0</v>
      </c>
      <c r="H733" s="240"/>
      <c r="I733" s="241">
        <f>ROUND(E733*H733,2)</f>
        <v>0</v>
      </c>
      <c r="J733" s="240"/>
      <c r="K733" s="241">
        <f>ROUND(E733*J733,2)</f>
        <v>0</v>
      </c>
      <c r="L733" s="241">
        <v>21</v>
      </c>
      <c r="M733" s="241">
        <f>G733*(1+L733/100)</f>
        <v>0</v>
      </c>
      <c r="N733" s="239">
        <v>0</v>
      </c>
      <c r="O733" s="239">
        <f>ROUND(E733*N733,2)</f>
        <v>0</v>
      </c>
      <c r="P733" s="239">
        <v>0</v>
      </c>
      <c r="Q733" s="239">
        <f>ROUND(E733*P733,2)</f>
        <v>0</v>
      </c>
      <c r="R733" s="241"/>
      <c r="S733" s="241" t="s">
        <v>316</v>
      </c>
      <c r="T733" s="242" t="s">
        <v>281</v>
      </c>
      <c r="U733" s="222">
        <v>0</v>
      </c>
      <c r="V733" s="222">
        <f>ROUND(E733*U733,2)</f>
        <v>0</v>
      </c>
      <c r="W733" s="222"/>
      <c r="X733" s="222" t="s">
        <v>399</v>
      </c>
      <c r="Y733" s="222" t="s">
        <v>283</v>
      </c>
      <c r="Z733" s="212"/>
      <c r="AA733" s="212"/>
      <c r="AB733" s="212"/>
      <c r="AC733" s="212"/>
      <c r="AD733" s="212"/>
      <c r="AE733" s="212"/>
      <c r="AF733" s="212"/>
      <c r="AG733" s="212" t="s">
        <v>400</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2" x14ac:dyDescent="0.2">
      <c r="A734" s="219"/>
      <c r="B734" s="220"/>
      <c r="C734" s="249" t="s">
        <v>1304</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1305</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1306</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1307</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1327</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1342</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1329</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1330</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1343</v>
      </c>
      <c r="D742" s="226"/>
      <c r="E742" s="227"/>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49" t="s">
        <v>1344</v>
      </c>
      <c r="D743" s="226"/>
      <c r="E743" s="227"/>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288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49" t="s">
        <v>1345</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1346</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1347</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1348</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1349</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1338</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1320</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49" t="s">
        <v>1321</v>
      </c>
      <c r="D751" s="226"/>
      <c r="E751" s="227"/>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288</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49" t="s">
        <v>1322</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1323</v>
      </c>
      <c r="D753" s="226"/>
      <c r="E753" s="227"/>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49" t="s">
        <v>1324</v>
      </c>
      <c r="D754" s="226"/>
      <c r="E754" s="227"/>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288</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49" t="s">
        <v>1350</v>
      </c>
      <c r="D755" s="226"/>
      <c r="E755" s="227">
        <v>3</v>
      </c>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36">
        <v>246</v>
      </c>
      <c r="B756" s="237" t="s">
        <v>1351</v>
      </c>
      <c r="C756" s="247" t="s">
        <v>1352</v>
      </c>
      <c r="D756" s="238" t="s">
        <v>886</v>
      </c>
      <c r="E756" s="239">
        <v>24</v>
      </c>
      <c r="F756" s="240"/>
      <c r="G756" s="241">
        <f>ROUND(E756*F756,2)</f>
        <v>0</v>
      </c>
      <c r="H756" s="240"/>
      <c r="I756" s="241">
        <f>ROUND(E756*H756,2)</f>
        <v>0</v>
      </c>
      <c r="J756" s="240"/>
      <c r="K756" s="241">
        <f>ROUND(E756*J756,2)</f>
        <v>0</v>
      </c>
      <c r="L756" s="241">
        <v>21</v>
      </c>
      <c r="M756" s="241">
        <f>G756*(1+L756/100)</f>
        <v>0</v>
      </c>
      <c r="N756" s="239">
        <v>0</v>
      </c>
      <c r="O756" s="239">
        <f>ROUND(E756*N756,2)</f>
        <v>0</v>
      </c>
      <c r="P756" s="239">
        <v>0</v>
      </c>
      <c r="Q756" s="239">
        <f>ROUND(E756*P756,2)</f>
        <v>0</v>
      </c>
      <c r="R756" s="241"/>
      <c r="S756" s="241" t="s">
        <v>316</v>
      </c>
      <c r="T756" s="242" t="s">
        <v>281</v>
      </c>
      <c r="U756" s="222">
        <v>0</v>
      </c>
      <c r="V756" s="222">
        <f>ROUND(E756*U756,2)</f>
        <v>0</v>
      </c>
      <c r="W756" s="222"/>
      <c r="X756" s="222" t="s">
        <v>399</v>
      </c>
      <c r="Y756" s="222" t="s">
        <v>283</v>
      </c>
      <c r="Z756" s="212"/>
      <c r="AA756" s="212"/>
      <c r="AB756" s="212"/>
      <c r="AC756" s="212"/>
      <c r="AD756" s="212"/>
      <c r="AE756" s="212"/>
      <c r="AF756" s="212"/>
      <c r="AG756" s="212" t="s">
        <v>400</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49" t="s">
        <v>1353</v>
      </c>
      <c r="D757" s="226"/>
      <c r="E757" s="227"/>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288</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49" t="s">
        <v>1354</v>
      </c>
      <c r="D758" s="226"/>
      <c r="E758" s="227">
        <v>24</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36">
        <v>247</v>
      </c>
      <c r="B759" s="237" t="s">
        <v>1355</v>
      </c>
      <c r="C759" s="247" t="s">
        <v>1356</v>
      </c>
      <c r="D759" s="238" t="s">
        <v>886</v>
      </c>
      <c r="E759" s="239">
        <v>16</v>
      </c>
      <c r="F759" s="240"/>
      <c r="G759" s="241">
        <f>ROUND(E759*F759,2)</f>
        <v>0</v>
      </c>
      <c r="H759" s="240"/>
      <c r="I759" s="241">
        <f>ROUND(E759*H759,2)</f>
        <v>0</v>
      </c>
      <c r="J759" s="240"/>
      <c r="K759" s="241">
        <f>ROUND(E759*J759,2)</f>
        <v>0</v>
      </c>
      <c r="L759" s="241">
        <v>21</v>
      </c>
      <c r="M759" s="241">
        <f>G759*(1+L759/100)</f>
        <v>0</v>
      </c>
      <c r="N759" s="239">
        <v>0</v>
      </c>
      <c r="O759" s="239">
        <f>ROUND(E759*N759,2)</f>
        <v>0</v>
      </c>
      <c r="P759" s="239">
        <v>0</v>
      </c>
      <c r="Q759" s="239">
        <f>ROUND(E759*P759,2)</f>
        <v>0</v>
      </c>
      <c r="R759" s="241"/>
      <c r="S759" s="241" t="s">
        <v>316</v>
      </c>
      <c r="T759" s="242" t="s">
        <v>281</v>
      </c>
      <c r="U759" s="222">
        <v>0</v>
      </c>
      <c r="V759" s="222">
        <f>ROUND(E759*U759,2)</f>
        <v>0</v>
      </c>
      <c r="W759" s="222"/>
      <c r="X759" s="222" t="s">
        <v>399</v>
      </c>
      <c r="Y759" s="222" t="s">
        <v>283</v>
      </c>
      <c r="Z759" s="212"/>
      <c r="AA759" s="212"/>
      <c r="AB759" s="212"/>
      <c r="AC759" s="212"/>
      <c r="AD759" s="212"/>
      <c r="AE759" s="212"/>
      <c r="AF759" s="212"/>
      <c r="AG759" s="212" t="s">
        <v>400</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49" t="s">
        <v>1353</v>
      </c>
      <c r="D760" s="226"/>
      <c r="E760" s="227"/>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288</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49" t="s">
        <v>1357</v>
      </c>
      <c r="D761" s="226"/>
      <c r="E761" s="227">
        <v>16</v>
      </c>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36">
        <v>248</v>
      </c>
      <c r="B762" s="237" t="s">
        <v>1358</v>
      </c>
      <c r="C762" s="247" t="s">
        <v>1359</v>
      </c>
      <c r="D762" s="238" t="s">
        <v>886</v>
      </c>
      <c r="E762" s="239">
        <v>8</v>
      </c>
      <c r="F762" s="240"/>
      <c r="G762" s="241">
        <f>ROUND(E762*F762,2)</f>
        <v>0</v>
      </c>
      <c r="H762" s="240"/>
      <c r="I762" s="241">
        <f>ROUND(E762*H762,2)</f>
        <v>0</v>
      </c>
      <c r="J762" s="240"/>
      <c r="K762" s="241">
        <f>ROUND(E762*J762,2)</f>
        <v>0</v>
      </c>
      <c r="L762" s="241">
        <v>21</v>
      </c>
      <c r="M762" s="241">
        <f>G762*(1+L762/100)</f>
        <v>0</v>
      </c>
      <c r="N762" s="239">
        <v>0</v>
      </c>
      <c r="O762" s="239">
        <f>ROUND(E762*N762,2)</f>
        <v>0</v>
      </c>
      <c r="P762" s="239">
        <v>0</v>
      </c>
      <c r="Q762" s="239">
        <f>ROUND(E762*P762,2)</f>
        <v>0</v>
      </c>
      <c r="R762" s="241"/>
      <c r="S762" s="241" t="s">
        <v>316</v>
      </c>
      <c r="T762" s="242" t="s">
        <v>281</v>
      </c>
      <c r="U762" s="222">
        <v>0</v>
      </c>
      <c r="V762" s="222">
        <f>ROUND(E762*U762,2)</f>
        <v>0</v>
      </c>
      <c r="W762" s="222"/>
      <c r="X762" s="222" t="s">
        <v>399</v>
      </c>
      <c r="Y762" s="222" t="s">
        <v>283</v>
      </c>
      <c r="Z762" s="212"/>
      <c r="AA762" s="212"/>
      <c r="AB762" s="212"/>
      <c r="AC762" s="212"/>
      <c r="AD762" s="212"/>
      <c r="AE762" s="212"/>
      <c r="AF762" s="212"/>
      <c r="AG762" s="212" t="s">
        <v>400</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49" t="s">
        <v>1353</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1360</v>
      </c>
      <c r="D764" s="226"/>
      <c r="E764" s="227">
        <v>8</v>
      </c>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36">
        <v>249</v>
      </c>
      <c r="B765" s="237" t="s">
        <v>1361</v>
      </c>
      <c r="C765" s="247" t="s">
        <v>1362</v>
      </c>
      <c r="D765" s="238" t="s">
        <v>886</v>
      </c>
      <c r="E765" s="239">
        <v>80</v>
      </c>
      <c r="F765" s="240"/>
      <c r="G765" s="241">
        <f>ROUND(E765*F765,2)</f>
        <v>0</v>
      </c>
      <c r="H765" s="240"/>
      <c r="I765" s="241">
        <f>ROUND(E765*H765,2)</f>
        <v>0</v>
      </c>
      <c r="J765" s="240"/>
      <c r="K765" s="241">
        <f>ROUND(E765*J765,2)</f>
        <v>0</v>
      </c>
      <c r="L765" s="241">
        <v>21</v>
      </c>
      <c r="M765" s="241">
        <f>G765*(1+L765/100)</f>
        <v>0</v>
      </c>
      <c r="N765" s="239">
        <v>0</v>
      </c>
      <c r="O765" s="239">
        <f>ROUND(E765*N765,2)</f>
        <v>0</v>
      </c>
      <c r="P765" s="239">
        <v>0</v>
      </c>
      <c r="Q765" s="239">
        <f>ROUND(E765*P765,2)</f>
        <v>0</v>
      </c>
      <c r="R765" s="241"/>
      <c r="S765" s="241" t="s">
        <v>316</v>
      </c>
      <c r="T765" s="242" t="s">
        <v>281</v>
      </c>
      <c r="U765" s="222">
        <v>0</v>
      </c>
      <c r="V765" s="222">
        <f>ROUND(E765*U765,2)</f>
        <v>0</v>
      </c>
      <c r="W765" s="222"/>
      <c r="X765" s="222" t="s">
        <v>399</v>
      </c>
      <c r="Y765" s="222" t="s">
        <v>283</v>
      </c>
      <c r="Z765" s="212"/>
      <c r="AA765" s="212"/>
      <c r="AB765" s="212"/>
      <c r="AC765" s="212"/>
      <c r="AD765" s="212"/>
      <c r="AE765" s="212"/>
      <c r="AF765" s="212"/>
      <c r="AG765" s="212" t="s">
        <v>400</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49" t="s">
        <v>1363</v>
      </c>
      <c r="D766" s="226"/>
      <c r="E766" s="227"/>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288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49" t="s">
        <v>1364</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1365</v>
      </c>
      <c r="D768" s="226"/>
      <c r="E768" s="227"/>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49" t="s">
        <v>1366</v>
      </c>
      <c r="D769" s="226"/>
      <c r="E769" s="227">
        <v>80</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288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36">
        <v>250</v>
      </c>
      <c r="B770" s="237" t="s">
        <v>1367</v>
      </c>
      <c r="C770" s="247" t="s">
        <v>1368</v>
      </c>
      <c r="D770" s="238" t="s">
        <v>886</v>
      </c>
      <c r="E770" s="239">
        <v>80</v>
      </c>
      <c r="F770" s="240"/>
      <c r="G770" s="241">
        <f>ROUND(E770*F770,2)</f>
        <v>0</v>
      </c>
      <c r="H770" s="240"/>
      <c r="I770" s="241">
        <f>ROUND(E770*H770,2)</f>
        <v>0</v>
      </c>
      <c r="J770" s="240"/>
      <c r="K770" s="241">
        <f>ROUND(E770*J770,2)</f>
        <v>0</v>
      </c>
      <c r="L770" s="241">
        <v>21</v>
      </c>
      <c r="M770" s="241">
        <f>G770*(1+L770/100)</f>
        <v>0</v>
      </c>
      <c r="N770" s="239">
        <v>0</v>
      </c>
      <c r="O770" s="239">
        <f>ROUND(E770*N770,2)</f>
        <v>0</v>
      </c>
      <c r="P770" s="239">
        <v>0</v>
      </c>
      <c r="Q770" s="239">
        <f>ROUND(E770*P770,2)</f>
        <v>0</v>
      </c>
      <c r="R770" s="241"/>
      <c r="S770" s="241" t="s">
        <v>316</v>
      </c>
      <c r="T770" s="242" t="s">
        <v>281</v>
      </c>
      <c r="U770" s="222">
        <v>0</v>
      </c>
      <c r="V770" s="222">
        <f>ROUND(E770*U770,2)</f>
        <v>0</v>
      </c>
      <c r="W770" s="222"/>
      <c r="X770" s="222" t="s">
        <v>399</v>
      </c>
      <c r="Y770" s="222" t="s">
        <v>283</v>
      </c>
      <c r="Z770" s="212"/>
      <c r="AA770" s="212"/>
      <c r="AB770" s="212"/>
      <c r="AC770" s="212"/>
      <c r="AD770" s="212"/>
      <c r="AE770" s="212"/>
      <c r="AF770" s="212"/>
      <c r="AG770" s="212" t="s">
        <v>400</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2" x14ac:dyDescent="0.2">
      <c r="A771" s="219"/>
      <c r="B771" s="220"/>
      <c r="C771" s="249" t="s">
        <v>1369</v>
      </c>
      <c r="D771" s="226"/>
      <c r="E771" s="227"/>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288</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49" t="s">
        <v>1364</v>
      </c>
      <c r="D772" s="226"/>
      <c r="E772" s="227"/>
      <c r="F772" s="222"/>
      <c r="G772" s="222"/>
      <c r="H772" s="222"/>
      <c r="I772" s="222"/>
      <c r="J772" s="222"/>
      <c r="K772" s="222"/>
      <c r="L772" s="222"/>
      <c r="M772" s="222"/>
      <c r="N772" s="221"/>
      <c r="O772" s="221"/>
      <c r="P772" s="221"/>
      <c r="Q772" s="221"/>
      <c r="R772" s="222"/>
      <c r="S772" s="222"/>
      <c r="T772" s="222"/>
      <c r="U772" s="222"/>
      <c r="V772" s="222"/>
      <c r="W772" s="222"/>
      <c r="X772" s="222"/>
      <c r="Y772" s="222"/>
      <c r="Z772" s="212"/>
      <c r="AA772" s="212"/>
      <c r="AB772" s="212"/>
      <c r="AC772" s="212"/>
      <c r="AD772" s="212"/>
      <c r="AE772" s="212"/>
      <c r="AF772" s="212"/>
      <c r="AG772" s="212" t="s">
        <v>288</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49" t="s">
        <v>1365</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1366</v>
      </c>
      <c r="D774" s="226"/>
      <c r="E774" s="227">
        <v>80</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57">
        <v>251</v>
      </c>
      <c r="B775" s="258" t="s">
        <v>1370</v>
      </c>
      <c r="C775" s="265" t="s">
        <v>1371</v>
      </c>
      <c r="D775" s="259" t="s">
        <v>886</v>
      </c>
      <c r="E775" s="260">
        <v>20</v>
      </c>
      <c r="F775" s="261"/>
      <c r="G775" s="262">
        <f>ROUND(E775*F775,2)</f>
        <v>0</v>
      </c>
      <c r="H775" s="261"/>
      <c r="I775" s="262">
        <f>ROUND(E775*H775,2)</f>
        <v>0</v>
      </c>
      <c r="J775" s="261"/>
      <c r="K775" s="262">
        <f>ROUND(E775*J775,2)</f>
        <v>0</v>
      </c>
      <c r="L775" s="262">
        <v>21</v>
      </c>
      <c r="M775" s="262">
        <f>G775*(1+L775/100)</f>
        <v>0</v>
      </c>
      <c r="N775" s="260">
        <v>0</v>
      </c>
      <c r="O775" s="260">
        <f>ROUND(E775*N775,2)</f>
        <v>0</v>
      </c>
      <c r="P775" s="260">
        <v>0</v>
      </c>
      <c r="Q775" s="260">
        <f>ROUND(E775*P775,2)</f>
        <v>0</v>
      </c>
      <c r="R775" s="262"/>
      <c r="S775" s="262" t="s">
        <v>316</v>
      </c>
      <c r="T775" s="263" t="s">
        <v>281</v>
      </c>
      <c r="U775" s="222">
        <v>0</v>
      </c>
      <c r="V775" s="222">
        <f>ROUND(E775*U775,2)</f>
        <v>0</v>
      </c>
      <c r="W775" s="222"/>
      <c r="X775" s="222" t="s">
        <v>399</v>
      </c>
      <c r="Y775" s="222" t="s">
        <v>283</v>
      </c>
      <c r="Z775" s="212"/>
      <c r="AA775" s="212"/>
      <c r="AB775" s="212"/>
      <c r="AC775" s="212"/>
      <c r="AD775" s="212"/>
      <c r="AE775" s="212"/>
      <c r="AF775" s="212"/>
      <c r="AG775" s="212" t="s">
        <v>400</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57">
        <v>252</v>
      </c>
      <c r="B776" s="258" t="s">
        <v>1372</v>
      </c>
      <c r="C776" s="265" t="s">
        <v>1373</v>
      </c>
      <c r="D776" s="259" t="s">
        <v>886</v>
      </c>
      <c r="E776" s="260">
        <v>20</v>
      </c>
      <c r="F776" s="261"/>
      <c r="G776" s="262">
        <f>ROUND(E776*F776,2)</f>
        <v>0</v>
      </c>
      <c r="H776" s="261"/>
      <c r="I776" s="262">
        <f>ROUND(E776*H776,2)</f>
        <v>0</v>
      </c>
      <c r="J776" s="261"/>
      <c r="K776" s="262">
        <f>ROUND(E776*J776,2)</f>
        <v>0</v>
      </c>
      <c r="L776" s="262">
        <v>21</v>
      </c>
      <c r="M776" s="262">
        <f>G776*(1+L776/100)</f>
        <v>0</v>
      </c>
      <c r="N776" s="260">
        <v>0</v>
      </c>
      <c r="O776" s="260">
        <f>ROUND(E776*N776,2)</f>
        <v>0</v>
      </c>
      <c r="P776" s="260">
        <v>0</v>
      </c>
      <c r="Q776" s="260">
        <f>ROUND(E776*P776,2)</f>
        <v>0</v>
      </c>
      <c r="R776" s="262"/>
      <c r="S776" s="262" t="s">
        <v>316</v>
      </c>
      <c r="T776" s="263" t="s">
        <v>281</v>
      </c>
      <c r="U776" s="222">
        <v>0</v>
      </c>
      <c r="V776" s="222">
        <f>ROUND(E776*U776,2)</f>
        <v>0</v>
      </c>
      <c r="W776" s="222"/>
      <c r="X776" s="222" t="s">
        <v>399</v>
      </c>
      <c r="Y776" s="222" t="s">
        <v>283</v>
      </c>
      <c r="Z776" s="212"/>
      <c r="AA776" s="212"/>
      <c r="AB776" s="212"/>
      <c r="AC776" s="212"/>
      <c r="AD776" s="212"/>
      <c r="AE776" s="212"/>
      <c r="AF776" s="212"/>
      <c r="AG776" s="212" t="s">
        <v>400</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36">
        <v>253</v>
      </c>
      <c r="B777" s="237" t="s">
        <v>1374</v>
      </c>
      <c r="C777" s="247" t="s">
        <v>1375</v>
      </c>
      <c r="D777" s="238" t="s">
        <v>886</v>
      </c>
      <c r="E777" s="239">
        <v>40</v>
      </c>
      <c r="F777" s="240"/>
      <c r="G777" s="241">
        <f>ROUND(E777*F777,2)</f>
        <v>0</v>
      </c>
      <c r="H777" s="240"/>
      <c r="I777" s="241">
        <f>ROUND(E777*H777,2)</f>
        <v>0</v>
      </c>
      <c r="J777" s="240"/>
      <c r="K777" s="241">
        <f>ROUND(E777*J777,2)</f>
        <v>0</v>
      </c>
      <c r="L777" s="241">
        <v>21</v>
      </c>
      <c r="M777" s="241">
        <f>G777*(1+L777/100)</f>
        <v>0</v>
      </c>
      <c r="N777" s="239">
        <v>0</v>
      </c>
      <c r="O777" s="239">
        <f>ROUND(E777*N777,2)</f>
        <v>0</v>
      </c>
      <c r="P777" s="239">
        <v>0</v>
      </c>
      <c r="Q777" s="239">
        <f>ROUND(E777*P777,2)</f>
        <v>0</v>
      </c>
      <c r="R777" s="241"/>
      <c r="S777" s="241" t="s">
        <v>316</v>
      </c>
      <c r="T777" s="242" t="s">
        <v>281</v>
      </c>
      <c r="U777" s="222">
        <v>0</v>
      </c>
      <c r="V777" s="222">
        <f>ROUND(E777*U777,2)</f>
        <v>0</v>
      </c>
      <c r="W777" s="222"/>
      <c r="X777" s="222" t="s">
        <v>399</v>
      </c>
      <c r="Y777" s="222" t="s">
        <v>283</v>
      </c>
      <c r="Z777" s="212"/>
      <c r="AA777" s="212"/>
      <c r="AB777" s="212"/>
      <c r="AC777" s="212"/>
      <c r="AD777" s="212"/>
      <c r="AE777" s="212"/>
      <c r="AF777" s="212"/>
      <c r="AG777" s="212" t="s">
        <v>400</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2" x14ac:dyDescent="0.2">
      <c r="A778" s="219"/>
      <c r="B778" s="220"/>
      <c r="C778" s="249" t="s">
        <v>1376</v>
      </c>
      <c r="D778" s="226"/>
      <c r="E778" s="227"/>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288</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49" t="s">
        <v>1377</v>
      </c>
      <c r="D779" s="226"/>
      <c r="E779" s="227"/>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288</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49" t="s">
        <v>1378</v>
      </c>
      <c r="D780" s="226"/>
      <c r="E780" s="227"/>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288</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49" t="s">
        <v>1379</v>
      </c>
      <c r="D781" s="226"/>
      <c r="E781" s="227">
        <v>40</v>
      </c>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288</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57">
        <v>254</v>
      </c>
      <c r="B782" s="258" t="s">
        <v>1380</v>
      </c>
      <c r="C782" s="265" t="s">
        <v>1381</v>
      </c>
      <c r="D782" s="259" t="s">
        <v>886</v>
      </c>
      <c r="E782" s="260">
        <v>40</v>
      </c>
      <c r="F782" s="261"/>
      <c r="G782" s="262">
        <f>ROUND(E782*F782,2)</f>
        <v>0</v>
      </c>
      <c r="H782" s="261"/>
      <c r="I782" s="262">
        <f>ROUND(E782*H782,2)</f>
        <v>0</v>
      </c>
      <c r="J782" s="261"/>
      <c r="K782" s="262">
        <f>ROUND(E782*J782,2)</f>
        <v>0</v>
      </c>
      <c r="L782" s="262">
        <v>21</v>
      </c>
      <c r="M782" s="262">
        <f>G782*(1+L782/100)</f>
        <v>0</v>
      </c>
      <c r="N782" s="260">
        <v>0</v>
      </c>
      <c r="O782" s="260">
        <f>ROUND(E782*N782,2)</f>
        <v>0</v>
      </c>
      <c r="P782" s="260">
        <v>0</v>
      </c>
      <c r="Q782" s="260">
        <f>ROUND(E782*P782,2)</f>
        <v>0</v>
      </c>
      <c r="R782" s="262"/>
      <c r="S782" s="262" t="s">
        <v>316</v>
      </c>
      <c r="T782" s="263" t="s">
        <v>281</v>
      </c>
      <c r="U782" s="222">
        <v>0</v>
      </c>
      <c r="V782" s="222">
        <f>ROUND(E782*U782,2)</f>
        <v>0</v>
      </c>
      <c r="W782" s="222"/>
      <c r="X782" s="222" t="s">
        <v>399</v>
      </c>
      <c r="Y782" s="222" t="s">
        <v>283</v>
      </c>
      <c r="Z782" s="212"/>
      <c r="AA782" s="212"/>
      <c r="AB782" s="212"/>
      <c r="AC782" s="212"/>
      <c r="AD782" s="212"/>
      <c r="AE782" s="212"/>
      <c r="AF782" s="212"/>
      <c r="AG782" s="212" t="s">
        <v>400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57">
        <v>255</v>
      </c>
      <c r="B783" s="258" t="s">
        <v>1382</v>
      </c>
      <c r="C783" s="265" t="s">
        <v>1383</v>
      </c>
      <c r="D783" s="259" t="s">
        <v>1110</v>
      </c>
      <c r="E783" s="260">
        <v>36</v>
      </c>
      <c r="F783" s="261"/>
      <c r="G783" s="262">
        <f>ROUND(E783*F783,2)</f>
        <v>0</v>
      </c>
      <c r="H783" s="261"/>
      <c r="I783" s="262">
        <f>ROUND(E783*H783,2)</f>
        <v>0</v>
      </c>
      <c r="J783" s="261"/>
      <c r="K783" s="262">
        <f>ROUND(E783*J783,2)</f>
        <v>0</v>
      </c>
      <c r="L783" s="262">
        <v>21</v>
      </c>
      <c r="M783" s="262">
        <f>G783*(1+L783/100)</f>
        <v>0</v>
      </c>
      <c r="N783" s="260">
        <v>0</v>
      </c>
      <c r="O783" s="260">
        <f>ROUND(E783*N783,2)</f>
        <v>0</v>
      </c>
      <c r="P783" s="260">
        <v>0</v>
      </c>
      <c r="Q783" s="260">
        <f>ROUND(E783*P783,2)</f>
        <v>0</v>
      </c>
      <c r="R783" s="262"/>
      <c r="S783" s="262" t="s">
        <v>316</v>
      </c>
      <c r="T783" s="263" t="s">
        <v>281</v>
      </c>
      <c r="U783" s="222">
        <v>0</v>
      </c>
      <c r="V783" s="222">
        <f>ROUND(E783*U783,2)</f>
        <v>0</v>
      </c>
      <c r="W783" s="222"/>
      <c r="X783" s="222" t="s">
        <v>399</v>
      </c>
      <c r="Y783" s="222" t="s">
        <v>283</v>
      </c>
      <c r="Z783" s="212"/>
      <c r="AA783" s="212"/>
      <c r="AB783" s="212"/>
      <c r="AC783" s="212"/>
      <c r="AD783" s="212"/>
      <c r="AE783" s="212"/>
      <c r="AF783" s="212"/>
      <c r="AG783" s="212" t="s">
        <v>400</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ht="22.5" outlineLevel="1" x14ac:dyDescent="0.2">
      <c r="A784" s="257">
        <v>256</v>
      </c>
      <c r="B784" s="258" t="s">
        <v>1384</v>
      </c>
      <c r="C784" s="265" t="s">
        <v>1385</v>
      </c>
      <c r="D784" s="259" t="s">
        <v>1110</v>
      </c>
      <c r="E784" s="260">
        <v>18</v>
      </c>
      <c r="F784" s="261"/>
      <c r="G784" s="262">
        <f>ROUND(E784*F784,2)</f>
        <v>0</v>
      </c>
      <c r="H784" s="261"/>
      <c r="I784" s="262">
        <f>ROUND(E784*H784,2)</f>
        <v>0</v>
      </c>
      <c r="J784" s="261"/>
      <c r="K784" s="262">
        <f>ROUND(E784*J784,2)</f>
        <v>0</v>
      </c>
      <c r="L784" s="262">
        <v>21</v>
      </c>
      <c r="M784" s="262">
        <f>G784*(1+L784/100)</f>
        <v>0</v>
      </c>
      <c r="N784" s="260">
        <v>0</v>
      </c>
      <c r="O784" s="260">
        <f>ROUND(E784*N784,2)</f>
        <v>0</v>
      </c>
      <c r="P784" s="260">
        <v>0</v>
      </c>
      <c r="Q784" s="260">
        <f>ROUND(E784*P784,2)</f>
        <v>0</v>
      </c>
      <c r="R784" s="262"/>
      <c r="S784" s="262" t="s">
        <v>316</v>
      </c>
      <c r="T784" s="263" t="s">
        <v>281</v>
      </c>
      <c r="U784" s="222">
        <v>0</v>
      </c>
      <c r="V784" s="222">
        <f>ROUND(E784*U784,2)</f>
        <v>0</v>
      </c>
      <c r="W784" s="222"/>
      <c r="X784" s="222" t="s">
        <v>399</v>
      </c>
      <c r="Y784" s="222" t="s">
        <v>283</v>
      </c>
      <c r="Z784" s="212"/>
      <c r="AA784" s="212"/>
      <c r="AB784" s="212"/>
      <c r="AC784" s="212"/>
      <c r="AD784" s="212"/>
      <c r="AE784" s="212"/>
      <c r="AF784" s="212"/>
      <c r="AG784" s="212" t="s">
        <v>400</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ht="22.5" outlineLevel="1" x14ac:dyDescent="0.2">
      <c r="A785" s="257">
        <v>257</v>
      </c>
      <c r="B785" s="258" t="s">
        <v>1386</v>
      </c>
      <c r="C785" s="265" t="s">
        <v>1387</v>
      </c>
      <c r="D785" s="259" t="s">
        <v>1110</v>
      </c>
      <c r="E785" s="260">
        <v>60</v>
      </c>
      <c r="F785" s="261"/>
      <c r="G785" s="262">
        <f>ROUND(E785*F785,2)</f>
        <v>0</v>
      </c>
      <c r="H785" s="261"/>
      <c r="I785" s="262">
        <f>ROUND(E785*H785,2)</f>
        <v>0</v>
      </c>
      <c r="J785" s="261"/>
      <c r="K785" s="262">
        <f>ROUND(E785*J785,2)</f>
        <v>0</v>
      </c>
      <c r="L785" s="262">
        <v>21</v>
      </c>
      <c r="M785" s="262">
        <f>G785*(1+L785/100)</f>
        <v>0</v>
      </c>
      <c r="N785" s="260">
        <v>0</v>
      </c>
      <c r="O785" s="260">
        <f>ROUND(E785*N785,2)</f>
        <v>0</v>
      </c>
      <c r="P785" s="260">
        <v>0</v>
      </c>
      <c r="Q785" s="260">
        <f>ROUND(E785*P785,2)</f>
        <v>0</v>
      </c>
      <c r="R785" s="262"/>
      <c r="S785" s="262" t="s">
        <v>316</v>
      </c>
      <c r="T785" s="263" t="s">
        <v>281</v>
      </c>
      <c r="U785" s="222">
        <v>0</v>
      </c>
      <c r="V785" s="222">
        <f>ROUND(E785*U785,2)</f>
        <v>0</v>
      </c>
      <c r="W785" s="222"/>
      <c r="X785" s="222" t="s">
        <v>399</v>
      </c>
      <c r="Y785" s="222" t="s">
        <v>283</v>
      </c>
      <c r="Z785" s="212"/>
      <c r="AA785" s="212"/>
      <c r="AB785" s="212"/>
      <c r="AC785" s="212"/>
      <c r="AD785" s="212"/>
      <c r="AE785" s="212"/>
      <c r="AF785" s="212"/>
      <c r="AG785" s="212" t="s">
        <v>400</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ht="22.5" outlineLevel="1" x14ac:dyDescent="0.2">
      <c r="A786" s="257">
        <v>258</v>
      </c>
      <c r="B786" s="258" t="s">
        <v>1388</v>
      </c>
      <c r="C786" s="265" t="s">
        <v>1389</v>
      </c>
      <c r="D786" s="259" t="s">
        <v>1110</v>
      </c>
      <c r="E786" s="260">
        <v>63</v>
      </c>
      <c r="F786" s="261"/>
      <c r="G786" s="262">
        <f>ROUND(E786*F786,2)</f>
        <v>0</v>
      </c>
      <c r="H786" s="261"/>
      <c r="I786" s="262">
        <f>ROUND(E786*H786,2)</f>
        <v>0</v>
      </c>
      <c r="J786" s="261"/>
      <c r="K786" s="262">
        <f>ROUND(E786*J786,2)</f>
        <v>0</v>
      </c>
      <c r="L786" s="262">
        <v>21</v>
      </c>
      <c r="M786" s="262">
        <f>G786*(1+L786/100)</f>
        <v>0</v>
      </c>
      <c r="N786" s="260">
        <v>0</v>
      </c>
      <c r="O786" s="260">
        <f>ROUND(E786*N786,2)</f>
        <v>0</v>
      </c>
      <c r="P786" s="260">
        <v>0</v>
      </c>
      <c r="Q786" s="260">
        <f>ROUND(E786*P786,2)</f>
        <v>0</v>
      </c>
      <c r="R786" s="262"/>
      <c r="S786" s="262" t="s">
        <v>316</v>
      </c>
      <c r="T786" s="263" t="s">
        <v>281</v>
      </c>
      <c r="U786" s="222">
        <v>0</v>
      </c>
      <c r="V786" s="222">
        <f>ROUND(E786*U786,2)</f>
        <v>0</v>
      </c>
      <c r="W786" s="222"/>
      <c r="X786" s="222" t="s">
        <v>399</v>
      </c>
      <c r="Y786" s="222" t="s">
        <v>283</v>
      </c>
      <c r="Z786" s="212"/>
      <c r="AA786" s="212"/>
      <c r="AB786" s="212"/>
      <c r="AC786" s="212"/>
      <c r="AD786" s="212"/>
      <c r="AE786" s="212"/>
      <c r="AF786" s="212"/>
      <c r="AG786" s="212" t="s">
        <v>400</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57">
        <v>259</v>
      </c>
      <c r="B787" s="258" t="s">
        <v>1390</v>
      </c>
      <c r="C787" s="265" t="s">
        <v>1391</v>
      </c>
      <c r="D787" s="259" t="s">
        <v>1110</v>
      </c>
      <c r="E787" s="260">
        <v>94</v>
      </c>
      <c r="F787" s="261"/>
      <c r="G787" s="262">
        <f>ROUND(E787*F787,2)</f>
        <v>0</v>
      </c>
      <c r="H787" s="261"/>
      <c r="I787" s="262">
        <f>ROUND(E787*H787,2)</f>
        <v>0</v>
      </c>
      <c r="J787" s="261"/>
      <c r="K787" s="262">
        <f>ROUND(E787*J787,2)</f>
        <v>0</v>
      </c>
      <c r="L787" s="262">
        <v>21</v>
      </c>
      <c r="M787" s="262">
        <f>G787*(1+L787/100)</f>
        <v>0</v>
      </c>
      <c r="N787" s="260">
        <v>0</v>
      </c>
      <c r="O787" s="260">
        <f>ROUND(E787*N787,2)</f>
        <v>0</v>
      </c>
      <c r="P787" s="260">
        <v>0</v>
      </c>
      <c r="Q787" s="260">
        <f>ROUND(E787*P787,2)</f>
        <v>0</v>
      </c>
      <c r="R787" s="262"/>
      <c r="S787" s="262" t="s">
        <v>316</v>
      </c>
      <c r="T787" s="263" t="s">
        <v>281</v>
      </c>
      <c r="U787" s="222">
        <v>0</v>
      </c>
      <c r="V787" s="222">
        <f>ROUND(E787*U787,2)</f>
        <v>0</v>
      </c>
      <c r="W787" s="222"/>
      <c r="X787" s="222" t="s">
        <v>399</v>
      </c>
      <c r="Y787" s="222" t="s">
        <v>283</v>
      </c>
      <c r="Z787" s="212"/>
      <c r="AA787" s="212"/>
      <c r="AB787" s="212"/>
      <c r="AC787" s="212"/>
      <c r="AD787" s="212"/>
      <c r="AE787" s="212"/>
      <c r="AF787" s="212"/>
      <c r="AG787" s="212" t="s">
        <v>400</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ht="22.5" outlineLevel="1" x14ac:dyDescent="0.2">
      <c r="A788" s="257">
        <v>260</v>
      </c>
      <c r="B788" s="258" t="s">
        <v>1392</v>
      </c>
      <c r="C788" s="265" t="s">
        <v>1393</v>
      </c>
      <c r="D788" s="259" t="s">
        <v>1110</v>
      </c>
      <c r="E788" s="260">
        <v>513</v>
      </c>
      <c r="F788" s="261"/>
      <c r="G788" s="262">
        <f>ROUND(E788*F788,2)</f>
        <v>0</v>
      </c>
      <c r="H788" s="261"/>
      <c r="I788" s="262">
        <f>ROUND(E788*H788,2)</f>
        <v>0</v>
      </c>
      <c r="J788" s="261"/>
      <c r="K788" s="262">
        <f>ROUND(E788*J788,2)</f>
        <v>0</v>
      </c>
      <c r="L788" s="262">
        <v>21</v>
      </c>
      <c r="M788" s="262">
        <f>G788*(1+L788/100)</f>
        <v>0</v>
      </c>
      <c r="N788" s="260">
        <v>0</v>
      </c>
      <c r="O788" s="260">
        <f>ROUND(E788*N788,2)</f>
        <v>0</v>
      </c>
      <c r="P788" s="260">
        <v>0</v>
      </c>
      <c r="Q788" s="260">
        <f>ROUND(E788*P788,2)</f>
        <v>0</v>
      </c>
      <c r="R788" s="262"/>
      <c r="S788" s="262" t="s">
        <v>316</v>
      </c>
      <c r="T788" s="263" t="s">
        <v>281</v>
      </c>
      <c r="U788" s="222">
        <v>0</v>
      </c>
      <c r="V788" s="222">
        <f>ROUND(E788*U788,2)</f>
        <v>0</v>
      </c>
      <c r="W788" s="222"/>
      <c r="X788" s="222" t="s">
        <v>399</v>
      </c>
      <c r="Y788" s="222" t="s">
        <v>283</v>
      </c>
      <c r="Z788" s="212"/>
      <c r="AA788" s="212"/>
      <c r="AB788" s="212"/>
      <c r="AC788" s="212"/>
      <c r="AD788" s="212"/>
      <c r="AE788" s="212"/>
      <c r="AF788" s="212"/>
      <c r="AG788" s="212" t="s">
        <v>400</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36">
        <v>261</v>
      </c>
      <c r="B789" s="237" t="s">
        <v>1394</v>
      </c>
      <c r="C789" s="247" t="s">
        <v>1395</v>
      </c>
      <c r="D789" s="238" t="s">
        <v>1396</v>
      </c>
      <c r="E789" s="239">
        <v>290</v>
      </c>
      <c r="F789" s="240"/>
      <c r="G789" s="241">
        <f>ROUND(E789*F789,2)</f>
        <v>0</v>
      </c>
      <c r="H789" s="240"/>
      <c r="I789" s="241">
        <f>ROUND(E789*H789,2)</f>
        <v>0</v>
      </c>
      <c r="J789" s="240"/>
      <c r="K789" s="241">
        <f>ROUND(E789*J789,2)</f>
        <v>0</v>
      </c>
      <c r="L789" s="241">
        <v>21</v>
      </c>
      <c r="M789" s="241">
        <f>G789*(1+L789/100)</f>
        <v>0</v>
      </c>
      <c r="N789" s="239">
        <v>0</v>
      </c>
      <c r="O789" s="239">
        <f>ROUND(E789*N789,2)</f>
        <v>0</v>
      </c>
      <c r="P789" s="239">
        <v>0</v>
      </c>
      <c r="Q789" s="239">
        <f>ROUND(E789*P789,2)</f>
        <v>0</v>
      </c>
      <c r="R789" s="241"/>
      <c r="S789" s="241" t="s">
        <v>316</v>
      </c>
      <c r="T789" s="242" t="s">
        <v>281</v>
      </c>
      <c r="U789" s="222">
        <v>0</v>
      </c>
      <c r="V789" s="222">
        <f>ROUND(E789*U789,2)</f>
        <v>0</v>
      </c>
      <c r="W789" s="222"/>
      <c r="X789" s="222" t="s">
        <v>399</v>
      </c>
      <c r="Y789" s="222" t="s">
        <v>283</v>
      </c>
      <c r="Z789" s="212"/>
      <c r="AA789" s="212"/>
      <c r="AB789" s="212"/>
      <c r="AC789" s="212"/>
      <c r="AD789" s="212"/>
      <c r="AE789" s="212"/>
      <c r="AF789" s="212"/>
      <c r="AG789" s="212" t="s">
        <v>400</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49" t="s">
        <v>1397</v>
      </c>
      <c r="D790" s="226"/>
      <c r="E790" s="227"/>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288</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49" t="s">
        <v>1398</v>
      </c>
      <c r="D791" s="226"/>
      <c r="E791" s="227">
        <v>290</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288</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49" t="s">
        <v>1399</v>
      </c>
      <c r="D792" s="226"/>
      <c r="E792" s="227"/>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288</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49" t="s">
        <v>1400</v>
      </c>
      <c r="D793" s="226"/>
      <c r="E793" s="227"/>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288</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49" t="s">
        <v>1401</v>
      </c>
      <c r="D794" s="226"/>
      <c r="E794" s="227"/>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288</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57">
        <v>262</v>
      </c>
      <c r="B795" s="258" t="s">
        <v>1402</v>
      </c>
      <c r="C795" s="265" t="s">
        <v>1403</v>
      </c>
      <c r="D795" s="259" t="s">
        <v>1396</v>
      </c>
      <c r="E795" s="260">
        <v>100</v>
      </c>
      <c r="F795" s="261"/>
      <c r="G795" s="262">
        <f>ROUND(E795*F795,2)</f>
        <v>0</v>
      </c>
      <c r="H795" s="261"/>
      <c r="I795" s="262">
        <f>ROUND(E795*H795,2)</f>
        <v>0</v>
      </c>
      <c r="J795" s="261"/>
      <c r="K795" s="262">
        <f>ROUND(E795*J795,2)</f>
        <v>0</v>
      </c>
      <c r="L795" s="262">
        <v>21</v>
      </c>
      <c r="M795" s="262">
        <f>G795*(1+L795/100)</f>
        <v>0</v>
      </c>
      <c r="N795" s="260">
        <v>0</v>
      </c>
      <c r="O795" s="260">
        <f>ROUND(E795*N795,2)</f>
        <v>0</v>
      </c>
      <c r="P795" s="260">
        <v>0</v>
      </c>
      <c r="Q795" s="260">
        <f>ROUND(E795*P795,2)</f>
        <v>0</v>
      </c>
      <c r="R795" s="262"/>
      <c r="S795" s="262" t="s">
        <v>316</v>
      </c>
      <c r="T795" s="263" t="s">
        <v>281</v>
      </c>
      <c r="U795" s="222">
        <v>0</v>
      </c>
      <c r="V795" s="222">
        <f>ROUND(E795*U795,2)</f>
        <v>0</v>
      </c>
      <c r="W795" s="222"/>
      <c r="X795" s="222" t="s">
        <v>399</v>
      </c>
      <c r="Y795" s="222" t="s">
        <v>283</v>
      </c>
      <c r="Z795" s="212"/>
      <c r="AA795" s="212"/>
      <c r="AB795" s="212"/>
      <c r="AC795" s="212"/>
      <c r="AD795" s="212"/>
      <c r="AE795" s="212"/>
      <c r="AF795" s="212"/>
      <c r="AG795" s="212" t="s">
        <v>400</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57">
        <v>263</v>
      </c>
      <c r="B796" s="258" t="s">
        <v>1404</v>
      </c>
      <c r="C796" s="265" t="s">
        <v>1405</v>
      </c>
      <c r="D796" s="259" t="s">
        <v>1105</v>
      </c>
      <c r="E796" s="260">
        <v>1</v>
      </c>
      <c r="F796" s="261"/>
      <c r="G796" s="262">
        <f>ROUND(E796*F796,2)</f>
        <v>0</v>
      </c>
      <c r="H796" s="261"/>
      <c r="I796" s="262">
        <f>ROUND(E796*H796,2)</f>
        <v>0</v>
      </c>
      <c r="J796" s="261"/>
      <c r="K796" s="262">
        <f>ROUND(E796*J796,2)</f>
        <v>0</v>
      </c>
      <c r="L796" s="262">
        <v>21</v>
      </c>
      <c r="M796" s="262">
        <f>G796*(1+L796/100)</f>
        <v>0</v>
      </c>
      <c r="N796" s="260">
        <v>0</v>
      </c>
      <c r="O796" s="260">
        <f>ROUND(E796*N796,2)</f>
        <v>0</v>
      </c>
      <c r="P796" s="260">
        <v>0</v>
      </c>
      <c r="Q796" s="260">
        <f>ROUND(E796*P796,2)</f>
        <v>0</v>
      </c>
      <c r="R796" s="262"/>
      <c r="S796" s="262" t="s">
        <v>316</v>
      </c>
      <c r="T796" s="263" t="s">
        <v>281</v>
      </c>
      <c r="U796" s="222">
        <v>0</v>
      </c>
      <c r="V796" s="222">
        <f>ROUND(E796*U796,2)</f>
        <v>0</v>
      </c>
      <c r="W796" s="222"/>
      <c r="X796" s="222" t="s">
        <v>399</v>
      </c>
      <c r="Y796" s="222" t="s">
        <v>283</v>
      </c>
      <c r="Z796" s="212"/>
      <c r="AA796" s="212"/>
      <c r="AB796" s="212"/>
      <c r="AC796" s="212"/>
      <c r="AD796" s="212"/>
      <c r="AE796" s="212"/>
      <c r="AF796" s="212"/>
      <c r="AG796" s="212" t="s">
        <v>400</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57">
        <v>264</v>
      </c>
      <c r="B797" s="258" t="s">
        <v>1406</v>
      </c>
      <c r="C797" s="265" t="s">
        <v>1407</v>
      </c>
      <c r="D797" s="259" t="s">
        <v>1105</v>
      </c>
      <c r="E797" s="260">
        <v>1</v>
      </c>
      <c r="F797" s="261"/>
      <c r="G797" s="262">
        <f>ROUND(E797*F797,2)</f>
        <v>0</v>
      </c>
      <c r="H797" s="261"/>
      <c r="I797" s="262">
        <f>ROUND(E797*H797,2)</f>
        <v>0</v>
      </c>
      <c r="J797" s="261"/>
      <c r="K797" s="262">
        <f>ROUND(E797*J797,2)</f>
        <v>0</v>
      </c>
      <c r="L797" s="262">
        <v>21</v>
      </c>
      <c r="M797" s="262">
        <f>G797*(1+L797/100)</f>
        <v>0</v>
      </c>
      <c r="N797" s="260">
        <v>0</v>
      </c>
      <c r="O797" s="260">
        <f>ROUND(E797*N797,2)</f>
        <v>0</v>
      </c>
      <c r="P797" s="260">
        <v>0</v>
      </c>
      <c r="Q797" s="260">
        <f>ROUND(E797*P797,2)</f>
        <v>0</v>
      </c>
      <c r="R797" s="262"/>
      <c r="S797" s="262" t="s">
        <v>316</v>
      </c>
      <c r="T797" s="263" t="s">
        <v>281</v>
      </c>
      <c r="U797" s="222">
        <v>0</v>
      </c>
      <c r="V797" s="222">
        <f>ROUND(E797*U797,2)</f>
        <v>0</v>
      </c>
      <c r="W797" s="222"/>
      <c r="X797" s="222" t="s">
        <v>399</v>
      </c>
      <c r="Y797" s="222" t="s">
        <v>283</v>
      </c>
      <c r="Z797" s="212"/>
      <c r="AA797" s="212"/>
      <c r="AB797" s="212"/>
      <c r="AC797" s="212"/>
      <c r="AD797" s="212"/>
      <c r="AE797" s="212"/>
      <c r="AF797" s="212"/>
      <c r="AG797" s="212" t="s">
        <v>400</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x14ac:dyDescent="0.2">
      <c r="A798" s="229" t="s">
        <v>275</v>
      </c>
      <c r="B798" s="230" t="s">
        <v>212</v>
      </c>
      <c r="C798" s="246" t="s">
        <v>213</v>
      </c>
      <c r="D798" s="231"/>
      <c r="E798" s="232"/>
      <c r="F798" s="233"/>
      <c r="G798" s="233">
        <f>SUMIF(AG799:AG799,"&lt;&gt;NOR",G799:G799)</f>
        <v>0</v>
      </c>
      <c r="H798" s="233"/>
      <c r="I798" s="233">
        <f>SUM(I799:I799)</f>
        <v>0</v>
      </c>
      <c r="J798" s="233"/>
      <c r="K798" s="233">
        <f>SUM(K799:K799)</f>
        <v>0</v>
      </c>
      <c r="L798" s="233"/>
      <c r="M798" s="233">
        <f>SUM(M799:M799)</f>
        <v>0</v>
      </c>
      <c r="N798" s="232"/>
      <c r="O798" s="232">
        <f>SUM(O799:O799)</f>
        <v>0.02</v>
      </c>
      <c r="P798" s="232"/>
      <c r="Q798" s="232">
        <f>SUM(Q799:Q799)</f>
        <v>0</v>
      </c>
      <c r="R798" s="233"/>
      <c r="S798" s="233"/>
      <c r="T798" s="234"/>
      <c r="U798" s="228"/>
      <c r="V798" s="228">
        <f>SUM(V799:V799)</f>
        <v>0</v>
      </c>
      <c r="W798" s="228"/>
      <c r="X798" s="228"/>
      <c r="Y798" s="228"/>
      <c r="AG798" t="s">
        <v>276</v>
      </c>
    </row>
    <row r="799" spans="1:60" outlineLevel="1" x14ac:dyDescent="0.2">
      <c r="A799" s="257">
        <v>265</v>
      </c>
      <c r="B799" s="258" t="s">
        <v>1408</v>
      </c>
      <c r="C799" s="265" t="s">
        <v>1409</v>
      </c>
      <c r="D799" s="259" t="s">
        <v>492</v>
      </c>
      <c r="E799" s="260">
        <v>2</v>
      </c>
      <c r="F799" s="261"/>
      <c r="G799" s="262">
        <f>ROUND(E799*F799,2)</f>
        <v>0</v>
      </c>
      <c r="H799" s="261"/>
      <c r="I799" s="262">
        <f>ROUND(E799*H799,2)</f>
        <v>0</v>
      </c>
      <c r="J799" s="261"/>
      <c r="K799" s="262">
        <f>ROUND(E799*J799,2)</f>
        <v>0</v>
      </c>
      <c r="L799" s="262">
        <v>21</v>
      </c>
      <c r="M799" s="262">
        <f>G799*(1+L799/100)</f>
        <v>0</v>
      </c>
      <c r="N799" s="260">
        <v>7.4999999999999997E-3</v>
      </c>
      <c r="O799" s="260">
        <f>ROUND(E799*N799,2)</f>
        <v>0.02</v>
      </c>
      <c r="P799" s="260">
        <v>0</v>
      </c>
      <c r="Q799" s="260">
        <f>ROUND(E799*P799,2)</f>
        <v>0</v>
      </c>
      <c r="R799" s="262" t="s">
        <v>889</v>
      </c>
      <c r="S799" s="262" t="s">
        <v>1410</v>
      </c>
      <c r="T799" s="263" t="s">
        <v>1410</v>
      </c>
      <c r="U799" s="222">
        <v>0</v>
      </c>
      <c r="V799" s="222">
        <f>ROUND(E799*U799,2)</f>
        <v>0</v>
      </c>
      <c r="W799" s="222"/>
      <c r="X799" s="222" t="s">
        <v>831</v>
      </c>
      <c r="Y799" s="222" t="s">
        <v>283</v>
      </c>
      <c r="Z799" s="212"/>
      <c r="AA799" s="212"/>
      <c r="AB799" s="212"/>
      <c r="AC799" s="212"/>
      <c r="AD799" s="212"/>
      <c r="AE799" s="212"/>
      <c r="AF799" s="212"/>
      <c r="AG799" s="212" t="s">
        <v>832</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x14ac:dyDescent="0.2">
      <c r="A800" s="229" t="s">
        <v>275</v>
      </c>
      <c r="B800" s="230" t="s">
        <v>238</v>
      </c>
      <c r="C800" s="246" t="s">
        <v>239</v>
      </c>
      <c r="D800" s="231"/>
      <c r="E800" s="232"/>
      <c r="F800" s="233"/>
      <c r="G800" s="233">
        <f>SUMIF(AG801:AG807,"&lt;&gt;NOR",G801:G807)</f>
        <v>0</v>
      </c>
      <c r="H800" s="233"/>
      <c r="I800" s="233">
        <f>SUM(I801:I807)</f>
        <v>0</v>
      </c>
      <c r="J800" s="233"/>
      <c r="K800" s="233">
        <f>SUM(K801:K807)</f>
        <v>0</v>
      </c>
      <c r="L800" s="233"/>
      <c r="M800" s="233">
        <f>SUM(M801:M807)</f>
        <v>0</v>
      </c>
      <c r="N800" s="232"/>
      <c r="O800" s="232">
        <f>SUM(O801:O807)</f>
        <v>0</v>
      </c>
      <c r="P800" s="232"/>
      <c r="Q800" s="232">
        <f>SUM(Q801:Q807)</f>
        <v>0</v>
      </c>
      <c r="R800" s="233"/>
      <c r="S800" s="233"/>
      <c r="T800" s="234"/>
      <c r="U800" s="228"/>
      <c r="V800" s="228">
        <f>SUM(V801:V807)</f>
        <v>0</v>
      </c>
      <c r="W800" s="228"/>
      <c r="X800" s="228"/>
      <c r="Y800" s="228"/>
      <c r="AG800" t="s">
        <v>276</v>
      </c>
    </row>
    <row r="801" spans="1:60" outlineLevel="1" x14ac:dyDescent="0.2">
      <c r="A801" s="236">
        <v>266</v>
      </c>
      <c r="B801" s="237" t="s">
        <v>1411</v>
      </c>
      <c r="C801" s="247" t="s">
        <v>1412</v>
      </c>
      <c r="D801" s="238" t="s">
        <v>1105</v>
      </c>
      <c r="E801" s="239">
        <v>1</v>
      </c>
      <c r="F801" s="240"/>
      <c r="G801" s="241">
        <f>ROUND(E801*F801,2)</f>
        <v>0</v>
      </c>
      <c r="H801" s="240"/>
      <c r="I801" s="241">
        <f>ROUND(E801*H801,2)</f>
        <v>0</v>
      </c>
      <c r="J801" s="240"/>
      <c r="K801" s="241">
        <f>ROUND(E801*J801,2)</f>
        <v>0</v>
      </c>
      <c r="L801" s="241">
        <v>21</v>
      </c>
      <c r="M801" s="241">
        <f>G801*(1+L801/100)</f>
        <v>0</v>
      </c>
      <c r="N801" s="239">
        <v>0</v>
      </c>
      <c r="O801" s="239">
        <f>ROUND(E801*N801,2)</f>
        <v>0</v>
      </c>
      <c r="P801" s="239">
        <v>0</v>
      </c>
      <c r="Q801" s="239">
        <f>ROUND(E801*P801,2)</f>
        <v>0</v>
      </c>
      <c r="R801" s="241"/>
      <c r="S801" s="241" t="s">
        <v>316</v>
      </c>
      <c r="T801" s="242" t="s">
        <v>281</v>
      </c>
      <c r="U801" s="222">
        <v>0</v>
      </c>
      <c r="V801" s="222">
        <f>ROUND(E801*U801,2)</f>
        <v>0</v>
      </c>
      <c r="W801" s="222"/>
      <c r="X801" s="222" t="s">
        <v>399</v>
      </c>
      <c r="Y801" s="222" t="s">
        <v>283</v>
      </c>
      <c r="Z801" s="212"/>
      <c r="AA801" s="212"/>
      <c r="AB801" s="212"/>
      <c r="AC801" s="212"/>
      <c r="AD801" s="212"/>
      <c r="AE801" s="212"/>
      <c r="AF801" s="212"/>
      <c r="AG801" s="212" t="s">
        <v>400</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
      <c r="A802" s="219"/>
      <c r="B802" s="220"/>
      <c r="C802" s="249" t="s">
        <v>1413</v>
      </c>
      <c r="D802" s="226"/>
      <c r="E802" s="227"/>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49" t="s">
        <v>1414</v>
      </c>
      <c r="D803" s="226"/>
      <c r="E803" s="227"/>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288</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49" t="s">
        <v>1415</v>
      </c>
      <c r="D804" s="226"/>
      <c r="E804" s="227"/>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288</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49" t="s">
        <v>1416</v>
      </c>
      <c r="D805" s="226"/>
      <c r="E805" s="227"/>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288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49" t="s">
        <v>1417</v>
      </c>
      <c r="D806" s="226"/>
      <c r="E806" s="227"/>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288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49" t="s">
        <v>1418</v>
      </c>
      <c r="D807" s="226"/>
      <c r="E807" s="227">
        <v>1</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288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x14ac:dyDescent="0.2">
      <c r="A808" s="229" t="s">
        <v>275</v>
      </c>
      <c r="B808" s="230" t="s">
        <v>212</v>
      </c>
      <c r="C808" s="246" t="s">
        <v>213</v>
      </c>
      <c r="D808" s="231"/>
      <c r="E808" s="232"/>
      <c r="F808" s="233"/>
      <c r="G808" s="233">
        <f>SUMIF(AG809:AG928,"&lt;&gt;NOR",G809:G928)</f>
        <v>0</v>
      </c>
      <c r="H808" s="233"/>
      <c r="I808" s="233">
        <f>SUM(I809:I928)</f>
        <v>0</v>
      </c>
      <c r="J808" s="233"/>
      <c r="K808" s="233">
        <f>SUM(K809:K928)</f>
        <v>0</v>
      </c>
      <c r="L808" s="233"/>
      <c r="M808" s="233">
        <f>SUM(M809:M928)</f>
        <v>0</v>
      </c>
      <c r="N808" s="232"/>
      <c r="O808" s="232">
        <f>SUM(O809:O928)</f>
        <v>8.2100000000000009</v>
      </c>
      <c r="P808" s="232"/>
      <c r="Q808" s="232">
        <f>SUM(Q809:Q928)</f>
        <v>1.23</v>
      </c>
      <c r="R808" s="233"/>
      <c r="S808" s="233"/>
      <c r="T808" s="234"/>
      <c r="U808" s="228"/>
      <c r="V808" s="228">
        <f>SUM(V809:V928)</f>
        <v>1020.53</v>
      </c>
      <c r="W808" s="228"/>
      <c r="X808" s="228"/>
      <c r="Y808" s="228"/>
      <c r="AG808" t="s">
        <v>276</v>
      </c>
    </row>
    <row r="809" spans="1:60" outlineLevel="1" x14ac:dyDescent="0.2">
      <c r="A809" s="236">
        <v>267</v>
      </c>
      <c r="B809" s="237" t="s">
        <v>1419</v>
      </c>
      <c r="C809" s="247" t="s">
        <v>1420</v>
      </c>
      <c r="D809" s="238" t="s">
        <v>1094</v>
      </c>
      <c r="E809" s="239">
        <v>1445.7344000000001</v>
      </c>
      <c r="F809" s="240"/>
      <c r="G809" s="241">
        <f>ROUND(E809*F809,2)</f>
        <v>0</v>
      </c>
      <c r="H809" s="240"/>
      <c r="I809" s="241">
        <f>ROUND(E809*H809,2)</f>
        <v>0</v>
      </c>
      <c r="J809" s="240"/>
      <c r="K809" s="241">
        <f>ROUND(E809*J809,2)</f>
        <v>0</v>
      </c>
      <c r="L809" s="241">
        <v>21</v>
      </c>
      <c r="M809" s="241">
        <f>G809*(1+L809/100)</f>
        <v>0</v>
      </c>
      <c r="N809" s="239">
        <v>6.0000000000000002E-5</v>
      </c>
      <c r="O809" s="239">
        <f>ROUND(E809*N809,2)</f>
        <v>0.09</v>
      </c>
      <c r="P809" s="239">
        <v>0</v>
      </c>
      <c r="Q809" s="239">
        <f>ROUND(E809*P809,2)</f>
        <v>0</v>
      </c>
      <c r="R809" s="241" t="s">
        <v>1095</v>
      </c>
      <c r="S809" s="241" t="s">
        <v>280</v>
      </c>
      <c r="T809" s="242" t="s">
        <v>441</v>
      </c>
      <c r="U809" s="222">
        <v>0.221</v>
      </c>
      <c r="V809" s="222">
        <f>ROUND(E809*U809,2)</f>
        <v>319.51</v>
      </c>
      <c r="W809" s="222"/>
      <c r="X809" s="222" t="s">
        <v>399</v>
      </c>
      <c r="Y809" s="222" t="s">
        <v>283</v>
      </c>
      <c r="Z809" s="212"/>
      <c r="AA809" s="212"/>
      <c r="AB809" s="212"/>
      <c r="AC809" s="212"/>
      <c r="AD809" s="212"/>
      <c r="AE809" s="212"/>
      <c r="AF809" s="212"/>
      <c r="AG809" s="212" t="s">
        <v>400</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49" t="s">
        <v>1421</v>
      </c>
      <c r="D810" s="226"/>
      <c r="E810" s="227">
        <v>116.6</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288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49" t="s">
        <v>1422</v>
      </c>
      <c r="D811" s="226"/>
      <c r="E811" s="227">
        <v>735.13440000000003</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288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49" t="s">
        <v>1423</v>
      </c>
      <c r="D812" s="226"/>
      <c r="E812" s="227">
        <v>594</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36">
        <v>268</v>
      </c>
      <c r="B813" s="237" t="s">
        <v>1424</v>
      </c>
      <c r="C813" s="247" t="s">
        <v>1425</v>
      </c>
      <c r="D813" s="238" t="s">
        <v>1094</v>
      </c>
      <c r="E813" s="239">
        <v>5813.6459999999997</v>
      </c>
      <c r="F813" s="240"/>
      <c r="G813" s="241">
        <f>ROUND(E813*F813,2)</f>
        <v>0</v>
      </c>
      <c r="H813" s="240"/>
      <c r="I813" s="241">
        <f>ROUND(E813*H813,2)</f>
        <v>0</v>
      </c>
      <c r="J813" s="240"/>
      <c r="K813" s="241">
        <f>ROUND(E813*J813,2)</f>
        <v>0</v>
      </c>
      <c r="L813" s="241">
        <v>21</v>
      </c>
      <c r="M813" s="241">
        <f>G813*(1+L813/100)</f>
        <v>0</v>
      </c>
      <c r="N813" s="239">
        <v>5.0000000000000002E-5</v>
      </c>
      <c r="O813" s="239">
        <f>ROUND(E813*N813,2)</f>
        <v>0.28999999999999998</v>
      </c>
      <c r="P813" s="239">
        <v>0</v>
      </c>
      <c r="Q813" s="239">
        <f>ROUND(E813*P813,2)</f>
        <v>0</v>
      </c>
      <c r="R813" s="241" t="s">
        <v>1095</v>
      </c>
      <c r="S813" s="241" t="s">
        <v>280</v>
      </c>
      <c r="T813" s="242" t="s">
        <v>441</v>
      </c>
      <c r="U813" s="222">
        <v>0.1</v>
      </c>
      <c r="V813" s="222">
        <f>ROUND(E813*U813,2)</f>
        <v>581.36</v>
      </c>
      <c r="W813" s="222"/>
      <c r="X813" s="222" t="s">
        <v>399</v>
      </c>
      <c r="Y813" s="222" t="s">
        <v>283</v>
      </c>
      <c r="Z813" s="212"/>
      <c r="AA813" s="212"/>
      <c r="AB813" s="212"/>
      <c r="AC813" s="212"/>
      <c r="AD813" s="212"/>
      <c r="AE813" s="212"/>
      <c r="AF813" s="212"/>
      <c r="AG813" s="212" t="s">
        <v>400</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49" t="s">
        <v>1426</v>
      </c>
      <c r="D814" s="226"/>
      <c r="E814" s="227">
        <v>825</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1427</v>
      </c>
      <c r="D815" s="226"/>
      <c r="E815" s="227">
        <v>5</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1428</v>
      </c>
      <c r="D816" s="226"/>
      <c r="E816" s="227">
        <v>419</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1429</v>
      </c>
      <c r="D817" s="226"/>
      <c r="E817" s="227">
        <v>427</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49" t="s">
        <v>1430</v>
      </c>
      <c r="D818" s="226"/>
      <c r="E818" s="227">
        <v>30</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288</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49" t="s">
        <v>1431</v>
      </c>
      <c r="D819" s="226"/>
      <c r="E819" s="227">
        <v>3027</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288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49" t="s">
        <v>1432</v>
      </c>
      <c r="D820" s="226"/>
      <c r="E820" s="227">
        <v>697</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288</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49" t="s">
        <v>1433</v>
      </c>
      <c r="D821" s="226"/>
      <c r="E821" s="227">
        <v>110.81399999999999</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49" t="s">
        <v>1434</v>
      </c>
      <c r="D822" s="226"/>
      <c r="E822" s="227">
        <v>272.83199999999999</v>
      </c>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288</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ht="22.5" outlineLevel="1" x14ac:dyDescent="0.2">
      <c r="A823" s="236">
        <v>269</v>
      </c>
      <c r="B823" s="237" t="s">
        <v>1435</v>
      </c>
      <c r="C823" s="247" t="s">
        <v>1436</v>
      </c>
      <c r="D823" s="238" t="s">
        <v>482</v>
      </c>
      <c r="E823" s="239">
        <v>0.59399999999999997</v>
      </c>
      <c r="F823" s="240"/>
      <c r="G823" s="241">
        <f>ROUND(E823*F823,2)</f>
        <v>0</v>
      </c>
      <c r="H823" s="240"/>
      <c r="I823" s="241">
        <f>ROUND(E823*H823,2)</f>
        <v>0</v>
      </c>
      <c r="J823" s="240"/>
      <c r="K823" s="241">
        <f>ROUND(E823*J823,2)</f>
        <v>0</v>
      </c>
      <c r="L823" s="241">
        <v>21</v>
      </c>
      <c r="M823" s="241">
        <f>G823*(1+L823/100)</f>
        <v>0</v>
      </c>
      <c r="N823" s="239">
        <v>1</v>
      </c>
      <c r="O823" s="239">
        <f>ROUND(E823*N823,2)</f>
        <v>0.59</v>
      </c>
      <c r="P823" s="239">
        <v>0</v>
      </c>
      <c r="Q823" s="239">
        <f>ROUND(E823*P823,2)</f>
        <v>0</v>
      </c>
      <c r="R823" s="241" t="s">
        <v>889</v>
      </c>
      <c r="S823" s="241" t="s">
        <v>280</v>
      </c>
      <c r="T823" s="242" t="s">
        <v>441</v>
      </c>
      <c r="U823" s="222">
        <v>0</v>
      </c>
      <c r="V823" s="222">
        <f>ROUND(E823*U823,2)</f>
        <v>0</v>
      </c>
      <c r="W823" s="222"/>
      <c r="X823" s="222" t="s">
        <v>831</v>
      </c>
      <c r="Y823" s="222" t="s">
        <v>283</v>
      </c>
      <c r="Z823" s="212"/>
      <c r="AA823" s="212"/>
      <c r="AB823" s="212"/>
      <c r="AC823" s="212"/>
      <c r="AD823" s="212"/>
      <c r="AE823" s="212"/>
      <c r="AF823" s="212"/>
      <c r="AG823" s="212" t="s">
        <v>832</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49" t="s">
        <v>1437</v>
      </c>
      <c r="D824" s="226"/>
      <c r="E824" s="227">
        <v>0.59399999999999997</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288</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ht="22.5" outlineLevel="1" x14ac:dyDescent="0.2">
      <c r="A825" s="236">
        <v>270</v>
      </c>
      <c r="B825" s="237" t="s">
        <v>1438</v>
      </c>
      <c r="C825" s="247" t="s">
        <v>1439</v>
      </c>
      <c r="D825" s="238" t="s">
        <v>482</v>
      </c>
      <c r="E825" s="239">
        <v>0.30012</v>
      </c>
      <c r="F825" s="240"/>
      <c r="G825" s="241">
        <f>ROUND(E825*F825,2)</f>
        <v>0</v>
      </c>
      <c r="H825" s="240"/>
      <c r="I825" s="241">
        <f>ROUND(E825*H825,2)</f>
        <v>0</v>
      </c>
      <c r="J825" s="240"/>
      <c r="K825" s="241">
        <f>ROUND(E825*J825,2)</f>
        <v>0</v>
      </c>
      <c r="L825" s="241">
        <v>21</v>
      </c>
      <c r="M825" s="241">
        <f>G825*(1+L825/100)</f>
        <v>0</v>
      </c>
      <c r="N825" s="239">
        <v>1</v>
      </c>
      <c r="O825" s="239">
        <f>ROUND(E825*N825,2)</f>
        <v>0.3</v>
      </c>
      <c r="P825" s="239">
        <v>0</v>
      </c>
      <c r="Q825" s="239">
        <f>ROUND(E825*P825,2)</f>
        <v>0</v>
      </c>
      <c r="R825" s="241" t="s">
        <v>889</v>
      </c>
      <c r="S825" s="241" t="s">
        <v>280</v>
      </c>
      <c r="T825" s="242" t="s">
        <v>441</v>
      </c>
      <c r="U825" s="222">
        <v>0</v>
      </c>
      <c r="V825" s="222">
        <f>ROUND(E825*U825,2)</f>
        <v>0</v>
      </c>
      <c r="W825" s="222"/>
      <c r="X825" s="222" t="s">
        <v>831</v>
      </c>
      <c r="Y825" s="222" t="s">
        <v>283</v>
      </c>
      <c r="Z825" s="212"/>
      <c r="AA825" s="212"/>
      <c r="AB825" s="212"/>
      <c r="AC825" s="212"/>
      <c r="AD825" s="212"/>
      <c r="AE825" s="212"/>
      <c r="AF825" s="212"/>
      <c r="AG825" s="212" t="s">
        <v>832</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2" x14ac:dyDescent="0.2">
      <c r="A826" s="219"/>
      <c r="B826" s="220"/>
      <c r="C826" s="249" t="s">
        <v>1440</v>
      </c>
      <c r="D826" s="226"/>
      <c r="E826" s="227">
        <v>0.30012</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288</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ht="22.5" outlineLevel="1" x14ac:dyDescent="0.2">
      <c r="A827" s="236">
        <v>271</v>
      </c>
      <c r="B827" s="237" t="s">
        <v>1441</v>
      </c>
      <c r="C827" s="247" t="s">
        <v>1442</v>
      </c>
      <c r="D827" s="238" t="s">
        <v>482</v>
      </c>
      <c r="E827" s="239">
        <v>0.12189999999999999</v>
      </c>
      <c r="F827" s="240"/>
      <c r="G827" s="241">
        <f>ROUND(E827*F827,2)</f>
        <v>0</v>
      </c>
      <c r="H827" s="240"/>
      <c r="I827" s="241">
        <f>ROUND(E827*H827,2)</f>
        <v>0</v>
      </c>
      <c r="J827" s="240"/>
      <c r="K827" s="241">
        <f>ROUND(E827*J827,2)</f>
        <v>0</v>
      </c>
      <c r="L827" s="241">
        <v>21</v>
      </c>
      <c r="M827" s="241">
        <f>G827*(1+L827/100)</f>
        <v>0</v>
      </c>
      <c r="N827" s="239">
        <v>1</v>
      </c>
      <c r="O827" s="239">
        <f>ROUND(E827*N827,2)</f>
        <v>0.12</v>
      </c>
      <c r="P827" s="239">
        <v>0</v>
      </c>
      <c r="Q827" s="239">
        <f>ROUND(E827*P827,2)</f>
        <v>0</v>
      </c>
      <c r="R827" s="241" t="s">
        <v>889</v>
      </c>
      <c r="S827" s="241" t="s">
        <v>280</v>
      </c>
      <c r="T827" s="242" t="s">
        <v>441</v>
      </c>
      <c r="U827" s="222">
        <v>0</v>
      </c>
      <c r="V827" s="222">
        <f>ROUND(E827*U827,2)</f>
        <v>0</v>
      </c>
      <c r="W827" s="222"/>
      <c r="X827" s="222" t="s">
        <v>831</v>
      </c>
      <c r="Y827" s="222" t="s">
        <v>283</v>
      </c>
      <c r="Z827" s="212"/>
      <c r="AA827" s="212"/>
      <c r="AB827" s="212"/>
      <c r="AC827" s="212"/>
      <c r="AD827" s="212"/>
      <c r="AE827" s="212"/>
      <c r="AF827" s="212"/>
      <c r="AG827" s="212" t="s">
        <v>832</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49" t="s">
        <v>1443</v>
      </c>
      <c r="D828" s="226"/>
      <c r="E828" s="227">
        <v>0.12189999999999999</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22.5" outlineLevel="1" x14ac:dyDescent="0.2">
      <c r="A829" s="236">
        <v>272</v>
      </c>
      <c r="B829" s="237" t="s">
        <v>1444</v>
      </c>
      <c r="C829" s="247" t="s">
        <v>1445</v>
      </c>
      <c r="D829" s="238" t="s">
        <v>482</v>
      </c>
      <c r="E829" s="239">
        <v>0.73512999999999995</v>
      </c>
      <c r="F829" s="240"/>
      <c r="G829" s="241">
        <f>ROUND(E829*F829,2)</f>
        <v>0</v>
      </c>
      <c r="H829" s="240"/>
      <c r="I829" s="241">
        <f>ROUND(E829*H829,2)</f>
        <v>0</v>
      </c>
      <c r="J829" s="240"/>
      <c r="K829" s="241">
        <f>ROUND(E829*J829,2)</f>
        <v>0</v>
      </c>
      <c r="L829" s="241">
        <v>21</v>
      </c>
      <c r="M829" s="241">
        <f>G829*(1+L829/100)</f>
        <v>0</v>
      </c>
      <c r="N829" s="239">
        <v>1</v>
      </c>
      <c r="O829" s="239">
        <f>ROUND(E829*N829,2)</f>
        <v>0.74</v>
      </c>
      <c r="P829" s="239">
        <v>0</v>
      </c>
      <c r="Q829" s="239">
        <f>ROUND(E829*P829,2)</f>
        <v>0</v>
      </c>
      <c r="R829" s="241" t="s">
        <v>889</v>
      </c>
      <c r="S829" s="241" t="s">
        <v>280</v>
      </c>
      <c r="T829" s="242" t="s">
        <v>441</v>
      </c>
      <c r="U829" s="222">
        <v>0</v>
      </c>
      <c r="V829" s="222">
        <f>ROUND(E829*U829,2)</f>
        <v>0</v>
      </c>
      <c r="W829" s="222"/>
      <c r="X829" s="222" t="s">
        <v>831</v>
      </c>
      <c r="Y829" s="222" t="s">
        <v>283</v>
      </c>
      <c r="Z829" s="212"/>
      <c r="AA829" s="212"/>
      <c r="AB829" s="212"/>
      <c r="AC829" s="212"/>
      <c r="AD829" s="212"/>
      <c r="AE829" s="212"/>
      <c r="AF829" s="212"/>
      <c r="AG829" s="212" t="s">
        <v>832</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49" t="s">
        <v>1446</v>
      </c>
      <c r="D830" s="226"/>
      <c r="E830" s="227">
        <v>0.73512999999999995</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ht="22.5" outlineLevel="1" x14ac:dyDescent="0.2">
      <c r="A831" s="236">
        <v>273</v>
      </c>
      <c r="B831" s="237" t="s">
        <v>1447</v>
      </c>
      <c r="C831" s="247" t="s">
        <v>1448</v>
      </c>
      <c r="D831" s="238" t="s">
        <v>482</v>
      </c>
      <c r="E831" s="239">
        <v>4.2371999999999996</v>
      </c>
      <c r="F831" s="240"/>
      <c r="G831" s="241">
        <f>ROUND(E831*F831,2)</f>
        <v>0</v>
      </c>
      <c r="H831" s="240"/>
      <c r="I831" s="241">
        <f>ROUND(E831*H831,2)</f>
        <v>0</v>
      </c>
      <c r="J831" s="240"/>
      <c r="K831" s="241">
        <f>ROUND(E831*J831,2)</f>
        <v>0</v>
      </c>
      <c r="L831" s="241">
        <v>21</v>
      </c>
      <c r="M831" s="241">
        <f>G831*(1+L831/100)</f>
        <v>0</v>
      </c>
      <c r="N831" s="239">
        <v>1</v>
      </c>
      <c r="O831" s="239">
        <f>ROUND(E831*N831,2)</f>
        <v>4.24</v>
      </c>
      <c r="P831" s="239">
        <v>0</v>
      </c>
      <c r="Q831" s="239">
        <f>ROUND(E831*P831,2)</f>
        <v>0</v>
      </c>
      <c r="R831" s="241" t="s">
        <v>889</v>
      </c>
      <c r="S831" s="241" t="s">
        <v>280</v>
      </c>
      <c r="T831" s="242" t="s">
        <v>441</v>
      </c>
      <c r="U831" s="222">
        <v>0</v>
      </c>
      <c r="V831" s="222">
        <f>ROUND(E831*U831,2)</f>
        <v>0</v>
      </c>
      <c r="W831" s="222"/>
      <c r="X831" s="222" t="s">
        <v>831</v>
      </c>
      <c r="Y831" s="222" t="s">
        <v>283</v>
      </c>
      <c r="Z831" s="212"/>
      <c r="AA831" s="212"/>
      <c r="AB831" s="212"/>
      <c r="AC831" s="212"/>
      <c r="AD831" s="212"/>
      <c r="AE831" s="212"/>
      <c r="AF831" s="212"/>
      <c r="AG831" s="212" t="s">
        <v>832</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49" t="s">
        <v>1449</v>
      </c>
      <c r="D832" s="226"/>
      <c r="E832" s="227">
        <v>3.3296999999999999</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288</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49" t="s">
        <v>1450</v>
      </c>
      <c r="D833" s="226"/>
      <c r="E833" s="227">
        <v>0.90749999999999997</v>
      </c>
      <c r="F833" s="222"/>
      <c r="G833" s="222"/>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288</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ht="22.5" outlineLevel="1" x14ac:dyDescent="0.2">
      <c r="A834" s="236">
        <v>274</v>
      </c>
      <c r="B834" s="237" t="s">
        <v>1451</v>
      </c>
      <c r="C834" s="247" t="s">
        <v>1452</v>
      </c>
      <c r="D834" s="238" t="s">
        <v>482</v>
      </c>
      <c r="E834" s="239">
        <v>0.1166</v>
      </c>
      <c r="F834" s="240"/>
      <c r="G834" s="241">
        <f>ROUND(E834*F834,2)</f>
        <v>0</v>
      </c>
      <c r="H834" s="240"/>
      <c r="I834" s="241">
        <f>ROUND(E834*H834,2)</f>
        <v>0</v>
      </c>
      <c r="J834" s="240"/>
      <c r="K834" s="241">
        <f>ROUND(E834*J834,2)</f>
        <v>0</v>
      </c>
      <c r="L834" s="241">
        <v>21</v>
      </c>
      <c r="M834" s="241">
        <f>G834*(1+L834/100)</f>
        <v>0</v>
      </c>
      <c r="N834" s="239">
        <v>1</v>
      </c>
      <c r="O834" s="239">
        <f>ROUND(E834*N834,2)</f>
        <v>0.12</v>
      </c>
      <c r="P834" s="239">
        <v>0</v>
      </c>
      <c r="Q834" s="239">
        <f>ROUND(E834*P834,2)</f>
        <v>0</v>
      </c>
      <c r="R834" s="241" t="s">
        <v>889</v>
      </c>
      <c r="S834" s="241" t="s">
        <v>280</v>
      </c>
      <c r="T834" s="242" t="s">
        <v>441</v>
      </c>
      <c r="U834" s="222">
        <v>0</v>
      </c>
      <c r="V834" s="222">
        <f>ROUND(E834*U834,2)</f>
        <v>0</v>
      </c>
      <c r="W834" s="222"/>
      <c r="X834" s="222" t="s">
        <v>831</v>
      </c>
      <c r="Y834" s="222" t="s">
        <v>283</v>
      </c>
      <c r="Z834" s="212"/>
      <c r="AA834" s="212"/>
      <c r="AB834" s="212"/>
      <c r="AC834" s="212"/>
      <c r="AD834" s="212"/>
      <c r="AE834" s="212"/>
      <c r="AF834" s="212"/>
      <c r="AG834" s="212" t="s">
        <v>832</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49" t="s">
        <v>1453</v>
      </c>
      <c r="D835" s="226"/>
      <c r="E835" s="227">
        <v>0.1166</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288</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1" x14ac:dyDescent="0.2">
      <c r="A836" s="236">
        <v>275</v>
      </c>
      <c r="B836" s="237" t="s">
        <v>1454</v>
      </c>
      <c r="C836" s="247" t="s">
        <v>1455</v>
      </c>
      <c r="D836" s="238" t="s">
        <v>482</v>
      </c>
      <c r="E836" s="239">
        <v>0.76670000000000005</v>
      </c>
      <c r="F836" s="240"/>
      <c r="G836" s="241">
        <f>ROUND(E836*F836,2)</f>
        <v>0</v>
      </c>
      <c r="H836" s="240"/>
      <c r="I836" s="241">
        <f>ROUND(E836*H836,2)</f>
        <v>0</v>
      </c>
      <c r="J836" s="240"/>
      <c r="K836" s="241">
        <f>ROUND(E836*J836,2)</f>
        <v>0</v>
      </c>
      <c r="L836" s="241">
        <v>21</v>
      </c>
      <c r="M836" s="241">
        <f>G836*(1+L836/100)</f>
        <v>0</v>
      </c>
      <c r="N836" s="239">
        <v>1</v>
      </c>
      <c r="O836" s="239">
        <f>ROUND(E836*N836,2)</f>
        <v>0.77</v>
      </c>
      <c r="P836" s="239">
        <v>0</v>
      </c>
      <c r="Q836" s="239">
        <f>ROUND(E836*P836,2)</f>
        <v>0</v>
      </c>
      <c r="R836" s="241" t="s">
        <v>889</v>
      </c>
      <c r="S836" s="241" t="s">
        <v>280</v>
      </c>
      <c r="T836" s="242" t="s">
        <v>441</v>
      </c>
      <c r="U836" s="222">
        <v>0</v>
      </c>
      <c r="V836" s="222">
        <f>ROUND(E836*U836,2)</f>
        <v>0</v>
      </c>
      <c r="W836" s="222"/>
      <c r="X836" s="222" t="s">
        <v>831</v>
      </c>
      <c r="Y836" s="222" t="s">
        <v>283</v>
      </c>
      <c r="Z836" s="212"/>
      <c r="AA836" s="212"/>
      <c r="AB836" s="212"/>
      <c r="AC836" s="212"/>
      <c r="AD836" s="212"/>
      <c r="AE836" s="212"/>
      <c r="AF836" s="212"/>
      <c r="AG836" s="212" t="s">
        <v>832</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2" x14ac:dyDescent="0.2">
      <c r="A837" s="219"/>
      <c r="B837" s="220"/>
      <c r="C837" s="249" t="s">
        <v>1456</v>
      </c>
      <c r="D837" s="226"/>
      <c r="E837" s="227">
        <v>0.76670000000000005</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288</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36">
        <v>276</v>
      </c>
      <c r="B838" s="237" t="s">
        <v>1457</v>
      </c>
      <c r="C838" s="247" t="s">
        <v>1458</v>
      </c>
      <c r="D838" s="238" t="s">
        <v>482</v>
      </c>
      <c r="E838" s="239">
        <v>5.4999999999999997E-3</v>
      </c>
      <c r="F838" s="240"/>
      <c r="G838" s="241">
        <f>ROUND(E838*F838,2)</f>
        <v>0</v>
      </c>
      <c r="H838" s="240"/>
      <c r="I838" s="241">
        <f>ROUND(E838*H838,2)</f>
        <v>0</v>
      </c>
      <c r="J838" s="240"/>
      <c r="K838" s="241">
        <f>ROUND(E838*J838,2)</f>
        <v>0</v>
      </c>
      <c r="L838" s="241">
        <v>21</v>
      </c>
      <c r="M838" s="241">
        <f>G838*(1+L838/100)</f>
        <v>0</v>
      </c>
      <c r="N838" s="239">
        <v>1</v>
      </c>
      <c r="O838" s="239">
        <f>ROUND(E838*N838,2)</f>
        <v>0.01</v>
      </c>
      <c r="P838" s="239">
        <v>0</v>
      </c>
      <c r="Q838" s="239">
        <f>ROUND(E838*P838,2)</f>
        <v>0</v>
      </c>
      <c r="R838" s="241" t="s">
        <v>889</v>
      </c>
      <c r="S838" s="241" t="s">
        <v>280</v>
      </c>
      <c r="T838" s="242" t="s">
        <v>441</v>
      </c>
      <c r="U838" s="222">
        <v>0</v>
      </c>
      <c r="V838" s="222">
        <f>ROUND(E838*U838,2)</f>
        <v>0</v>
      </c>
      <c r="W838" s="222"/>
      <c r="X838" s="222" t="s">
        <v>831</v>
      </c>
      <c r="Y838" s="222" t="s">
        <v>283</v>
      </c>
      <c r="Z838" s="212"/>
      <c r="AA838" s="212"/>
      <c r="AB838" s="212"/>
      <c r="AC838" s="212"/>
      <c r="AD838" s="212"/>
      <c r="AE838" s="212"/>
      <c r="AF838" s="212"/>
      <c r="AG838" s="212" t="s">
        <v>832</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49" t="s">
        <v>1459</v>
      </c>
      <c r="D839" s="226"/>
      <c r="E839" s="227">
        <v>5.4999999999999997E-3</v>
      </c>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288</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36">
        <v>277</v>
      </c>
      <c r="B840" s="237" t="s">
        <v>1460</v>
      </c>
      <c r="C840" s="247" t="s">
        <v>1461</v>
      </c>
      <c r="D840" s="238" t="s">
        <v>482</v>
      </c>
      <c r="E840" s="239">
        <v>3.3000000000000002E-2</v>
      </c>
      <c r="F840" s="240"/>
      <c r="G840" s="241">
        <f>ROUND(E840*F840,2)</f>
        <v>0</v>
      </c>
      <c r="H840" s="240"/>
      <c r="I840" s="241">
        <f>ROUND(E840*H840,2)</f>
        <v>0</v>
      </c>
      <c r="J840" s="240"/>
      <c r="K840" s="241">
        <f>ROUND(E840*J840,2)</f>
        <v>0</v>
      </c>
      <c r="L840" s="241">
        <v>21</v>
      </c>
      <c r="M840" s="241">
        <f>G840*(1+L840/100)</f>
        <v>0</v>
      </c>
      <c r="N840" s="239">
        <v>1</v>
      </c>
      <c r="O840" s="239">
        <f>ROUND(E840*N840,2)</f>
        <v>0.03</v>
      </c>
      <c r="P840" s="239">
        <v>0</v>
      </c>
      <c r="Q840" s="239">
        <f>ROUND(E840*P840,2)</f>
        <v>0</v>
      </c>
      <c r="R840" s="241" t="s">
        <v>889</v>
      </c>
      <c r="S840" s="241" t="s">
        <v>280</v>
      </c>
      <c r="T840" s="242" t="s">
        <v>441</v>
      </c>
      <c r="U840" s="222">
        <v>0</v>
      </c>
      <c r="V840" s="222">
        <f>ROUND(E840*U840,2)</f>
        <v>0</v>
      </c>
      <c r="W840" s="222"/>
      <c r="X840" s="222" t="s">
        <v>831</v>
      </c>
      <c r="Y840" s="222" t="s">
        <v>283</v>
      </c>
      <c r="Z840" s="212"/>
      <c r="AA840" s="212"/>
      <c r="AB840" s="212"/>
      <c r="AC840" s="212"/>
      <c r="AD840" s="212"/>
      <c r="AE840" s="212"/>
      <c r="AF840" s="212"/>
      <c r="AG840" s="212" t="s">
        <v>832</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
      <c r="A841" s="219"/>
      <c r="B841" s="220"/>
      <c r="C841" s="249" t="s">
        <v>1462</v>
      </c>
      <c r="D841" s="226"/>
      <c r="E841" s="227">
        <v>3.3000000000000002E-2</v>
      </c>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288</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ht="22.5" outlineLevel="1" x14ac:dyDescent="0.2">
      <c r="A842" s="236">
        <v>278</v>
      </c>
      <c r="B842" s="237" t="s">
        <v>1463</v>
      </c>
      <c r="C842" s="247" t="s">
        <v>1464</v>
      </c>
      <c r="D842" s="238" t="s">
        <v>482</v>
      </c>
      <c r="E842" s="239">
        <v>0.46970000000000001</v>
      </c>
      <c r="F842" s="240"/>
      <c r="G842" s="241">
        <f>ROUND(E842*F842,2)</f>
        <v>0</v>
      </c>
      <c r="H842" s="240"/>
      <c r="I842" s="241">
        <f>ROUND(E842*H842,2)</f>
        <v>0</v>
      </c>
      <c r="J842" s="240"/>
      <c r="K842" s="241">
        <f>ROUND(E842*J842,2)</f>
        <v>0</v>
      </c>
      <c r="L842" s="241">
        <v>21</v>
      </c>
      <c r="M842" s="241">
        <f>G842*(1+L842/100)</f>
        <v>0</v>
      </c>
      <c r="N842" s="239">
        <v>1</v>
      </c>
      <c r="O842" s="239">
        <f>ROUND(E842*N842,2)</f>
        <v>0.47</v>
      </c>
      <c r="P842" s="239">
        <v>0</v>
      </c>
      <c r="Q842" s="239">
        <f>ROUND(E842*P842,2)</f>
        <v>0</v>
      </c>
      <c r="R842" s="241" t="s">
        <v>889</v>
      </c>
      <c r="S842" s="241" t="s">
        <v>280</v>
      </c>
      <c r="T842" s="242" t="s">
        <v>441</v>
      </c>
      <c r="U842" s="222">
        <v>0</v>
      </c>
      <c r="V842" s="222">
        <f>ROUND(E842*U842,2)</f>
        <v>0</v>
      </c>
      <c r="W842" s="222"/>
      <c r="X842" s="222" t="s">
        <v>831</v>
      </c>
      <c r="Y842" s="222" t="s">
        <v>283</v>
      </c>
      <c r="Z842" s="212"/>
      <c r="AA842" s="212"/>
      <c r="AB842" s="212"/>
      <c r="AC842" s="212"/>
      <c r="AD842" s="212"/>
      <c r="AE842" s="212"/>
      <c r="AF842" s="212"/>
      <c r="AG842" s="212" t="s">
        <v>832</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2" x14ac:dyDescent="0.2">
      <c r="A843" s="219"/>
      <c r="B843" s="220"/>
      <c r="C843" s="249" t="s">
        <v>1465</v>
      </c>
      <c r="D843" s="226"/>
      <c r="E843" s="227">
        <v>0.46970000000000001</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ht="22.5" outlineLevel="1" x14ac:dyDescent="0.2">
      <c r="A844" s="236">
        <v>279</v>
      </c>
      <c r="B844" s="237" t="s">
        <v>1466</v>
      </c>
      <c r="C844" s="247" t="s">
        <v>1467</v>
      </c>
      <c r="D844" s="238" t="s">
        <v>482</v>
      </c>
      <c r="E844" s="239">
        <v>0.37619999999999998</v>
      </c>
      <c r="F844" s="240"/>
      <c r="G844" s="241">
        <f>ROUND(E844*F844,2)</f>
        <v>0</v>
      </c>
      <c r="H844" s="240"/>
      <c r="I844" s="241">
        <f>ROUND(E844*H844,2)</f>
        <v>0</v>
      </c>
      <c r="J844" s="240"/>
      <c r="K844" s="241">
        <f>ROUND(E844*J844,2)</f>
        <v>0</v>
      </c>
      <c r="L844" s="241">
        <v>21</v>
      </c>
      <c r="M844" s="241">
        <f>G844*(1+L844/100)</f>
        <v>0</v>
      </c>
      <c r="N844" s="239">
        <v>1</v>
      </c>
      <c r="O844" s="239">
        <f>ROUND(E844*N844,2)</f>
        <v>0.38</v>
      </c>
      <c r="P844" s="239">
        <v>0</v>
      </c>
      <c r="Q844" s="239">
        <f>ROUND(E844*P844,2)</f>
        <v>0</v>
      </c>
      <c r="R844" s="241" t="s">
        <v>889</v>
      </c>
      <c r="S844" s="241" t="s">
        <v>280</v>
      </c>
      <c r="T844" s="242" t="s">
        <v>441</v>
      </c>
      <c r="U844" s="222">
        <v>0</v>
      </c>
      <c r="V844" s="222">
        <f>ROUND(E844*U844,2)</f>
        <v>0</v>
      </c>
      <c r="W844" s="222"/>
      <c r="X844" s="222" t="s">
        <v>831</v>
      </c>
      <c r="Y844" s="222" t="s">
        <v>283</v>
      </c>
      <c r="Z844" s="212"/>
      <c r="AA844" s="212"/>
      <c r="AB844" s="212"/>
      <c r="AC844" s="212"/>
      <c r="AD844" s="212"/>
      <c r="AE844" s="212"/>
      <c r="AF844" s="212"/>
      <c r="AG844" s="212" t="s">
        <v>832</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49" t="s">
        <v>1468</v>
      </c>
      <c r="D845" s="226"/>
      <c r="E845" s="227">
        <v>0.37619999999999998</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36">
        <v>280</v>
      </c>
      <c r="B846" s="237" t="s">
        <v>1469</v>
      </c>
      <c r="C846" s="247" t="s">
        <v>1470</v>
      </c>
      <c r="D846" s="238" t="s">
        <v>1094</v>
      </c>
      <c r="E846" s="239">
        <v>1233.5999999999999</v>
      </c>
      <c r="F846" s="240"/>
      <c r="G846" s="241">
        <f>ROUND(E846*F846,2)</f>
        <v>0</v>
      </c>
      <c r="H846" s="240"/>
      <c r="I846" s="241">
        <f>ROUND(E846*H846,2)</f>
        <v>0</v>
      </c>
      <c r="J846" s="240"/>
      <c r="K846" s="241">
        <f>ROUND(E846*J846,2)</f>
        <v>0</v>
      </c>
      <c r="L846" s="241">
        <v>21</v>
      </c>
      <c r="M846" s="241">
        <f>G846*(1+L846/100)</f>
        <v>0</v>
      </c>
      <c r="N846" s="239">
        <v>5.0000000000000002E-5</v>
      </c>
      <c r="O846" s="239">
        <f>ROUND(E846*N846,2)</f>
        <v>0.06</v>
      </c>
      <c r="P846" s="239">
        <v>1E-3</v>
      </c>
      <c r="Q846" s="239">
        <f>ROUND(E846*P846,2)</f>
        <v>1.23</v>
      </c>
      <c r="R846" s="241" t="s">
        <v>1095</v>
      </c>
      <c r="S846" s="241" t="s">
        <v>280</v>
      </c>
      <c r="T846" s="242" t="s">
        <v>441</v>
      </c>
      <c r="U846" s="222">
        <v>9.7000000000000003E-2</v>
      </c>
      <c r="V846" s="222">
        <f>ROUND(E846*U846,2)</f>
        <v>119.66</v>
      </c>
      <c r="W846" s="222"/>
      <c r="X846" s="222" t="s">
        <v>399</v>
      </c>
      <c r="Y846" s="222" t="s">
        <v>283</v>
      </c>
      <c r="Z846" s="212"/>
      <c r="AA846" s="212"/>
      <c r="AB846" s="212"/>
      <c r="AC846" s="212"/>
      <c r="AD846" s="212"/>
      <c r="AE846" s="212"/>
      <c r="AF846" s="212"/>
      <c r="AG846" s="212" t="s">
        <v>400</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49" t="s">
        <v>1471</v>
      </c>
      <c r="D847" s="226"/>
      <c r="E847" s="227">
        <v>570</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49" t="s">
        <v>1472</v>
      </c>
      <c r="D848" s="226"/>
      <c r="E848" s="227">
        <v>325</v>
      </c>
      <c r="F848" s="222"/>
      <c r="G848" s="222"/>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288</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49" t="s">
        <v>1473</v>
      </c>
      <c r="D849" s="226"/>
      <c r="E849" s="227">
        <v>51.5</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288</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49" t="s">
        <v>1474</v>
      </c>
      <c r="D850" s="226"/>
      <c r="E850" s="227">
        <v>22.6</v>
      </c>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288</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49" t="s">
        <v>1475</v>
      </c>
      <c r="D851" s="226"/>
      <c r="E851" s="227">
        <v>140.69999999999999</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49" t="s">
        <v>1476</v>
      </c>
      <c r="D852" s="226"/>
      <c r="E852" s="227">
        <v>123.8</v>
      </c>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288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36">
        <v>281</v>
      </c>
      <c r="B853" s="237" t="s">
        <v>1477</v>
      </c>
      <c r="C853" s="247" t="s">
        <v>1478</v>
      </c>
      <c r="D853" s="238" t="s">
        <v>1105</v>
      </c>
      <c r="E853" s="239">
        <v>1</v>
      </c>
      <c r="F853" s="240"/>
      <c r="G853" s="241">
        <f>ROUND(E853*F853,2)</f>
        <v>0</v>
      </c>
      <c r="H853" s="240"/>
      <c r="I853" s="241">
        <f>ROUND(E853*H853,2)</f>
        <v>0</v>
      </c>
      <c r="J853" s="240"/>
      <c r="K853" s="241">
        <f>ROUND(E853*J853,2)</f>
        <v>0</v>
      </c>
      <c r="L853" s="241">
        <v>21</v>
      </c>
      <c r="M853" s="241">
        <f>G853*(1+L853/100)</f>
        <v>0</v>
      </c>
      <c r="N853" s="239">
        <v>0</v>
      </c>
      <c r="O853" s="239">
        <f>ROUND(E853*N853,2)</f>
        <v>0</v>
      </c>
      <c r="P853" s="239">
        <v>0</v>
      </c>
      <c r="Q853" s="239">
        <f>ROUND(E853*P853,2)</f>
        <v>0</v>
      </c>
      <c r="R853" s="241"/>
      <c r="S853" s="241" t="s">
        <v>316</v>
      </c>
      <c r="T853" s="242" t="s">
        <v>281</v>
      </c>
      <c r="U853" s="222">
        <v>0</v>
      </c>
      <c r="V853" s="222">
        <f>ROUND(E853*U853,2)</f>
        <v>0</v>
      </c>
      <c r="W853" s="222"/>
      <c r="X853" s="222" t="s">
        <v>399</v>
      </c>
      <c r="Y853" s="222" t="s">
        <v>283</v>
      </c>
      <c r="Z853" s="212"/>
      <c r="AA853" s="212"/>
      <c r="AB853" s="212"/>
      <c r="AC853" s="212"/>
      <c r="AD853" s="212"/>
      <c r="AE853" s="212"/>
      <c r="AF853" s="212"/>
      <c r="AG853" s="212" t="s">
        <v>400</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ht="45" outlineLevel="2" x14ac:dyDescent="0.2">
      <c r="A854" s="219"/>
      <c r="B854" s="220"/>
      <c r="C854" s="248" t="s">
        <v>1479</v>
      </c>
      <c r="D854" s="244"/>
      <c r="E854" s="244"/>
      <c r="F854" s="244"/>
      <c r="G854" s="244"/>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286</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43" t="str">
        <f>C854</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54" s="212"/>
      <c r="BC854" s="212"/>
      <c r="BD854" s="212"/>
      <c r="BE854" s="212"/>
      <c r="BF854" s="212"/>
      <c r="BG854" s="212"/>
      <c r="BH854" s="212"/>
    </row>
    <row r="855" spans="1:60" outlineLevel="3" x14ac:dyDescent="0.2">
      <c r="A855" s="219"/>
      <c r="B855" s="220"/>
      <c r="C855" s="250" t="s">
        <v>1480</v>
      </c>
      <c r="D855" s="245"/>
      <c r="E855" s="245"/>
      <c r="F855" s="245"/>
      <c r="G855" s="245"/>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286</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49" t="s">
        <v>1481</v>
      </c>
      <c r="D856" s="226"/>
      <c r="E856" s="227"/>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288</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49" t="s">
        <v>1482</v>
      </c>
      <c r="D857" s="226"/>
      <c r="E857" s="227"/>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1483</v>
      </c>
      <c r="D858" s="226"/>
      <c r="E858" s="227"/>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291</v>
      </c>
      <c r="D859" s="226"/>
      <c r="E859" s="227">
        <v>1</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36">
        <v>282</v>
      </c>
      <c r="B860" s="237" t="s">
        <v>1484</v>
      </c>
      <c r="C860" s="247" t="s">
        <v>1485</v>
      </c>
      <c r="D860" s="238" t="s">
        <v>1105</v>
      </c>
      <c r="E860" s="239">
        <v>1</v>
      </c>
      <c r="F860" s="240"/>
      <c r="G860" s="241">
        <f>ROUND(E860*F860,2)</f>
        <v>0</v>
      </c>
      <c r="H860" s="240"/>
      <c r="I860" s="241">
        <f>ROUND(E860*H860,2)</f>
        <v>0</v>
      </c>
      <c r="J860" s="240"/>
      <c r="K860" s="241">
        <f>ROUND(E860*J860,2)</f>
        <v>0</v>
      </c>
      <c r="L860" s="241">
        <v>21</v>
      </c>
      <c r="M860" s="241">
        <f>G860*(1+L860/100)</f>
        <v>0</v>
      </c>
      <c r="N860" s="239">
        <v>0</v>
      </c>
      <c r="O860" s="239">
        <f>ROUND(E860*N860,2)</f>
        <v>0</v>
      </c>
      <c r="P860" s="239">
        <v>0</v>
      </c>
      <c r="Q860" s="239">
        <f>ROUND(E860*P860,2)</f>
        <v>0</v>
      </c>
      <c r="R860" s="241"/>
      <c r="S860" s="241" t="s">
        <v>316</v>
      </c>
      <c r="T860" s="242" t="s">
        <v>281</v>
      </c>
      <c r="U860" s="222">
        <v>0</v>
      </c>
      <c r="V860" s="222">
        <f>ROUND(E860*U860,2)</f>
        <v>0</v>
      </c>
      <c r="W860" s="222"/>
      <c r="X860" s="222" t="s">
        <v>399</v>
      </c>
      <c r="Y860" s="222" t="s">
        <v>283</v>
      </c>
      <c r="Z860" s="212"/>
      <c r="AA860" s="212"/>
      <c r="AB860" s="212"/>
      <c r="AC860" s="212"/>
      <c r="AD860" s="212"/>
      <c r="AE860" s="212"/>
      <c r="AF860" s="212"/>
      <c r="AG860" s="212" t="s">
        <v>400</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19"/>
      <c r="B861" s="220"/>
      <c r="C861" s="248" t="s">
        <v>1486</v>
      </c>
      <c r="D861" s="244"/>
      <c r="E861" s="244"/>
      <c r="F861" s="244"/>
      <c r="G861" s="244"/>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286</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
      <c r="A862" s="219"/>
      <c r="B862" s="220"/>
      <c r="C862" s="249" t="s">
        <v>1487</v>
      </c>
      <c r="D862" s="226"/>
      <c r="E862" s="227"/>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288</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49" t="s">
        <v>1488</v>
      </c>
      <c r="D863" s="226"/>
      <c r="E863" s="227"/>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288</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49" t="s">
        <v>1489</v>
      </c>
      <c r="D864" s="226"/>
      <c r="E864" s="227"/>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49" t="s">
        <v>1490</v>
      </c>
      <c r="D865" s="226"/>
      <c r="E865" s="227"/>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49" t="s">
        <v>291</v>
      </c>
      <c r="D866" s="226"/>
      <c r="E866" s="227">
        <v>1</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36">
        <v>283</v>
      </c>
      <c r="B867" s="237" t="s">
        <v>1491</v>
      </c>
      <c r="C867" s="247" t="s">
        <v>1492</v>
      </c>
      <c r="D867" s="238" t="s">
        <v>886</v>
      </c>
      <c r="E867" s="239">
        <v>1</v>
      </c>
      <c r="F867" s="240"/>
      <c r="G867" s="241">
        <f>ROUND(E867*F867,2)</f>
        <v>0</v>
      </c>
      <c r="H867" s="240"/>
      <c r="I867" s="241">
        <f>ROUND(E867*H867,2)</f>
        <v>0</v>
      </c>
      <c r="J867" s="240"/>
      <c r="K867" s="241">
        <f>ROUND(E867*J867,2)</f>
        <v>0</v>
      </c>
      <c r="L867" s="241">
        <v>21</v>
      </c>
      <c r="M867" s="241">
        <f>G867*(1+L867/100)</f>
        <v>0</v>
      </c>
      <c r="N867" s="239">
        <v>0</v>
      </c>
      <c r="O867" s="239">
        <f>ROUND(E867*N867,2)</f>
        <v>0</v>
      </c>
      <c r="P867" s="239">
        <v>0</v>
      </c>
      <c r="Q867" s="239">
        <f>ROUND(E867*P867,2)</f>
        <v>0</v>
      </c>
      <c r="R867" s="241"/>
      <c r="S867" s="241" t="s">
        <v>316</v>
      </c>
      <c r="T867" s="242" t="s">
        <v>281</v>
      </c>
      <c r="U867" s="222">
        <v>0</v>
      </c>
      <c r="V867" s="222">
        <f>ROUND(E867*U867,2)</f>
        <v>0</v>
      </c>
      <c r="W867" s="222"/>
      <c r="X867" s="222" t="s">
        <v>399</v>
      </c>
      <c r="Y867" s="222" t="s">
        <v>283</v>
      </c>
      <c r="Z867" s="212"/>
      <c r="AA867" s="212"/>
      <c r="AB867" s="212"/>
      <c r="AC867" s="212"/>
      <c r="AD867" s="212"/>
      <c r="AE867" s="212"/>
      <c r="AF867" s="212"/>
      <c r="AG867" s="212" t="s">
        <v>400</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48" t="s">
        <v>1493</v>
      </c>
      <c r="D868" s="244"/>
      <c r="E868" s="244"/>
      <c r="F868" s="244"/>
      <c r="G868" s="244"/>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286</v>
      </c>
      <c r="AH868" s="212"/>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2" x14ac:dyDescent="0.2">
      <c r="A869" s="219"/>
      <c r="B869" s="220"/>
      <c r="C869" s="249" t="s">
        <v>1494</v>
      </c>
      <c r="D869" s="226"/>
      <c r="E869" s="227"/>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49" t="s">
        <v>1495</v>
      </c>
      <c r="D870" s="226"/>
      <c r="E870" s="227"/>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288</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49" t="s">
        <v>1496</v>
      </c>
      <c r="D871" s="226"/>
      <c r="E871" s="227"/>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288</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49" t="s">
        <v>1497</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288</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1498</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288</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387</v>
      </c>
      <c r="D874" s="226"/>
      <c r="E874" s="227">
        <v>1</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288</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36">
        <v>284</v>
      </c>
      <c r="B875" s="237" t="s">
        <v>1499</v>
      </c>
      <c r="C875" s="247" t="s">
        <v>1500</v>
      </c>
      <c r="D875" s="238" t="s">
        <v>1105</v>
      </c>
      <c r="E875" s="239">
        <v>1</v>
      </c>
      <c r="F875" s="240"/>
      <c r="G875" s="241">
        <f>ROUND(E875*F875,2)</f>
        <v>0</v>
      </c>
      <c r="H875" s="240"/>
      <c r="I875" s="241">
        <f>ROUND(E875*H875,2)</f>
        <v>0</v>
      </c>
      <c r="J875" s="240"/>
      <c r="K875" s="241">
        <f>ROUND(E875*J875,2)</f>
        <v>0</v>
      </c>
      <c r="L875" s="241">
        <v>21</v>
      </c>
      <c r="M875" s="241">
        <f>G875*(1+L875/100)</f>
        <v>0</v>
      </c>
      <c r="N875" s="239">
        <v>0</v>
      </c>
      <c r="O875" s="239">
        <f>ROUND(E875*N875,2)</f>
        <v>0</v>
      </c>
      <c r="P875" s="239">
        <v>0</v>
      </c>
      <c r="Q875" s="239">
        <f>ROUND(E875*P875,2)</f>
        <v>0</v>
      </c>
      <c r="R875" s="241"/>
      <c r="S875" s="241" t="s">
        <v>316</v>
      </c>
      <c r="T875" s="242" t="s">
        <v>281</v>
      </c>
      <c r="U875" s="222">
        <v>0</v>
      </c>
      <c r="V875" s="222">
        <f>ROUND(E875*U875,2)</f>
        <v>0</v>
      </c>
      <c r="W875" s="222"/>
      <c r="X875" s="222" t="s">
        <v>399</v>
      </c>
      <c r="Y875" s="222" t="s">
        <v>283</v>
      </c>
      <c r="Z875" s="212"/>
      <c r="AA875" s="212"/>
      <c r="AB875" s="212"/>
      <c r="AC875" s="212"/>
      <c r="AD875" s="212"/>
      <c r="AE875" s="212"/>
      <c r="AF875" s="212"/>
      <c r="AG875" s="212" t="s">
        <v>400</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2" x14ac:dyDescent="0.2">
      <c r="A876" s="219"/>
      <c r="B876" s="220"/>
      <c r="C876" s="248" t="s">
        <v>1501</v>
      </c>
      <c r="D876" s="244"/>
      <c r="E876" s="244"/>
      <c r="F876" s="244"/>
      <c r="G876" s="244"/>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286</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
      <c r="A877" s="219"/>
      <c r="B877" s="220"/>
      <c r="C877" s="249" t="s">
        <v>1502</v>
      </c>
      <c r="D877" s="226"/>
      <c r="E877" s="227"/>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288</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49" t="s">
        <v>1503</v>
      </c>
      <c r="D878" s="226"/>
      <c r="E878" s="227"/>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288</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49" t="s">
        <v>1504</v>
      </c>
      <c r="D879" s="226"/>
      <c r="E879" s="227"/>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288</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9" t="s">
        <v>1505</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1506</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288</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291</v>
      </c>
      <c r="D882" s="226"/>
      <c r="E882" s="227">
        <v>1</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36">
        <v>285</v>
      </c>
      <c r="B883" s="237" t="s">
        <v>1507</v>
      </c>
      <c r="C883" s="247" t="s">
        <v>1508</v>
      </c>
      <c r="D883" s="238" t="s">
        <v>886</v>
      </c>
      <c r="E883" s="239">
        <v>1</v>
      </c>
      <c r="F883" s="240"/>
      <c r="G883" s="241">
        <f>ROUND(E883*F883,2)</f>
        <v>0</v>
      </c>
      <c r="H883" s="240"/>
      <c r="I883" s="241">
        <f>ROUND(E883*H883,2)</f>
        <v>0</v>
      </c>
      <c r="J883" s="240"/>
      <c r="K883" s="241">
        <f>ROUND(E883*J883,2)</f>
        <v>0</v>
      </c>
      <c r="L883" s="241">
        <v>21</v>
      </c>
      <c r="M883" s="241">
        <f>G883*(1+L883/100)</f>
        <v>0</v>
      </c>
      <c r="N883" s="239">
        <v>0</v>
      </c>
      <c r="O883" s="239">
        <f>ROUND(E883*N883,2)</f>
        <v>0</v>
      </c>
      <c r="P883" s="239">
        <v>0</v>
      </c>
      <c r="Q883" s="239">
        <f>ROUND(E883*P883,2)</f>
        <v>0</v>
      </c>
      <c r="R883" s="241"/>
      <c r="S883" s="241" t="s">
        <v>316</v>
      </c>
      <c r="T883" s="242" t="s">
        <v>281</v>
      </c>
      <c r="U883" s="222">
        <v>0</v>
      </c>
      <c r="V883" s="222">
        <f>ROUND(E883*U883,2)</f>
        <v>0</v>
      </c>
      <c r="W883" s="222"/>
      <c r="X883" s="222" t="s">
        <v>399</v>
      </c>
      <c r="Y883" s="222" t="s">
        <v>283</v>
      </c>
      <c r="Z883" s="212"/>
      <c r="AA883" s="212"/>
      <c r="AB883" s="212"/>
      <c r="AC883" s="212"/>
      <c r="AD883" s="212"/>
      <c r="AE883" s="212"/>
      <c r="AF883" s="212"/>
      <c r="AG883" s="212" t="s">
        <v>400</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2" x14ac:dyDescent="0.2">
      <c r="A884" s="219"/>
      <c r="B884" s="220"/>
      <c r="C884" s="248" t="s">
        <v>1509</v>
      </c>
      <c r="D884" s="244"/>
      <c r="E884" s="244"/>
      <c r="F884" s="244"/>
      <c r="G884" s="244"/>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286</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2" x14ac:dyDescent="0.2">
      <c r="A885" s="219"/>
      <c r="B885" s="220"/>
      <c r="C885" s="249" t="s">
        <v>1510</v>
      </c>
      <c r="D885" s="226"/>
      <c r="E885" s="227"/>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288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49" t="s">
        <v>1511</v>
      </c>
      <c r="D886" s="226"/>
      <c r="E886" s="227"/>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288</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49" t="s">
        <v>1512</v>
      </c>
      <c r="D887" s="226"/>
      <c r="E887" s="227"/>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288</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49" t="s">
        <v>1513</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288</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1514</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288</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387</v>
      </c>
      <c r="D890" s="226"/>
      <c r="E890" s="227">
        <v>1</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288</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36">
        <v>286</v>
      </c>
      <c r="B891" s="237" t="s">
        <v>1515</v>
      </c>
      <c r="C891" s="247" t="s">
        <v>1516</v>
      </c>
      <c r="D891" s="238" t="s">
        <v>886</v>
      </c>
      <c r="E891" s="239">
        <v>1</v>
      </c>
      <c r="F891" s="240"/>
      <c r="G891" s="241">
        <f>ROUND(E891*F891,2)</f>
        <v>0</v>
      </c>
      <c r="H891" s="240"/>
      <c r="I891" s="241">
        <f>ROUND(E891*H891,2)</f>
        <v>0</v>
      </c>
      <c r="J891" s="240"/>
      <c r="K891" s="241">
        <f>ROUND(E891*J891,2)</f>
        <v>0</v>
      </c>
      <c r="L891" s="241">
        <v>21</v>
      </c>
      <c r="M891" s="241">
        <f>G891*(1+L891/100)</f>
        <v>0</v>
      </c>
      <c r="N891" s="239">
        <v>0</v>
      </c>
      <c r="O891" s="239">
        <f>ROUND(E891*N891,2)</f>
        <v>0</v>
      </c>
      <c r="P891" s="239">
        <v>0</v>
      </c>
      <c r="Q891" s="239">
        <f>ROUND(E891*P891,2)</f>
        <v>0</v>
      </c>
      <c r="R891" s="241"/>
      <c r="S891" s="241" t="s">
        <v>316</v>
      </c>
      <c r="T891" s="242" t="s">
        <v>281</v>
      </c>
      <c r="U891" s="222">
        <v>0</v>
      </c>
      <c r="V891" s="222">
        <f>ROUND(E891*U891,2)</f>
        <v>0</v>
      </c>
      <c r="W891" s="222"/>
      <c r="X891" s="222" t="s">
        <v>399</v>
      </c>
      <c r="Y891" s="222" t="s">
        <v>283</v>
      </c>
      <c r="Z891" s="212"/>
      <c r="AA891" s="212"/>
      <c r="AB891" s="212"/>
      <c r="AC891" s="212"/>
      <c r="AD891" s="212"/>
      <c r="AE891" s="212"/>
      <c r="AF891" s="212"/>
      <c r="AG891" s="212" t="s">
        <v>400</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2" x14ac:dyDescent="0.2">
      <c r="A892" s="219"/>
      <c r="B892" s="220"/>
      <c r="C892" s="248" t="s">
        <v>1517</v>
      </c>
      <c r="D892" s="244"/>
      <c r="E892" s="244"/>
      <c r="F892" s="244"/>
      <c r="G892" s="244"/>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286</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2" x14ac:dyDescent="0.2">
      <c r="A893" s="219"/>
      <c r="B893" s="220"/>
      <c r="C893" s="249" t="s">
        <v>1518</v>
      </c>
      <c r="D893" s="226"/>
      <c r="E893" s="227"/>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288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49" t="s">
        <v>1519</v>
      </c>
      <c r="D894" s="226"/>
      <c r="E894" s="227"/>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288</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49" t="s">
        <v>1520</v>
      </c>
      <c r="D895" s="226"/>
      <c r="E895" s="227"/>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288</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49" t="s">
        <v>1521</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288</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9" t="s">
        <v>1522</v>
      </c>
      <c r="D897" s="226"/>
      <c r="E897" s="227"/>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288</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49" t="s">
        <v>387</v>
      </c>
      <c r="D898" s="226"/>
      <c r="E898" s="227">
        <v>1</v>
      </c>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36">
        <v>287</v>
      </c>
      <c r="B899" s="237" t="s">
        <v>1523</v>
      </c>
      <c r="C899" s="247" t="s">
        <v>1524</v>
      </c>
      <c r="D899" s="238" t="s">
        <v>886</v>
      </c>
      <c r="E899" s="239">
        <v>1</v>
      </c>
      <c r="F899" s="240"/>
      <c r="G899" s="241">
        <f>ROUND(E899*F899,2)</f>
        <v>0</v>
      </c>
      <c r="H899" s="240"/>
      <c r="I899" s="241">
        <f>ROUND(E899*H899,2)</f>
        <v>0</v>
      </c>
      <c r="J899" s="240"/>
      <c r="K899" s="241">
        <f>ROUND(E899*J899,2)</f>
        <v>0</v>
      </c>
      <c r="L899" s="241">
        <v>21</v>
      </c>
      <c r="M899" s="241">
        <f>G899*(1+L899/100)</f>
        <v>0</v>
      </c>
      <c r="N899" s="239">
        <v>0</v>
      </c>
      <c r="O899" s="239">
        <f>ROUND(E899*N899,2)</f>
        <v>0</v>
      </c>
      <c r="P899" s="239">
        <v>0</v>
      </c>
      <c r="Q899" s="239">
        <f>ROUND(E899*P899,2)</f>
        <v>0</v>
      </c>
      <c r="R899" s="241"/>
      <c r="S899" s="241" t="s">
        <v>316</v>
      </c>
      <c r="T899" s="242" t="s">
        <v>281</v>
      </c>
      <c r="U899" s="222">
        <v>0</v>
      </c>
      <c r="V899" s="222">
        <f>ROUND(E899*U899,2)</f>
        <v>0</v>
      </c>
      <c r="W899" s="222"/>
      <c r="X899" s="222" t="s">
        <v>399</v>
      </c>
      <c r="Y899" s="222" t="s">
        <v>283</v>
      </c>
      <c r="Z899" s="212"/>
      <c r="AA899" s="212"/>
      <c r="AB899" s="212"/>
      <c r="AC899" s="212"/>
      <c r="AD899" s="212"/>
      <c r="AE899" s="212"/>
      <c r="AF899" s="212"/>
      <c r="AG899" s="212" t="s">
        <v>400</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2" x14ac:dyDescent="0.2">
      <c r="A900" s="219"/>
      <c r="B900" s="220"/>
      <c r="C900" s="248" t="s">
        <v>1525</v>
      </c>
      <c r="D900" s="244"/>
      <c r="E900" s="244"/>
      <c r="F900" s="244"/>
      <c r="G900" s="244"/>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286</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36">
        <v>288</v>
      </c>
      <c r="B901" s="237" t="s">
        <v>1526</v>
      </c>
      <c r="C901" s="247" t="s">
        <v>1527</v>
      </c>
      <c r="D901" s="238" t="s">
        <v>886</v>
      </c>
      <c r="E901" s="239">
        <v>6</v>
      </c>
      <c r="F901" s="240"/>
      <c r="G901" s="241">
        <f>ROUND(E901*F901,2)</f>
        <v>0</v>
      </c>
      <c r="H901" s="240"/>
      <c r="I901" s="241">
        <f>ROUND(E901*H901,2)</f>
        <v>0</v>
      </c>
      <c r="J901" s="240"/>
      <c r="K901" s="241">
        <f>ROUND(E901*J901,2)</f>
        <v>0</v>
      </c>
      <c r="L901" s="241">
        <v>21</v>
      </c>
      <c r="M901" s="241">
        <f>G901*(1+L901/100)</f>
        <v>0</v>
      </c>
      <c r="N901" s="239">
        <v>0</v>
      </c>
      <c r="O901" s="239">
        <f>ROUND(E901*N901,2)</f>
        <v>0</v>
      </c>
      <c r="P901" s="239">
        <v>0</v>
      </c>
      <c r="Q901" s="239">
        <f>ROUND(E901*P901,2)</f>
        <v>0</v>
      </c>
      <c r="R901" s="241"/>
      <c r="S901" s="241" t="s">
        <v>316</v>
      </c>
      <c r="T901" s="242" t="s">
        <v>281</v>
      </c>
      <c r="U901" s="222">
        <v>0</v>
      </c>
      <c r="V901" s="222">
        <f>ROUND(E901*U901,2)</f>
        <v>0</v>
      </c>
      <c r="W901" s="222"/>
      <c r="X901" s="222" t="s">
        <v>399</v>
      </c>
      <c r="Y901" s="222" t="s">
        <v>283</v>
      </c>
      <c r="Z901" s="212"/>
      <c r="AA901" s="212"/>
      <c r="AB901" s="212"/>
      <c r="AC901" s="212"/>
      <c r="AD901" s="212"/>
      <c r="AE901" s="212"/>
      <c r="AF901" s="212"/>
      <c r="AG901" s="212" t="s">
        <v>400</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48" t="s">
        <v>1528</v>
      </c>
      <c r="D902" s="244"/>
      <c r="E902" s="244"/>
      <c r="F902" s="244"/>
      <c r="G902" s="244"/>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286</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49" t="s">
        <v>1529</v>
      </c>
      <c r="D903" s="226"/>
      <c r="E903" s="227"/>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288</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49" t="s">
        <v>1530</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1531</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1532</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1533</v>
      </c>
      <c r="D907" s="226"/>
      <c r="E907" s="227">
        <v>6</v>
      </c>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36">
        <v>289</v>
      </c>
      <c r="B908" s="237" t="s">
        <v>1534</v>
      </c>
      <c r="C908" s="247" t="s">
        <v>1535</v>
      </c>
      <c r="D908" s="238" t="s">
        <v>1105</v>
      </c>
      <c r="E908" s="239">
        <v>1</v>
      </c>
      <c r="F908" s="240"/>
      <c r="G908" s="241">
        <f>ROUND(E908*F908,2)</f>
        <v>0</v>
      </c>
      <c r="H908" s="240"/>
      <c r="I908" s="241">
        <f>ROUND(E908*H908,2)</f>
        <v>0</v>
      </c>
      <c r="J908" s="240"/>
      <c r="K908" s="241">
        <f>ROUND(E908*J908,2)</f>
        <v>0</v>
      </c>
      <c r="L908" s="241">
        <v>21</v>
      </c>
      <c r="M908" s="241">
        <f>G908*(1+L908/100)</f>
        <v>0</v>
      </c>
      <c r="N908" s="239">
        <v>0</v>
      </c>
      <c r="O908" s="239">
        <f>ROUND(E908*N908,2)</f>
        <v>0</v>
      </c>
      <c r="P908" s="239">
        <v>0</v>
      </c>
      <c r="Q908" s="239">
        <f>ROUND(E908*P908,2)</f>
        <v>0</v>
      </c>
      <c r="R908" s="241"/>
      <c r="S908" s="241" t="s">
        <v>316</v>
      </c>
      <c r="T908" s="242" t="s">
        <v>281</v>
      </c>
      <c r="U908" s="222">
        <v>0</v>
      </c>
      <c r="V908" s="222">
        <f>ROUND(E908*U908,2)</f>
        <v>0</v>
      </c>
      <c r="W908" s="222"/>
      <c r="X908" s="222" t="s">
        <v>399</v>
      </c>
      <c r="Y908" s="222" t="s">
        <v>283</v>
      </c>
      <c r="Z908" s="212"/>
      <c r="AA908" s="212"/>
      <c r="AB908" s="212"/>
      <c r="AC908" s="212"/>
      <c r="AD908" s="212"/>
      <c r="AE908" s="212"/>
      <c r="AF908" s="212"/>
      <c r="AG908" s="212" t="s">
        <v>400</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
      <c r="A909" s="219"/>
      <c r="B909" s="220"/>
      <c r="C909" s="249" t="s">
        <v>1536</v>
      </c>
      <c r="D909" s="226"/>
      <c r="E909" s="227"/>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288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49" t="s">
        <v>1537</v>
      </c>
      <c r="D910" s="226"/>
      <c r="E910" s="227"/>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49" t="s">
        <v>1538</v>
      </c>
      <c r="D911" s="226"/>
      <c r="E911" s="227"/>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288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49" t="s">
        <v>1539</v>
      </c>
      <c r="D912" s="226"/>
      <c r="E912" s="227"/>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49" t="s">
        <v>1540</v>
      </c>
      <c r="D913" s="226"/>
      <c r="E913" s="227"/>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288</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49" t="s">
        <v>1541</v>
      </c>
      <c r="D914" s="226"/>
      <c r="E914" s="227"/>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1542</v>
      </c>
      <c r="D915" s="226"/>
      <c r="E915" s="227"/>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288</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1543</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288</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49" t="s">
        <v>291</v>
      </c>
      <c r="D917" s="226"/>
      <c r="E917" s="227">
        <v>1</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288</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6">
        <v>290</v>
      </c>
      <c r="B918" s="237" t="s">
        <v>1544</v>
      </c>
      <c r="C918" s="247" t="s">
        <v>1545</v>
      </c>
      <c r="D918" s="238" t="s">
        <v>886</v>
      </c>
      <c r="E918" s="239">
        <v>128</v>
      </c>
      <c r="F918" s="240"/>
      <c r="G918" s="241">
        <f>ROUND(E918*F918,2)</f>
        <v>0</v>
      </c>
      <c r="H918" s="240"/>
      <c r="I918" s="241">
        <f>ROUND(E918*H918,2)</f>
        <v>0</v>
      </c>
      <c r="J918" s="240"/>
      <c r="K918" s="241">
        <f>ROUND(E918*J918,2)</f>
        <v>0</v>
      </c>
      <c r="L918" s="241">
        <v>21</v>
      </c>
      <c r="M918" s="241">
        <f>G918*(1+L918/100)</f>
        <v>0</v>
      </c>
      <c r="N918" s="239">
        <v>0</v>
      </c>
      <c r="O918" s="239">
        <f>ROUND(E918*N918,2)</f>
        <v>0</v>
      </c>
      <c r="P918" s="239">
        <v>0</v>
      </c>
      <c r="Q918" s="239">
        <f>ROUND(E918*P918,2)</f>
        <v>0</v>
      </c>
      <c r="R918" s="241"/>
      <c r="S918" s="241" t="s">
        <v>316</v>
      </c>
      <c r="T918" s="242" t="s">
        <v>281</v>
      </c>
      <c r="U918" s="222">
        <v>0</v>
      </c>
      <c r="V918" s="222">
        <f>ROUND(E918*U918,2)</f>
        <v>0</v>
      </c>
      <c r="W918" s="222"/>
      <c r="X918" s="222" t="s">
        <v>399</v>
      </c>
      <c r="Y918" s="222" t="s">
        <v>283</v>
      </c>
      <c r="Z918" s="212"/>
      <c r="AA918" s="212"/>
      <c r="AB918" s="212"/>
      <c r="AC918" s="212"/>
      <c r="AD918" s="212"/>
      <c r="AE918" s="212"/>
      <c r="AF918" s="212"/>
      <c r="AG918" s="212" t="s">
        <v>400</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1546</v>
      </c>
      <c r="D919" s="226"/>
      <c r="E919" s="227">
        <v>32</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1547</v>
      </c>
      <c r="D920" s="226"/>
      <c r="E920" s="227">
        <v>96</v>
      </c>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288</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1548</v>
      </c>
      <c r="D921" s="226"/>
      <c r="E921" s="227"/>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288</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36">
        <v>291</v>
      </c>
      <c r="B922" s="237" t="s">
        <v>1549</v>
      </c>
      <c r="C922" s="247" t="s">
        <v>1550</v>
      </c>
      <c r="D922" s="238" t="s">
        <v>1105</v>
      </c>
      <c r="E922" s="239">
        <v>1</v>
      </c>
      <c r="F922" s="240"/>
      <c r="G922" s="241">
        <f>ROUND(E922*F922,2)</f>
        <v>0</v>
      </c>
      <c r="H922" s="240"/>
      <c r="I922" s="241">
        <f>ROUND(E922*H922,2)</f>
        <v>0</v>
      </c>
      <c r="J922" s="240"/>
      <c r="K922" s="241">
        <f>ROUND(E922*J922,2)</f>
        <v>0</v>
      </c>
      <c r="L922" s="241">
        <v>21</v>
      </c>
      <c r="M922" s="241">
        <f>G922*(1+L922/100)</f>
        <v>0</v>
      </c>
      <c r="N922" s="239">
        <v>0</v>
      </c>
      <c r="O922" s="239">
        <f>ROUND(E922*N922,2)</f>
        <v>0</v>
      </c>
      <c r="P922" s="239">
        <v>0</v>
      </c>
      <c r="Q922" s="239">
        <f>ROUND(E922*P922,2)</f>
        <v>0</v>
      </c>
      <c r="R922" s="241"/>
      <c r="S922" s="241" t="s">
        <v>316</v>
      </c>
      <c r="T922" s="242" t="s">
        <v>281</v>
      </c>
      <c r="U922" s="222">
        <v>0</v>
      </c>
      <c r="V922" s="222">
        <f>ROUND(E922*U922,2)</f>
        <v>0</v>
      </c>
      <c r="W922" s="222"/>
      <c r="X922" s="222" t="s">
        <v>399</v>
      </c>
      <c r="Y922" s="222" t="s">
        <v>283</v>
      </c>
      <c r="Z922" s="212"/>
      <c r="AA922" s="212"/>
      <c r="AB922" s="212"/>
      <c r="AC922" s="212"/>
      <c r="AD922" s="212"/>
      <c r="AE922" s="212"/>
      <c r="AF922" s="212"/>
      <c r="AG922" s="212" t="s">
        <v>400</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2" x14ac:dyDescent="0.2">
      <c r="A923" s="219"/>
      <c r="B923" s="220"/>
      <c r="C923" s="248" t="s">
        <v>1486</v>
      </c>
      <c r="D923" s="244"/>
      <c r="E923" s="244"/>
      <c r="F923" s="244"/>
      <c r="G923" s="244"/>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286</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2" x14ac:dyDescent="0.2">
      <c r="A924" s="219"/>
      <c r="B924" s="220"/>
      <c r="C924" s="249" t="s">
        <v>1551</v>
      </c>
      <c r="D924" s="226"/>
      <c r="E924" s="227"/>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288</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49" t="s">
        <v>1552</v>
      </c>
      <c r="D925" s="226"/>
      <c r="E925" s="227"/>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288</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49" t="s">
        <v>291</v>
      </c>
      <c r="D926" s="226"/>
      <c r="E926" s="227">
        <v>1</v>
      </c>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
      <c r="A927" s="236">
        <v>292</v>
      </c>
      <c r="B927" s="237" t="s">
        <v>1553</v>
      </c>
      <c r="C927" s="247" t="s">
        <v>1554</v>
      </c>
      <c r="D927" s="238" t="s">
        <v>0</v>
      </c>
      <c r="E927" s="239">
        <v>9874.7070000000003</v>
      </c>
      <c r="F927" s="240"/>
      <c r="G927" s="241">
        <f>ROUND(E927*F927,2)</f>
        <v>0</v>
      </c>
      <c r="H927" s="240"/>
      <c r="I927" s="241">
        <f>ROUND(E927*H927,2)</f>
        <v>0</v>
      </c>
      <c r="J927" s="240"/>
      <c r="K927" s="241">
        <f>ROUND(E927*J927,2)</f>
        <v>0</v>
      </c>
      <c r="L927" s="241">
        <v>21</v>
      </c>
      <c r="M927" s="241">
        <f>G927*(1+L927/100)</f>
        <v>0</v>
      </c>
      <c r="N927" s="239">
        <v>0</v>
      </c>
      <c r="O927" s="239">
        <f>ROUND(E927*N927,2)</f>
        <v>0</v>
      </c>
      <c r="P927" s="239">
        <v>0</v>
      </c>
      <c r="Q927" s="239">
        <f>ROUND(E927*P927,2)</f>
        <v>0</v>
      </c>
      <c r="R927" s="241" t="s">
        <v>1095</v>
      </c>
      <c r="S927" s="241" t="s">
        <v>280</v>
      </c>
      <c r="T927" s="242" t="s">
        <v>441</v>
      </c>
      <c r="U927" s="222">
        <v>0</v>
      </c>
      <c r="V927" s="222">
        <f>ROUND(E927*U927,2)</f>
        <v>0</v>
      </c>
      <c r="W927" s="222"/>
      <c r="X927" s="222" t="s">
        <v>399</v>
      </c>
      <c r="Y927" s="222" t="s">
        <v>283</v>
      </c>
      <c r="Z927" s="212"/>
      <c r="AA927" s="212"/>
      <c r="AB927" s="212"/>
      <c r="AC927" s="212"/>
      <c r="AD927" s="212"/>
      <c r="AE927" s="212"/>
      <c r="AF927" s="212"/>
      <c r="AG927" s="212" t="s">
        <v>1036</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2" x14ac:dyDescent="0.2">
      <c r="A928" s="219"/>
      <c r="B928" s="220"/>
      <c r="C928" s="264" t="s">
        <v>1076</v>
      </c>
      <c r="D928" s="256"/>
      <c r="E928" s="256"/>
      <c r="F928" s="256"/>
      <c r="G928" s="256"/>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448</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x14ac:dyDescent="0.2">
      <c r="A929" s="229" t="s">
        <v>275</v>
      </c>
      <c r="B929" s="230" t="s">
        <v>214</v>
      </c>
      <c r="C929" s="246" t="s">
        <v>215</v>
      </c>
      <c r="D929" s="231"/>
      <c r="E929" s="232"/>
      <c r="F929" s="233"/>
      <c r="G929" s="233">
        <f>SUMIF(AG930:AG933,"&lt;&gt;NOR",G930:G933)</f>
        <v>0</v>
      </c>
      <c r="H929" s="233"/>
      <c r="I929" s="233">
        <f>SUM(I930:I933)</f>
        <v>0</v>
      </c>
      <c r="J929" s="233"/>
      <c r="K929" s="233">
        <f>SUM(K930:K933)</f>
        <v>0</v>
      </c>
      <c r="L929" s="233"/>
      <c r="M929" s="233">
        <f>SUM(M930:M933)</f>
        <v>0</v>
      </c>
      <c r="N929" s="232"/>
      <c r="O929" s="232">
        <f>SUM(O930:O933)</f>
        <v>0</v>
      </c>
      <c r="P929" s="232"/>
      <c r="Q929" s="232">
        <f>SUM(Q930:Q933)</f>
        <v>0</v>
      </c>
      <c r="R929" s="233"/>
      <c r="S929" s="233"/>
      <c r="T929" s="234"/>
      <c r="U929" s="228"/>
      <c r="V929" s="228">
        <f>SUM(V930:V933)</f>
        <v>0.38</v>
      </c>
      <c r="W929" s="228"/>
      <c r="X929" s="228"/>
      <c r="Y929" s="228"/>
      <c r="AG929" t="s">
        <v>276</v>
      </c>
    </row>
    <row r="930" spans="1:60" ht="22.5" outlineLevel="1" x14ac:dyDescent="0.2">
      <c r="A930" s="236">
        <v>293</v>
      </c>
      <c r="B930" s="237" t="s">
        <v>1555</v>
      </c>
      <c r="C930" s="247" t="s">
        <v>1556</v>
      </c>
      <c r="D930" s="238" t="s">
        <v>564</v>
      </c>
      <c r="E930" s="239">
        <v>1.6</v>
      </c>
      <c r="F930" s="240"/>
      <c r="G930" s="241">
        <f>ROUND(E930*F930,2)</f>
        <v>0</v>
      </c>
      <c r="H930" s="240"/>
      <c r="I930" s="241">
        <f>ROUND(E930*H930,2)</f>
        <v>0</v>
      </c>
      <c r="J930" s="240"/>
      <c r="K930" s="241">
        <f>ROUND(E930*J930,2)</f>
        <v>0</v>
      </c>
      <c r="L930" s="241">
        <v>21</v>
      </c>
      <c r="M930" s="241">
        <f>G930*(1+L930/100)</f>
        <v>0</v>
      </c>
      <c r="N930" s="239">
        <v>3.6000000000000002E-4</v>
      </c>
      <c r="O930" s="239">
        <f>ROUND(E930*N930,2)</f>
        <v>0</v>
      </c>
      <c r="P930" s="239">
        <v>0</v>
      </c>
      <c r="Q930" s="239">
        <f>ROUND(E930*P930,2)</f>
        <v>0</v>
      </c>
      <c r="R930" s="241" t="s">
        <v>1557</v>
      </c>
      <c r="S930" s="241" t="s">
        <v>280</v>
      </c>
      <c r="T930" s="242" t="s">
        <v>441</v>
      </c>
      <c r="U930" s="222">
        <v>0.23599999999999999</v>
      </c>
      <c r="V930" s="222">
        <f>ROUND(E930*U930,2)</f>
        <v>0.38</v>
      </c>
      <c r="W930" s="222"/>
      <c r="X930" s="222" t="s">
        <v>399</v>
      </c>
      <c r="Y930" s="222" t="s">
        <v>283</v>
      </c>
      <c r="Z930" s="212"/>
      <c r="AA930" s="212"/>
      <c r="AB930" s="212"/>
      <c r="AC930" s="212"/>
      <c r="AD930" s="212"/>
      <c r="AE930" s="212"/>
      <c r="AF930" s="212"/>
      <c r="AG930" s="212" t="s">
        <v>400</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2" x14ac:dyDescent="0.2">
      <c r="A931" s="219"/>
      <c r="B931" s="220"/>
      <c r="C931" s="249" t="s">
        <v>1558</v>
      </c>
      <c r="D931" s="226"/>
      <c r="E931" s="227">
        <v>1.6</v>
      </c>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288</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ht="22.5" outlineLevel="1" x14ac:dyDescent="0.2">
      <c r="A932" s="236">
        <v>294</v>
      </c>
      <c r="B932" s="237" t="s">
        <v>1559</v>
      </c>
      <c r="C932" s="247" t="s">
        <v>1560</v>
      </c>
      <c r="D932" s="238" t="s">
        <v>439</v>
      </c>
      <c r="E932" s="239">
        <v>0.17119999999999999</v>
      </c>
      <c r="F932" s="240"/>
      <c r="G932" s="241">
        <f>ROUND(E932*F932,2)</f>
        <v>0</v>
      </c>
      <c r="H932" s="240"/>
      <c r="I932" s="241">
        <f>ROUND(E932*H932,2)</f>
        <v>0</v>
      </c>
      <c r="J932" s="240"/>
      <c r="K932" s="241">
        <f>ROUND(E932*J932,2)</f>
        <v>0</v>
      </c>
      <c r="L932" s="241">
        <v>21</v>
      </c>
      <c r="M932" s="241">
        <f>G932*(1+L932/100)</f>
        <v>0</v>
      </c>
      <c r="N932" s="239">
        <v>1.9199999999999998E-2</v>
      </c>
      <c r="O932" s="239">
        <f>ROUND(E932*N932,2)</f>
        <v>0</v>
      </c>
      <c r="P932" s="239">
        <v>0</v>
      </c>
      <c r="Q932" s="239">
        <f>ROUND(E932*P932,2)</f>
        <v>0</v>
      </c>
      <c r="R932" s="241" t="s">
        <v>889</v>
      </c>
      <c r="S932" s="241" t="s">
        <v>280</v>
      </c>
      <c r="T932" s="242" t="s">
        <v>441</v>
      </c>
      <c r="U932" s="222">
        <v>0</v>
      </c>
      <c r="V932" s="222">
        <f>ROUND(E932*U932,2)</f>
        <v>0</v>
      </c>
      <c r="W932" s="222"/>
      <c r="X932" s="222" t="s">
        <v>831</v>
      </c>
      <c r="Y932" s="222" t="s">
        <v>283</v>
      </c>
      <c r="Z932" s="212"/>
      <c r="AA932" s="212"/>
      <c r="AB932" s="212"/>
      <c r="AC932" s="212"/>
      <c r="AD932" s="212"/>
      <c r="AE932" s="212"/>
      <c r="AF932" s="212"/>
      <c r="AG932" s="212" t="s">
        <v>832</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49" t="s">
        <v>1561</v>
      </c>
      <c r="D933" s="226"/>
      <c r="E933" s="227">
        <v>0.17119999999999999</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x14ac:dyDescent="0.2">
      <c r="A934" s="229" t="s">
        <v>275</v>
      </c>
      <c r="B934" s="230" t="s">
        <v>216</v>
      </c>
      <c r="C934" s="246" t="s">
        <v>217</v>
      </c>
      <c r="D934" s="231"/>
      <c r="E934" s="232"/>
      <c r="F934" s="233"/>
      <c r="G934" s="233">
        <f>SUMIF(AG935:AG939,"&lt;&gt;NOR",G935:G939)</f>
        <v>0</v>
      </c>
      <c r="H934" s="233"/>
      <c r="I934" s="233">
        <f>SUM(I935:I939)</f>
        <v>0</v>
      </c>
      <c r="J934" s="233"/>
      <c r="K934" s="233">
        <f>SUM(K935:K939)</f>
        <v>0</v>
      </c>
      <c r="L934" s="233"/>
      <c r="M934" s="233">
        <f>SUM(M935:M939)</f>
        <v>0</v>
      </c>
      <c r="N934" s="232"/>
      <c r="O934" s="232">
        <f>SUM(O935:O939)</f>
        <v>1.19</v>
      </c>
      <c r="P934" s="232"/>
      <c r="Q934" s="232">
        <f>SUM(Q935:Q939)</f>
        <v>0</v>
      </c>
      <c r="R934" s="233"/>
      <c r="S934" s="233"/>
      <c r="T934" s="234"/>
      <c r="U934" s="228"/>
      <c r="V934" s="228">
        <f>SUM(V935:V939)</f>
        <v>111.68</v>
      </c>
      <c r="W934" s="228"/>
      <c r="X934" s="228"/>
      <c r="Y934" s="228"/>
      <c r="AG934" t="s">
        <v>276</v>
      </c>
    </row>
    <row r="935" spans="1:60" ht="22.5" outlineLevel="1" x14ac:dyDescent="0.2">
      <c r="A935" s="236">
        <v>295</v>
      </c>
      <c r="B935" s="237" t="s">
        <v>1562</v>
      </c>
      <c r="C935" s="247" t="s">
        <v>1563</v>
      </c>
      <c r="D935" s="238" t="s">
        <v>439</v>
      </c>
      <c r="E935" s="239">
        <v>126.3758</v>
      </c>
      <c r="F935" s="240"/>
      <c r="G935" s="241">
        <f>ROUND(E935*F935,2)</f>
        <v>0</v>
      </c>
      <c r="H935" s="240"/>
      <c r="I935" s="241">
        <f>ROUND(E935*H935,2)</f>
        <v>0</v>
      </c>
      <c r="J935" s="240"/>
      <c r="K935" s="241">
        <f>ROUND(E935*J935,2)</f>
        <v>0</v>
      </c>
      <c r="L935" s="241">
        <v>21</v>
      </c>
      <c r="M935" s="241">
        <f>G935*(1+L935/100)</f>
        <v>0</v>
      </c>
      <c r="N935" s="239">
        <v>9.4400000000000005E-3</v>
      </c>
      <c r="O935" s="239">
        <f>ROUND(E935*N935,2)</f>
        <v>1.19</v>
      </c>
      <c r="P935" s="239">
        <v>0</v>
      </c>
      <c r="Q935" s="239">
        <f>ROUND(E935*P935,2)</f>
        <v>0</v>
      </c>
      <c r="R935" s="241" t="s">
        <v>1564</v>
      </c>
      <c r="S935" s="241" t="s">
        <v>316</v>
      </c>
      <c r="T935" s="242" t="s">
        <v>441</v>
      </c>
      <c r="U935" s="222">
        <v>0.88373999999999997</v>
      </c>
      <c r="V935" s="222">
        <f>ROUND(E935*U935,2)</f>
        <v>111.68</v>
      </c>
      <c r="W935" s="222"/>
      <c r="X935" s="222" t="s">
        <v>734</v>
      </c>
      <c r="Y935" s="222" t="s">
        <v>283</v>
      </c>
      <c r="Z935" s="212"/>
      <c r="AA935" s="212"/>
      <c r="AB935" s="212"/>
      <c r="AC935" s="212"/>
      <c r="AD935" s="212"/>
      <c r="AE935" s="212"/>
      <c r="AF935" s="212"/>
      <c r="AG935" s="212" t="s">
        <v>735</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ht="22.5" outlineLevel="2" x14ac:dyDescent="0.2">
      <c r="A936" s="219"/>
      <c r="B936" s="220"/>
      <c r="C936" s="264" t="s">
        <v>1565</v>
      </c>
      <c r="D936" s="256"/>
      <c r="E936" s="256"/>
      <c r="F936" s="256"/>
      <c r="G936" s="256"/>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448</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43" t="str">
        <f>C936</f>
        <v>lepení a dodávka podlahoviny z PVC, bez podkladu. Svaření podlahoviny. Dodávka a lepení podlahových soklíků z měkčeného PVC. Pastování a vyleštění podlah.</v>
      </c>
      <c r="BB936" s="212"/>
      <c r="BC936" s="212"/>
      <c r="BD936" s="212"/>
      <c r="BE936" s="212"/>
      <c r="BF936" s="212"/>
      <c r="BG936" s="212"/>
      <c r="BH936" s="212"/>
    </row>
    <row r="937" spans="1:60" outlineLevel="2" x14ac:dyDescent="0.2">
      <c r="A937" s="219"/>
      <c r="B937" s="220"/>
      <c r="C937" s="249" t="s">
        <v>617</v>
      </c>
      <c r="D937" s="226"/>
      <c r="E937" s="227">
        <v>25.5532</v>
      </c>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288</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49" t="s">
        <v>618</v>
      </c>
      <c r="D938" s="226"/>
      <c r="E938" s="227">
        <v>24.494</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288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49" t="s">
        <v>619</v>
      </c>
      <c r="D939" s="226"/>
      <c r="E939" s="227">
        <v>76.328599999999994</v>
      </c>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288</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x14ac:dyDescent="0.2">
      <c r="A940" s="229" t="s">
        <v>275</v>
      </c>
      <c r="B940" s="230" t="s">
        <v>218</v>
      </c>
      <c r="C940" s="246" t="s">
        <v>219</v>
      </c>
      <c r="D940" s="231"/>
      <c r="E940" s="232"/>
      <c r="F940" s="233"/>
      <c r="G940" s="233">
        <f>SUMIF(AG941:AG953,"&lt;&gt;NOR",G941:G953)</f>
        <v>0</v>
      </c>
      <c r="H940" s="233"/>
      <c r="I940" s="233">
        <f>SUM(I941:I953)</f>
        <v>0</v>
      </c>
      <c r="J940" s="233"/>
      <c r="K940" s="233">
        <f>SUM(K941:K953)</f>
        <v>0</v>
      </c>
      <c r="L940" s="233"/>
      <c r="M940" s="233">
        <f>SUM(M941:M953)</f>
        <v>0</v>
      </c>
      <c r="N940" s="232"/>
      <c r="O940" s="232">
        <f>SUM(O941:O953)</f>
        <v>0.47</v>
      </c>
      <c r="P940" s="232"/>
      <c r="Q940" s="232">
        <f>SUM(Q941:Q953)</f>
        <v>0</v>
      </c>
      <c r="R940" s="233"/>
      <c r="S940" s="233"/>
      <c r="T940" s="234"/>
      <c r="U940" s="228"/>
      <c r="V940" s="228">
        <f>SUM(V941:V953)</f>
        <v>48.89</v>
      </c>
      <c r="W940" s="228"/>
      <c r="X940" s="228"/>
      <c r="Y940" s="228"/>
      <c r="AG940" t="s">
        <v>276</v>
      </c>
    </row>
    <row r="941" spans="1:60" outlineLevel="1" x14ac:dyDescent="0.2">
      <c r="A941" s="236">
        <v>296</v>
      </c>
      <c r="B941" s="237" t="s">
        <v>1566</v>
      </c>
      <c r="C941" s="247" t="s">
        <v>1567</v>
      </c>
      <c r="D941" s="238" t="s">
        <v>439</v>
      </c>
      <c r="E941" s="239">
        <v>7.6950000000000003</v>
      </c>
      <c r="F941" s="240"/>
      <c r="G941" s="241">
        <f>ROUND(E941*F941,2)</f>
        <v>0</v>
      </c>
      <c r="H941" s="240"/>
      <c r="I941" s="241">
        <f>ROUND(E941*H941,2)</f>
        <v>0</v>
      </c>
      <c r="J941" s="240"/>
      <c r="K941" s="241">
        <f>ROUND(E941*J941,2)</f>
        <v>0</v>
      </c>
      <c r="L941" s="241">
        <v>21</v>
      </c>
      <c r="M941" s="241">
        <f>G941*(1+L941/100)</f>
        <v>0</v>
      </c>
      <c r="N941" s="239">
        <v>1.728E-2</v>
      </c>
      <c r="O941" s="239">
        <f>ROUND(E941*N941,2)</f>
        <v>0.13</v>
      </c>
      <c r="P941" s="239">
        <v>0</v>
      </c>
      <c r="Q941" s="239">
        <f>ROUND(E941*P941,2)</f>
        <v>0</v>
      </c>
      <c r="R941" s="241" t="s">
        <v>1564</v>
      </c>
      <c r="S941" s="241" t="s">
        <v>280</v>
      </c>
      <c r="T941" s="242" t="s">
        <v>441</v>
      </c>
      <c r="U941" s="222">
        <v>1.1618599999999999</v>
      </c>
      <c r="V941" s="222">
        <f>ROUND(E941*U941,2)</f>
        <v>8.94</v>
      </c>
      <c r="W941" s="222"/>
      <c r="X941" s="222" t="s">
        <v>734</v>
      </c>
      <c r="Y941" s="222" t="s">
        <v>283</v>
      </c>
      <c r="Z941" s="212"/>
      <c r="AA941" s="212"/>
      <c r="AB941" s="212"/>
      <c r="AC941" s="212"/>
      <c r="AD941" s="212"/>
      <c r="AE941" s="212"/>
      <c r="AF941" s="212"/>
      <c r="AG941" s="212" t="s">
        <v>735</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2" x14ac:dyDescent="0.2">
      <c r="A942" s="219"/>
      <c r="B942" s="220"/>
      <c r="C942" s="264" t="s">
        <v>1568</v>
      </c>
      <c r="D942" s="256"/>
      <c r="E942" s="256"/>
      <c r="F942" s="256"/>
      <c r="G942" s="256"/>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448</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43" t="str">
        <f>C942</f>
        <v>z dlaždic keramických kladených do malty, včetně spárování a podílu práce v omezeném prostoru a na malých plochách.</v>
      </c>
      <c r="BB942" s="212"/>
      <c r="BC942" s="212"/>
      <c r="BD942" s="212"/>
      <c r="BE942" s="212"/>
      <c r="BF942" s="212"/>
      <c r="BG942" s="212"/>
      <c r="BH942" s="212"/>
    </row>
    <row r="943" spans="1:60" outlineLevel="2" x14ac:dyDescent="0.2">
      <c r="A943" s="219"/>
      <c r="B943" s="220"/>
      <c r="C943" s="249" t="s">
        <v>1569</v>
      </c>
      <c r="D943" s="226"/>
      <c r="E943" s="227">
        <v>7.6950000000000003</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288</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36">
        <v>297</v>
      </c>
      <c r="B944" s="237" t="s">
        <v>1570</v>
      </c>
      <c r="C944" s="247" t="s">
        <v>1571</v>
      </c>
      <c r="D944" s="238" t="s">
        <v>492</v>
      </c>
      <c r="E944" s="239">
        <v>235</v>
      </c>
      <c r="F944" s="240"/>
      <c r="G944" s="241">
        <f>ROUND(E944*F944,2)</f>
        <v>0</v>
      </c>
      <c r="H944" s="240"/>
      <c r="I944" s="241">
        <f>ROUND(E944*H944,2)</f>
        <v>0</v>
      </c>
      <c r="J944" s="240"/>
      <c r="K944" s="241">
        <f>ROUND(E944*J944,2)</f>
        <v>0</v>
      </c>
      <c r="L944" s="241">
        <v>21</v>
      </c>
      <c r="M944" s="241">
        <f>G944*(1+L944/100)</f>
        <v>0</v>
      </c>
      <c r="N944" s="239">
        <v>1.2800000000000001E-3</v>
      </c>
      <c r="O944" s="239">
        <f>ROUND(E944*N944,2)</f>
        <v>0.3</v>
      </c>
      <c r="P944" s="239">
        <v>0</v>
      </c>
      <c r="Q944" s="239">
        <f>ROUND(E944*P944,2)</f>
        <v>0</v>
      </c>
      <c r="R944" s="241" t="s">
        <v>1557</v>
      </c>
      <c r="S944" s="241" t="s">
        <v>280</v>
      </c>
      <c r="T944" s="242" t="s">
        <v>441</v>
      </c>
      <c r="U944" s="222">
        <v>0.17</v>
      </c>
      <c r="V944" s="222">
        <f>ROUND(E944*U944,2)</f>
        <v>39.950000000000003</v>
      </c>
      <c r="W944" s="222"/>
      <c r="X944" s="222" t="s">
        <v>399</v>
      </c>
      <c r="Y944" s="222" t="s">
        <v>283</v>
      </c>
      <c r="Z944" s="212"/>
      <c r="AA944" s="212"/>
      <c r="AB944" s="212"/>
      <c r="AC944" s="212"/>
      <c r="AD944" s="212"/>
      <c r="AE944" s="212"/>
      <c r="AF944" s="212"/>
      <c r="AG944" s="212" t="s">
        <v>400</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2" x14ac:dyDescent="0.2">
      <c r="A945" s="219"/>
      <c r="B945" s="220"/>
      <c r="C945" s="249" t="s">
        <v>1572</v>
      </c>
      <c r="D945" s="226"/>
      <c r="E945" s="227">
        <v>120</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288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49" t="s">
        <v>1573</v>
      </c>
      <c r="D946" s="226"/>
      <c r="E946" s="227">
        <v>115</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288</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ht="22.5" outlineLevel="1" x14ac:dyDescent="0.2">
      <c r="A947" s="236">
        <v>298</v>
      </c>
      <c r="B947" s="237" t="s">
        <v>1574</v>
      </c>
      <c r="C947" s="247" t="s">
        <v>1575</v>
      </c>
      <c r="D947" s="238" t="s">
        <v>439</v>
      </c>
      <c r="E947" s="239">
        <v>68.231999999999999</v>
      </c>
      <c r="F947" s="240"/>
      <c r="G947" s="241">
        <f>ROUND(E947*F947,2)</f>
        <v>0</v>
      </c>
      <c r="H947" s="240"/>
      <c r="I947" s="241">
        <f>ROUND(E947*H947,2)</f>
        <v>0</v>
      </c>
      <c r="J947" s="240"/>
      <c r="K947" s="241">
        <f>ROUND(E947*J947,2)</f>
        <v>0</v>
      </c>
      <c r="L947" s="241">
        <v>21</v>
      </c>
      <c r="M947" s="241">
        <f>G947*(1+L947/100)</f>
        <v>0</v>
      </c>
      <c r="N947" s="239">
        <v>5.9999999999999995E-4</v>
      </c>
      <c r="O947" s="239">
        <f>ROUND(E947*N947,2)</f>
        <v>0.04</v>
      </c>
      <c r="P947" s="239">
        <v>0</v>
      </c>
      <c r="Q947" s="239">
        <f>ROUND(E947*P947,2)</f>
        <v>0</v>
      </c>
      <c r="R947" s="241" t="s">
        <v>1557</v>
      </c>
      <c r="S947" s="241" t="s">
        <v>280</v>
      </c>
      <c r="T947" s="242" t="s">
        <v>441</v>
      </c>
      <c r="U947" s="222">
        <v>0</v>
      </c>
      <c r="V947" s="222">
        <f>ROUND(E947*U947,2)</f>
        <v>0</v>
      </c>
      <c r="W947" s="222"/>
      <c r="X947" s="222" t="s">
        <v>399</v>
      </c>
      <c r="Y947" s="222" t="s">
        <v>283</v>
      </c>
      <c r="Z947" s="212"/>
      <c r="AA947" s="212"/>
      <c r="AB947" s="212"/>
      <c r="AC947" s="212"/>
      <c r="AD947" s="212"/>
      <c r="AE947" s="212"/>
      <c r="AF947" s="212"/>
      <c r="AG947" s="212" t="s">
        <v>400</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49" t="s">
        <v>1002</v>
      </c>
      <c r="D948" s="226"/>
      <c r="E948" s="227">
        <v>29.841999999999999</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288</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9" t="s">
        <v>1003</v>
      </c>
      <c r="D949" s="226"/>
      <c r="E949" s="227">
        <v>10.31</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288</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49" t="s">
        <v>1004</v>
      </c>
      <c r="D950" s="226"/>
      <c r="E950" s="227">
        <v>10.31</v>
      </c>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288</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49" t="s">
        <v>1005</v>
      </c>
      <c r="D951" s="226"/>
      <c r="E951" s="227">
        <v>9.4600000000000009</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288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49" t="s">
        <v>1006</v>
      </c>
      <c r="D952" s="226"/>
      <c r="E952" s="227">
        <v>8.31</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288</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57">
        <v>299</v>
      </c>
      <c r="B953" s="258" t="s">
        <v>1576</v>
      </c>
      <c r="C953" s="265" t="s">
        <v>1577</v>
      </c>
      <c r="D953" s="259" t="s">
        <v>0</v>
      </c>
      <c r="E953" s="260">
        <v>227.3064</v>
      </c>
      <c r="F953" s="261"/>
      <c r="G953" s="262">
        <f>ROUND(E953*F953,2)</f>
        <v>0</v>
      </c>
      <c r="H953" s="261"/>
      <c r="I953" s="262">
        <f>ROUND(E953*H953,2)</f>
        <v>0</v>
      </c>
      <c r="J953" s="261"/>
      <c r="K953" s="262">
        <f>ROUND(E953*J953,2)</f>
        <v>0</v>
      </c>
      <c r="L953" s="262">
        <v>21</v>
      </c>
      <c r="M953" s="262">
        <f>G953*(1+L953/100)</f>
        <v>0</v>
      </c>
      <c r="N953" s="260">
        <v>0</v>
      </c>
      <c r="O953" s="260">
        <f>ROUND(E953*N953,2)</f>
        <v>0</v>
      </c>
      <c r="P953" s="260">
        <v>0</v>
      </c>
      <c r="Q953" s="260">
        <f>ROUND(E953*P953,2)</f>
        <v>0</v>
      </c>
      <c r="R953" s="262" t="s">
        <v>1557</v>
      </c>
      <c r="S953" s="262" t="s">
        <v>280</v>
      </c>
      <c r="T953" s="263" t="s">
        <v>441</v>
      </c>
      <c r="U953" s="222">
        <v>0</v>
      </c>
      <c r="V953" s="222">
        <f>ROUND(E953*U953,2)</f>
        <v>0</v>
      </c>
      <c r="W953" s="222"/>
      <c r="X953" s="222" t="s">
        <v>399</v>
      </c>
      <c r="Y953" s="222" t="s">
        <v>283</v>
      </c>
      <c r="Z953" s="212"/>
      <c r="AA953" s="212"/>
      <c r="AB953" s="212"/>
      <c r="AC953" s="212"/>
      <c r="AD953" s="212"/>
      <c r="AE953" s="212"/>
      <c r="AF953" s="212"/>
      <c r="AG953" s="212" t="s">
        <v>1036</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x14ac:dyDescent="0.2">
      <c r="A954" s="229" t="s">
        <v>275</v>
      </c>
      <c r="B954" s="230" t="s">
        <v>220</v>
      </c>
      <c r="C954" s="246" t="s">
        <v>221</v>
      </c>
      <c r="D954" s="231"/>
      <c r="E954" s="232"/>
      <c r="F954" s="233"/>
      <c r="G954" s="233">
        <f>SUMIF(AG955:AG971,"&lt;&gt;NOR",G955:G971)</f>
        <v>0</v>
      </c>
      <c r="H954" s="233"/>
      <c r="I954" s="233">
        <f>SUM(I955:I971)</f>
        <v>0</v>
      </c>
      <c r="J954" s="233"/>
      <c r="K954" s="233">
        <f>SUM(K955:K971)</f>
        <v>0</v>
      </c>
      <c r="L954" s="233"/>
      <c r="M954" s="233">
        <f>SUM(M955:M971)</f>
        <v>0</v>
      </c>
      <c r="N954" s="232"/>
      <c r="O954" s="232">
        <f>SUM(O955:O971)</f>
        <v>0.1</v>
      </c>
      <c r="P954" s="232"/>
      <c r="Q954" s="232">
        <f>SUM(Q955:Q971)</f>
        <v>0</v>
      </c>
      <c r="R954" s="233"/>
      <c r="S954" s="233"/>
      <c r="T954" s="234"/>
      <c r="U954" s="228"/>
      <c r="V954" s="228">
        <f>SUM(V955:V971)</f>
        <v>80.59</v>
      </c>
      <c r="W954" s="228"/>
      <c r="X954" s="228"/>
      <c r="Y954" s="228"/>
      <c r="AG954" t="s">
        <v>276</v>
      </c>
    </row>
    <row r="955" spans="1:60" outlineLevel="1" x14ac:dyDescent="0.2">
      <c r="A955" s="236">
        <v>300</v>
      </c>
      <c r="B955" s="237" t="s">
        <v>1578</v>
      </c>
      <c r="C955" s="247" t="s">
        <v>1579</v>
      </c>
      <c r="D955" s="238" t="s">
        <v>1396</v>
      </c>
      <c r="E955" s="239">
        <v>106</v>
      </c>
      <c r="F955" s="240"/>
      <c r="G955" s="241">
        <f>ROUND(E955*F955,2)</f>
        <v>0</v>
      </c>
      <c r="H955" s="240"/>
      <c r="I955" s="241">
        <f>ROUND(E955*H955,2)</f>
        <v>0</v>
      </c>
      <c r="J955" s="240"/>
      <c r="K955" s="241">
        <f>ROUND(E955*J955,2)</f>
        <v>0</v>
      </c>
      <c r="L955" s="241">
        <v>21</v>
      </c>
      <c r="M955" s="241">
        <f>G955*(1+L955/100)</f>
        <v>0</v>
      </c>
      <c r="N955" s="239">
        <v>0</v>
      </c>
      <c r="O955" s="239">
        <f>ROUND(E955*N955,2)</f>
        <v>0</v>
      </c>
      <c r="P955" s="239">
        <v>0</v>
      </c>
      <c r="Q955" s="239">
        <f>ROUND(E955*P955,2)</f>
        <v>0</v>
      </c>
      <c r="R955" s="241"/>
      <c r="S955" s="241" t="s">
        <v>316</v>
      </c>
      <c r="T955" s="242" t="s">
        <v>281</v>
      </c>
      <c r="U955" s="222">
        <v>0</v>
      </c>
      <c r="V955" s="222">
        <f>ROUND(E955*U955,2)</f>
        <v>0</v>
      </c>
      <c r="W955" s="222"/>
      <c r="X955" s="222" t="s">
        <v>399</v>
      </c>
      <c r="Y955" s="222" t="s">
        <v>283</v>
      </c>
      <c r="Z955" s="212"/>
      <c r="AA955" s="212"/>
      <c r="AB955" s="212"/>
      <c r="AC955" s="212"/>
      <c r="AD955" s="212"/>
      <c r="AE955" s="212"/>
      <c r="AF955" s="212"/>
      <c r="AG955" s="212" t="s">
        <v>400</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49" t="s">
        <v>1580</v>
      </c>
      <c r="D956" s="226"/>
      <c r="E956" s="227">
        <v>106</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288</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36">
        <v>301</v>
      </c>
      <c r="B957" s="237" t="s">
        <v>1581</v>
      </c>
      <c r="C957" s="247" t="s">
        <v>1582</v>
      </c>
      <c r="D957" s="238" t="s">
        <v>439</v>
      </c>
      <c r="E957" s="239">
        <v>145.68</v>
      </c>
      <c r="F957" s="240"/>
      <c r="G957" s="241">
        <f>ROUND(E957*F957,2)</f>
        <v>0</v>
      </c>
      <c r="H957" s="240"/>
      <c r="I957" s="241">
        <f>ROUND(E957*H957,2)</f>
        <v>0</v>
      </c>
      <c r="J957" s="240"/>
      <c r="K957" s="241">
        <f>ROUND(E957*J957,2)</f>
        <v>0</v>
      </c>
      <c r="L957" s="241">
        <v>21</v>
      </c>
      <c r="M957" s="241">
        <f>G957*(1+L957/100)</f>
        <v>0</v>
      </c>
      <c r="N957" s="239">
        <v>1.0000000000000001E-5</v>
      </c>
      <c r="O957" s="239">
        <f>ROUND(E957*N957,2)</f>
        <v>0</v>
      </c>
      <c r="P957" s="239">
        <v>0</v>
      </c>
      <c r="Q957" s="239">
        <f>ROUND(E957*P957,2)</f>
        <v>0</v>
      </c>
      <c r="R957" s="241" t="s">
        <v>1583</v>
      </c>
      <c r="S957" s="241" t="s">
        <v>280</v>
      </c>
      <c r="T957" s="242" t="s">
        <v>441</v>
      </c>
      <c r="U957" s="222">
        <v>7.1999999999999995E-2</v>
      </c>
      <c r="V957" s="222">
        <f>ROUND(E957*U957,2)</f>
        <v>10.49</v>
      </c>
      <c r="W957" s="222"/>
      <c r="X957" s="222" t="s">
        <v>399</v>
      </c>
      <c r="Y957" s="222" t="s">
        <v>283</v>
      </c>
      <c r="Z957" s="212"/>
      <c r="AA957" s="212"/>
      <c r="AB957" s="212"/>
      <c r="AC957" s="212"/>
      <c r="AD957" s="212"/>
      <c r="AE957" s="212"/>
      <c r="AF957" s="212"/>
      <c r="AG957" s="212" t="s">
        <v>400</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49" t="s">
        <v>1584</v>
      </c>
      <c r="D958" s="226"/>
      <c r="E958" s="227">
        <v>39.68</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288</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1585</v>
      </c>
      <c r="D959" s="226"/>
      <c r="E959" s="227">
        <v>106</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288</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36">
        <v>302</v>
      </c>
      <c r="B960" s="237" t="s">
        <v>1586</v>
      </c>
      <c r="C960" s="247" t="s">
        <v>1587</v>
      </c>
      <c r="D960" s="238" t="s">
        <v>439</v>
      </c>
      <c r="E960" s="239">
        <v>239.9812</v>
      </c>
      <c r="F960" s="240"/>
      <c r="G960" s="241">
        <f>ROUND(E960*F960,2)</f>
        <v>0</v>
      </c>
      <c r="H960" s="240"/>
      <c r="I960" s="241">
        <f>ROUND(E960*H960,2)</f>
        <v>0</v>
      </c>
      <c r="J960" s="240"/>
      <c r="K960" s="241">
        <f>ROUND(E960*J960,2)</f>
        <v>0</v>
      </c>
      <c r="L960" s="241">
        <v>21</v>
      </c>
      <c r="M960" s="241">
        <f>G960*(1+L960/100)</f>
        <v>0</v>
      </c>
      <c r="N960" s="239">
        <v>4.2000000000000002E-4</v>
      </c>
      <c r="O960" s="239">
        <f>ROUND(E960*N960,2)</f>
        <v>0.1</v>
      </c>
      <c r="P960" s="239">
        <v>0</v>
      </c>
      <c r="Q960" s="239">
        <f>ROUND(E960*P960,2)</f>
        <v>0</v>
      </c>
      <c r="R960" s="241" t="s">
        <v>1583</v>
      </c>
      <c r="S960" s="241" t="s">
        <v>280</v>
      </c>
      <c r="T960" s="242" t="s">
        <v>441</v>
      </c>
      <c r="U960" s="222">
        <v>0.28699999999999998</v>
      </c>
      <c r="V960" s="222">
        <f>ROUND(E960*U960,2)</f>
        <v>68.87</v>
      </c>
      <c r="W960" s="222"/>
      <c r="X960" s="222" t="s">
        <v>399</v>
      </c>
      <c r="Y960" s="222" t="s">
        <v>283</v>
      </c>
      <c r="Z960" s="212"/>
      <c r="AA960" s="212"/>
      <c r="AB960" s="212"/>
      <c r="AC960" s="212"/>
      <c r="AD960" s="212"/>
      <c r="AE960" s="212"/>
      <c r="AF960" s="212"/>
      <c r="AG960" s="212" t="s">
        <v>400</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48" t="s">
        <v>1588</v>
      </c>
      <c r="D961" s="244"/>
      <c r="E961" s="244"/>
      <c r="F961" s="244"/>
      <c r="G961" s="244"/>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286</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49" t="s">
        <v>1589</v>
      </c>
      <c r="D962" s="226"/>
      <c r="E962" s="227">
        <v>39.68</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49" t="s">
        <v>1590</v>
      </c>
      <c r="D963" s="226"/>
      <c r="E963" s="227">
        <v>106</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288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49" t="s">
        <v>1591</v>
      </c>
      <c r="D964" s="226"/>
      <c r="E964" s="227">
        <v>8.1623999999999999</v>
      </c>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288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49" t="s">
        <v>1592</v>
      </c>
      <c r="D965" s="226"/>
      <c r="E965" s="227">
        <v>22.561599999999999</v>
      </c>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288</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49" t="s">
        <v>1593</v>
      </c>
      <c r="D966" s="226"/>
      <c r="E966" s="227">
        <v>30.019200000000001</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288</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49" t="s">
        <v>1594</v>
      </c>
      <c r="D967" s="226"/>
      <c r="E967" s="227">
        <v>14.976000000000001</v>
      </c>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288</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49" t="s">
        <v>1595</v>
      </c>
      <c r="D968" s="226"/>
      <c r="E968" s="227">
        <v>15.263999999999999</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288</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49" t="s">
        <v>1596</v>
      </c>
      <c r="D969" s="226"/>
      <c r="E969" s="227">
        <v>3.3180000000000001</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288</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22.5" outlineLevel="1" x14ac:dyDescent="0.2">
      <c r="A970" s="236">
        <v>303</v>
      </c>
      <c r="B970" s="237" t="s">
        <v>1597</v>
      </c>
      <c r="C970" s="247" t="s">
        <v>1598</v>
      </c>
      <c r="D970" s="238" t="s">
        <v>439</v>
      </c>
      <c r="E970" s="239">
        <v>8.1999999999999993</v>
      </c>
      <c r="F970" s="240"/>
      <c r="G970" s="241">
        <f>ROUND(E970*F970,2)</f>
        <v>0</v>
      </c>
      <c r="H970" s="240"/>
      <c r="I970" s="241">
        <f>ROUND(E970*H970,2)</f>
        <v>0</v>
      </c>
      <c r="J970" s="240"/>
      <c r="K970" s="241">
        <f>ROUND(E970*J970,2)</f>
        <v>0</v>
      </c>
      <c r="L970" s="241">
        <v>21</v>
      </c>
      <c r="M970" s="241">
        <f>G970*(1+L970/100)</f>
        <v>0</v>
      </c>
      <c r="N970" s="239">
        <v>1.6000000000000001E-4</v>
      </c>
      <c r="O970" s="239">
        <f>ROUND(E970*N970,2)</f>
        <v>0</v>
      </c>
      <c r="P970" s="239">
        <v>0</v>
      </c>
      <c r="Q970" s="239">
        <f>ROUND(E970*P970,2)</f>
        <v>0</v>
      </c>
      <c r="R970" s="241" t="s">
        <v>1583</v>
      </c>
      <c r="S970" s="241" t="s">
        <v>280</v>
      </c>
      <c r="T970" s="242" t="s">
        <v>441</v>
      </c>
      <c r="U970" s="222">
        <v>0.15</v>
      </c>
      <c r="V970" s="222">
        <f>ROUND(E970*U970,2)</f>
        <v>1.23</v>
      </c>
      <c r="W970" s="222"/>
      <c r="X970" s="222" t="s">
        <v>399</v>
      </c>
      <c r="Y970" s="222" t="s">
        <v>283</v>
      </c>
      <c r="Z970" s="212"/>
      <c r="AA970" s="212"/>
      <c r="AB970" s="212"/>
      <c r="AC970" s="212"/>
      <c r="AD970" s="212"/>
      <c r="AE970" s="212"/>
      <c r="AF970" s="212"/>
      <c r="AG970" s="212" t="s">
        <v>400</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48" t="s">
        <v>1599</v>
      </c>
      <c r="D971" s="244"/>
      <c r="E971" s="244"/>
      <c r="F971" s="244"/>
      <c r="G971" s="244"/>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286</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x14ac:dyDescent="0.2">
      <c r="A972" s="229" t="s">
        <v>275</v>
      </c>
      <c r="B972" s="230" t="s">
        <v>222</v>
      </c>
      <c r="C972" s="246" t="s">
        <v>223</v>
      </c>
      <c r="D972" s="231"/>
      <c r="E972" s="232"/>
      <c r="F972" s="233"/>
      <c r="G972" s="233">
        <f>SUMIF(AG973:AG976,"&lt;&gt;NOR",G973:G976)</f>
        <v>0</v>
      </c>
      <c r="H972" s="233"/>
      <c r="I972" s="233">
        <f>SUM(I973:I976)</f>
        <v>0</v>
      </c>
      <c r="J972" s="233"/>
      <c r="K972" s="233">
        <f>SUM(K973:K976)</f>
        <v>0</v>
      </c>
      <c r="L972" s="233"/>
      <c r="M972" s="233">
        <f>SUM(M973:M976)</f>
        <v>0</v>
      </c>
      <c r="N972" s="232"/>
      <c r="O972" s="232">
        <f>SUM(O973:O976)</f>
        <v>0.71</v>
      </c>
      <c r="P972" s="232"/>
      <c r="Q972" s="232">
        <f>SUM(Q973:Q976)</f>
        <v>0</v>
      </c>
      <c r="R972" s="233"/>
      <c r="S972" s="233"/>
      <c r="T972" s="234"/>
      <c r="U972" s="228"/>
      <c r="V972" s="228">
        <f>SUM(V973:V976)</f>
        <v>298.12</v>
      </c>
      <c r="W972" s="228"/>
      <c r="X972" s="228"/>
      <c r="Y972" s="228"/>
      <c r="AG972" t="s">
        <v>276</v>
      </c>
    </row>
    <row r="973" spans="1:60" outlineLevel="1" x14ac:dyDescent="0.2">
      <c r="A973" s="236">
        <v>304</v>
      </c>
      <c r="B973" s="237" t="s">
        <v>1600</v>
      </c>
      <c r="C973" s="247" t="s">
        <v>1601</v>
      </c>
      <c r="D973" s="238" t="s">
        <v>439</v>
      </c>
      <c r="E973" s="239">
        <v>2218.3655600000002</v>
      </c>
      <c r="F973" s="240"/>
      <c r="G973" s="241">
        <f>ROUND(E973*F973,2)</f>
        <v>0</v>
      </c>
      <c r="H973" s="240"/>
      <c r="I973" s="241">
        <f>ROUND(E973*H973,2)</f>
        <v>0</v>
      </c>
      <c r="J973" s="240"/>
      <c r="K973" s="241">
        <f>ROUND(E973*J973,2)</f>
        <v>0</v>
      </c>
      <c r="L973" s="241">
        <v>21</v>
      </c>
      <c r="M973" s="241">
        <f>G973*(1+L973/100)</f>
        <v>0</v>
      </c>
      <c r="N973" s="239">
        <v>1.7000000000000001E-4</v>
      </c>
      <c r="O973" s="239">
        <f>ROUND(E973*N973,2)</f>
        <v>0.38</v>
      </c>
      <c r="P973" s="239">
        <v>0</v>
      </c>
      <c r="Q973" s="239">
        <f>ROUND(E973*P973,2)</f>
        <v>0</v>
      </c>
      <c r="R973" s="241" t="s">
        <v>1602</v>
      </c>
      <c r="S973" s="241" t="s">
        <v>280</v>
      </c>
      <c r="T973" s="242" t="s">
        <v>441</v>
      </c>
      <c r="U973" s="222">
        <v>3.2480000000000002E-2</v>
      </c>
      <c r="V973" s="222">
        <f>ROUND(E973*U973,2)</f>
        <v>72.05</v>
      </c>
      <c r="W973" s="222"/>
      <c r="X973" s="222" t="s">
        <v>399</v>
      </c>
      <c r="Y973" s="222" t="s">
        <v>283</v>
      </c>
      <c r="Z973" s="212"/>
      <c r="AA973" s="212"/>
      <c r="AB973" s="212"/>
      <c r="AC973" s="212"/>
      <c r="AD973" s="212"/>
      <c r="AE973" s="212"/>
      <c r="AF973" s="212"/>
      <c r="AG973" s="212" t="s">
        <v>400</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2" x14ac:dyDescent="0.2">
      <c r="A974" s="219"/>
      <c r="B974" s="220"/>
      <c r="C974" s="249" t="s">
        <v>1603</v>
      </c>
      <c r="D974" s="226"/>
      <c r="E974" s="227">
        <v>938.47015999999996</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288</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9" t="s">
        <v>1604</v>
      </c>
      <c r="D975" s="226"/>
      <c r="E975" s="227">
        <v>1279.8954000000001</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57">
        <v>305</v>
      </c>
      <c r="B976" s="258" t="s">
        <v>1605</v>
      </c>
      <c r="C976" s="265" t="s">
        <v>1606</v>
      </c>
      <c r="D976" s="259" t="s">
        <v>439</v>
      </c>
      <c r="E976" s="260">
        <v>2218.3655600000002</v>
      </c>
      <c r="F976" s="261"/>
      <c r="G976" s="262">
        <f>ROUND(E976*F976,2)</f>
        <v>0</v>
      </c>
      <c r="H976" s="261"/>
      <c r="I976" s="262">
        <f>ROUND(E976*H976,2)</f>
        <v>0</v>
      </c>
      <c r="J976" s="261"/>
      <c r="K976" s="262">
        <f>ROUND(E976*J976,2)</f>
        <v>0</v>
      </c>
      <c r="L976" s="262">
        <v>21</v>
      </c>
      <c r="M976" s="262">
        <f>G976*(1+L976/100)</f>
        <v>0</v>
      </c>
      <c r="N976" s="260">
        <v>1.4999999999999999E-4</v>
      </c>
      <c r="O976" s="260">
        <f>ROUND(E976*N976,2)</f>
        <v>0.33</v>
      </c>
      <c r="P976" s="260">
        <v>0</v>
      </c>
      <c r="Q976" s="260">
        <f>ROUND(E976*P976,2)</f>
        <v>0</v>
      </c>
      <c r="R976" s="262" t="s">
        <v>1602</v>
      </c>
      <c r="S976" s="262" t="s">
        <v>280</v>
      </c>
      <c r="T976" s="263" t="s">
        <v>1410</v>
      </c>
      <c r="U976" s="222">
        <v>0.10191</v>
      </c>
      <c r="V976" s="222">
        <f>ROUND(E976*U976,2)</f>
        <v>226.07</v>
      </c>
      <c r="W976" s="222"/>
      <c r="X976" s="222" t="s">
        <v>399</v>
      </c>
      <c r="Y976" s="222" t="s">
        <v>283</v>
      </c>
      <c r="Z976" s="212"/>
      <c r="AA976" s="212"/>
      <c r="AB976" s="212"/>
      <c r="AC976" s="212"/>
      <c r="AD976" s="212"/>
      <c r="AE976" s="212"/>
      <c r="AF976" s="212"/>
      <c r="AG976" s="212" t="s">
        <v>400</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x14ac:dyDescent="0.2">
      <c r="A977" s="229" t="s">
        <v>275</v>
      </c>
      <c r="B977" s="230" t="s">
        <v>224</v>
      </c>
      <c r="C977" s="246" t="s">
        <v>225</v>
      </c>
      <c r="D977" s="231"/>
      <c r="E977" s="232"/>
      <c r="F977" s="233"/>
      <c r="G977" s="233">
        <f>SUMIF(AG978:AG1001,"&lt;&gt;NOR",G978:G1001)</f>
        <v>0</v>
      </c>
      <c r="H977" s="233"/>
      <c r="I977" s="233">
        <f>SUM(I978:I1001)</f>
        <v>0</v>
      </c>
      <c r="J977" s="233"/>
      <c r="K977" s="233">
        <f>SUM(K978:K1001)</f>
        <v>0</v>
      </c>
      <c r="L977" s="233"/>
      <c r="M977" s="233">
        <f>SUM(M978:M1001)</f>
        <v>0</v>
      </c>
      <c r="N977" s="232"/>
      <c r="O977" s="232">
        <f>SUM(O978:O1001)</f>
        <v>0.01</v>
      </c>
      <c r="P977" s="232"/>
      <c r="Q977" s="232">
        <f>SUM(Q978:Q1001)</f>
        <v>0</v>
      </c>
      <c r="R977" s="233"/>
      <c r="S977" s="233"/>
      <c r="T977" s="234"/>
      <c r="U977" s="228"/>
      <c r="V977" s="228">
        <f>SUM(V978:V1001)</f>
        <v>2.12</v>
      </c>
      <c r="W977" s="228"/>
      <c r="X977" s="228"/>
      <c r="Y977" s="228"/>
      <c r="AG977" t="s">
        <v>276</v>
      </c>
    </row>
    <row r="978" spans="1:60" outlineLevel="1" x14ac:dyDescent="0.2">
      <c r="A978" s="236">
        <v>306</v>
      </c>
      <c r="B978" s="237" t="s">
        <v>1607</v>
      </c>
      <c r="C978" s="247" t="s">
        <v>1608</v>
      </c>
      <c r="D978" s="238" t="s">
        <v>1105</v>
      </c>
      <c r="E978" s="239">
        <v>1</v>
      </c>
      <c r="F978" s="240"/>
      <c r="G978" s="241">
        <f>ROUND(E978*F978,2)</f>
        <v>0</v>
      </c>
      <c r="H978" s="240"/>
      <c r="I978" s="241">
        <f>ROUND(E978*H978,2)</f>
        <v>0</v>
      </c>
      <c r="J978" s="240"/>
      <c r="K978" s="241">
        <f>ROUND(E978*J978,2)</f>
        <v>0</v>
      </c>
      <c r="L978" s="241">
        <v>21</v>
      </c>
      <c r="M978" s="241">
        <f>G978*(1+L978/100)</f>
        <v>0</v>
      </c>
      <c r="N978" s="239">
        <v>0</v>
      </c>
      <c r="O978" s="239">
        <f>ROUND(E978*N978,2)</f>
        <v>0</v>
      </c>
      <c r="P978" s="239">
        <v>0</v>
      </c>
      <c r="Q978" s="239">
        <f>ROUND(E978*P978,2)</f>
        <v>0</v>
      </c>
      <c r="R978" s="241"/>
      <c r="S978" s="241" t="s">
        <v>316</v>
      </c>
      <c r="T978" s="242" t="s">
        <v>281</v>
      </c>
      <c r="U978" s="222">
        <v>0</v>
      </c>
      <c r="V978" s="222">
        <f>ROUND(E978*U978,2)</f>
        <v>0</v>
      </c>
      <c r="W978" s="222"/>
      <c r="X978" s="222" t="s">
        <v>399</v>
      </c>
      <c r="Y978" s="222" t="s">
        <v>283</v>
      </c>
      <c r="Z978" s="212"/>
      <c r="AA978" s="212"/>
      <c r="AB978" s="212"/>
      <c r="AC978" s="212"/>
      <c r="AD978" s="212"/>
      <c r="AE978" s="212"/>
      <c r="AF978" s="212"/>
      <c r="AG978" s="212" t="s">
        <v>400</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48" t="s">
        <v>1609</v>
      </c>
      <c r="D979" s="244"/>
      <c r="E979" s="244"/>
      <c r="F979" s="244"/>
      <c r="G979" s="244"/>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286</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2" x14ac:dyDescent="0.2">
      <c r="A980" s="219"/>
      <c r="B980" s="220"/>
      <c r="C980" s="249" t="s">
        <v>1610</v>
      </c>
      <c r="D980" s="226"/>
      <c r="E980" s="227"/>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288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49" t="s">
        <v>1611</v>
      </c>
      <c r="D981" s="226"/>
      <c r="E981" s="227"/>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288</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49" t="s">
        <v>1612</v>
      </c>
      <c r="D982" s="226"/>
      <c r="E982" s="227"/>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288</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49" t="s">
        <v>1613</v>
      </c>
      <c r="D983" s="226"/>
      <c r="E983" s="227"/>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288</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49" t="s">
        <v>1614</v>
      </c>
      <c r="D984" s="226"/>
      <c r="E984" s="227"/>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288</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1615</v>
      </c>
      <c r="D985" s="226"/>
      <c r="E985" s="227"/>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288</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49" t="s">
        <v>1616</v>
      </c>
      <c r="D986" s="226"/>
      <c r="E986" s="227"/>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288</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49" t="s">
        <v>1617</v>
      </c>
      <c r="D987" s="226"/>
      <c r="E987" s="227"/>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288</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49" t="s">
        <v>1618</v>
      </c>
      <c r="D988" s="226"/>
      <c r="E988" s="227"/>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288</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49" t="s">
        <v>1619</v>
      </c>
      <c r="D989" s="226"/>
      <c r="E989" s="227"/>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288</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49" t="s">
        <v>1620</v>
      </c>
      <c r="D990" s="226"/>
      <c r="E990" s="227"/>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288</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49" t="s">
        <v>1621</v>
      </c>
      <c r="D991" s="226"/>
      <c r="E991" s="227"/>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288</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49" t="s">
        <v>291</v>
      </c>
      <c r="D992" s="226"/>
      <c r="E992" s="227">
        <v>1</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36">
        <v>307</v>
      </c>
      <c r="B993" s="237" t="s">
        <v>1622</v>
      </c>
      <c r="C993" s="247" t="s">
        <v>1623</v>
      </c>
      <c r="D993" s="238" t="s">
        <v>439</v>
      </c>
      <c r="E993" s="239">
        <v>23.3</v>
      </c>
      <c r="F993" s="240"/>
      <c r="G993" s="241">
        <f>ROUND(E993*F993,2)</f>
        <v>0</v>
      </c>
      <c r="H993" s="240"/>
      <c r="I993" s="241">
        <f>ROUND(E993*H993,2)</f>
        <v>0</v>
      </c>
      <c r="J993" s="240"/>
      <c r="K993" s="241">
        <f>ROUND(E993*J993,2)</f>
        <v>0</v>
      </c>
      <c r="L993" s="241">
        <v>21</v>
      </c>
      <c r="M993" s="241">
        <f>G993*(1+L993/100)</f>
        <v>0</v>
      </c>
      <c r="N993" s="239">
        <v>2.9999999999999997E-4</v>
      </c>
      <c r="O993" s="239">
        <f>ROUND(E993*N993,2)</f>
        <v>0.01</v>
      </c>
      <c r="P993" s="239">
        <v>0</v>
      </c>
      <c r="Q993" s="239">
        <f>ROUND(E993*P993,2)</f>
        <v>0</v>
      </c>
      <c r="R993" s="241" t="s">
        <v>1624</v>
      </c>
      <c r="S993" s="241" t="s">
        <v>280</v>
      </c>
      <c r="T993" s="242" t="s">
        <v>441</v>
      </c>
      <c r="U993" s="222">
        <v>9.0999999999999998E-2</v>
      </c>
      <c r="V993" s="222">
        <f>ROUND(E993*U993,2)</f>
        <v>2.12</v>
      </c>
      <c r="W993" s="222"/>
      <c r="X993" s="222" t="s">
        <v>399</v>
      </c>
      <c r="Y993" s="222" t="s">
        <v>283</v>
      </c>
      <c r="Z993" s="212"/>
      <c r="AA993" s="212"/>
      <c r="AB993" s="212"/>
      <c r="AC993" s="212"/>
      <c r="AD993" s="212"/>
      <c r="AE993" s="212"/>
      <c r="AF993" s="212"/>
      <c r="AG993" s="212" t="s">
        <v>400</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49" t="s">
        <v>1625</v>
      </c>
      <c r="D994" s="226"/>
      <c r="E994" s="227">
        <v>23.3</v>
      </c>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36">
        <v>308</v>
      </c>
      <c r="B995" s="237" t="s">
        <v>1626</v>
      </c>
      <c r="C995" s="247" t="s">
        <v>1627</v>
      </c>
      <c r="D995" s="238" t="s">
        <v>886</v>
      </c>
      <c r="E995" s="239">
        <v>5</v>
      </c>
      <c r="F995" s="240"/>
      <c r="G995" s="241">
        <f>ROUND(E995*F995,2)</f>
        <v>0</v>
      </c>
      <c r="H995" s="240"/>
      <c r="I995" s="241">
        <f>ROUND(E995*H995,2)</f>
        <v>0</v>
      </c>
      <c r="J995" s="240"/>
      <c r="K995" s="241">
        <f>ROUND(E995*J995,2)</f>
        <v>0</v>
      </c>
      <c r="L995" s="241">
        <v>21</v>
      </c>
      <c r="M995" s="241">
        <f>G995*(1+L995/100)</f>
        <v>0</v>
      </c>
      <c r="N995" s="239">
        <v>0</v>
      </c>
      <c r="O995" s="239">
        <f>ROUND(E995*N995,2)</f>
        <v>0</v>
      </c>
      <c r="P995" s="239">
        <v>0</v>
      </c>
      <c r="Q995" s="239">
        <f>ROUND(E995*P995,2)</f>
        <v>0</v>
      </c>
      <c r="R995" s="241"/>
      <c r="S995" s="241" t="s">
        <v>316</v>
      </c>
      <c r="T995" s="242" t="s">
        <v>281</v>
      </c>
      <c r="U995" s="222">
        <v>0</v>
      </c>
      <c r="V995" s="222">
        <f>ROUND(E995*U995,2)</f>
        <v>0</v>
      </c>
      <c r="W995" s="222"/>
      <c r="X995" s="222" t="s">
        <v>399</v>
      </c>
      <c r="Y995" s="222" t="s">
        <v>283</v>
      </c>
      <c r="Z995" s="212"/>
      <c r="AA995" s="212"/>
      <c r="AB995" s="212"/>
      <c r="AC995" s="212"/>
      <c r="AD995" s="212"/>
      <c r="AE995" s="212"/>
      <c r="AF995" s="212"/>
      <c r="AG995" s="212" t="s">
        <v>400</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ht="33.75" outlineLevel="2" x14ac:dyDescent="0.2">
      <c r="A996" s="219"/>
      <c r="B996" s="220"/>
      <c r="C996" s="248" t="s">
        <v>1628</v>
      </c>
      <c r="D996" s="244"/>
      <c r="E996" s="244"/>
      <c r="F996" s="244"/>
      <c r="G996" s="244"/>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286</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43" t="str">
        <f>C996</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996" s="212"/>
      <c r="BC996" s="212"/>
      <c r="BD996" s="212"/>
      <c r="BE996" s="212"/>
      <c r="BF996" s="212"/>
      <c r="BG996" s="212"/>
      <c r="BH996" s="212"/>
    </row>
    <row r="997" spans="1:60" outlineLevel="2" x14ac:dyDescent="0.2">
      <c r="A997" s="219"/>
      <c r="B997" s="220"/>
      <c r="C997" s="249" t="s">
        <v>1629</v>
      </c>
      <c r="D997" s="226"/>
      <c r="E997" s="227"/>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288</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49" t="s">
        <v>1630</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288</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9" t="s">
        <v>1631</v>
      </c>
      <c r="D999" s="226"/>
      <c r="E999" s="227">
        <v>5</v>
      </c>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288</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36">
        <v>309</v>
      </c>
      <c r="B1000" s="237" t="s">
        <v>1632</v>
      </c>
      <c r="C1000" s="247" t="s">
        <v>1633</v>
      </c>
      <c r="D1000" s="238" t="s">
        <v>0</v>
      </c>
      <c r="E1000" s="239">
        <v>2300.9340999999999</v>
      </c>
      <c r="F1000" s="240"/>
      <c r="G1000" s="241">
        <f>ROUND(E1000*F1000,2)</f>
        <v>0</v>
      </c>
      <c r="H1000" s="240"/>
      <c r="I1000" s="241">
        <f>ROUND(E1000*H1000,2)</f>
        <v>0</v>
      </c>
      <c r="J1000" s="240"/>
      <c r="K1000" s="241">
        <f>ROUND(E1000*J1000,2)</f>
        <v>0</v>
      </c>
      <c r="L1000" s="241">
        <v>21</v>
      </c>
      <c r="M1000" s="241">
        <f>G1000*(1+L1000/100)</f>
        <v>0</v>
      </c>
      <c r="N1000" s="239">
        <v>0</v>
      </c>
      <c r="O1000" s="239">
        <f>ROUND(E1000*N1000,2)</f>
        <v>0</v>
      </c>
      <c r="P1000" s="239">
        <v>0</v>
      </c>
      <c r="Q1000" s="239">
        <f>ROUND(E1000*P1000,2)</f>
        <v>0</v>
      </c>
      <c r="R1000" s="241" t="s">
        <v>1624</v>
      </c>
      <c r="S1000" s="241" t="s">
        <v>280</v>
      </c>
      <c r="T1000" s="242" t="s">
        <v>441</v>
      </c>
      <c r="U1000" s="222">
        <v>0</v>
      </c>
      <c r="V1000" s="222">
        <f>ROUND(E1000*U1000,2)</f>
        <v>0</v>
      </c>
      <c r="W1000" s="222"/>
      <c r="X1000" s="222" t="s">
        <v>399</v>
      </c>
      <c r="Y1000" s="222" t="s">
        <v>283</v>
      </c>
      <c r="Z1000" s="212"/>
      <c r="AA1000" s="212"/>
      <c r="AB1000" s="212"/>
      <c r="AC1000" s="212"/>
      <c r="AD1000" s="212"/>
      <c r="AE1000" s="212"/>
      <c r="AF1000" s="212"/>
      <c r="AG1000" s="212" t="s">
        <v>1036</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
      <c r="A1001" s="219"/>
      <c r="B1001" s="220"/>
      <c r="C1001" s="264" t="s">
        <v>1076</v>
      </c>
      <c r="D1001" s="256"/>
      <c r="E1001" s="256"/>
      <c r="F1001" s="256"/>
      <c r="G1001" s="256"/>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448</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x14ac:dyDescent="0.2">
      <c r="A1002" s="229" t="s">
        <v>275</v>
      </c>
      <c r="B1002" s="230" t="s">
        <v>226</v>
      </c>
      <c r="C1002" s="246" t="s">
        <v>227</v>
      </c>
      <c r="D1002" s="231"/>
      <c r="E1002" s="232"/>
      <c r="F1002" s="233"/>
      <c r="G1002" s="233">
        <f>SUMIF(AG1003:AG1003,"&lt;&gt;NOR",G1003:G1003)</f>
        <v>0</v>
      </c>
      <c r="H1002" s="233"/>
      <c r="I1002" s="233">
        <f>SUM(I1003:I1003)</f>
        <v>0</v>
      </c>
      <c r="J1002" s="233"/>
      <c r="K1002" s="233">
        <f>SUM(K1003:K1003)</f>
        <v>0</v>
      </c>
      <c r="L1002" s="233"/>
      <c r="M1002" s="233">
        <f>SUM(M1003:M1003)</f>
        <v>0</v>
      </c>
      <c r="N1002" s="232"/>
      <c r="O1002" s="232">
        <f>SUM(O1003:O1003)</f>
        <v>0</v>
      </c>
      <c r="P1002" s="232"/>
      <c r="Q1002" s="232">
        <f>SUM(Q1003:Q1003)</f>
        <v>20.43</v>
      </c>
      <c r="R1002" s="233"/>
      <c r="S1002" s="233"/>
      <c r="T1002" s="234"/>
      <c r="U1002" s="228"/>
      <c r="V1002" s="228">
        <f>SUM(V1003:V1003)</f>
        <v>350.17</v>
      </c>
      <c r="W1002" s="228"/>
      <c r="X1002" s="228"/>
      <c r="Y1002" s="228"/>
      <c r="AG1002" t="s">
        <v>276</v>
      </c>
    </row>
    <row r="1003" spans="1:60" outlineLevel="1" x14ac:dyDescent="0.2">
      <c r="A1003" s="257">
        <v>310</v>
      </c>
      <c r="B1003" s="258" t="s">
        <v>1634</v>
      </c>
      <c r="C1003" s="265" t="s">
        <v>1635</v>
      </c>
      <c r="D1003" s="259" t="s">
        <v>439</v>
      </c>
      <c r="E1003" s="260">
        <v>1459.05</v>
      </c>
      <c r="F1003" s="261"/>
      <c r="G1003" s="262">
        <f>ROUND(E1003*F1003,2)</f>
        <v>0</v>
      </c>
      <c r="H1003" s="261"/>
      <c r="I1003" s="262">
        <f>ROUND(E1003*H1003,2)</f>
        <v>0</v>
      </c>
      <c r="J1003" s="261"/>
      <c r="K1003" s="262">
        <f>ROUND(E1003*J1003,2)</f>
        <v>0</v>
      </c>
      <c r="L1003" s="262">
        <v>21</v>
      </c>
      <c r="M1003" s="262">
        <f>G1003*(1+L1003/100)</f>
        <v>0</v>
      </c>
      <c r="N1003" s="260">
        <v>0</v>
      </c>
      <c r="O1003" s="260">
        <f>ROUND(E1003*N1003,2)</f>
        <v>0</v>
      </c>
      <c r="P1003" s="260">
        <v>1.4E-2</v>
      </c>
      <c r="Q1003" s="260">
        <f>ROUND(E1003*P1003,2)</f>
        <v>20.43</v>
      </c>
      <c r="R1003" s="262" t="s">
        <v>1636</v>
      </c>
      <c r="S1003" s="262" t="s">
        <v>280</v>
      </c>
      <c r="T1003" s="263" t="s">
        <v>441</v>
      </c>
      <c r="U1003" s="222">
        <v>0.24</v>
      </c>
      <c r="V1003" s="222">
        <f>ROUND(E1003*U1003,2)</f>
        <v>350.17</v>
      </c>
      <c r="W1003" s="222"/>
      <c r="X1003" s="222" t="s">
        <v>399</v>
      </c>
      <c r="Y1003" s="222" t="s">
        <v>283</v>
      </c>
      <c r="Z1003" s="212"/>
      <c r="AA1003" s="212"/>
      <c r="AB1003" s="212"/>
      <c r="AC1003" s="212"/>
      <c r="AD1003" s="212"/>
      <c r="AE1003" s="212"/>
      <c r="AF1003" s="212"/>
      <c r="AG1003" s="212" t="s">
        <v>400</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x14ac:dyDescent="0.2">
      <c r="A1004" s="229" t="s">
        <v>275</v>
      </c>
      <c r="B1004" s="230" t="s">
        <v>210</v>
      </c>
      <c r="C1004" s="246" t="s">
        <v>211</v>
      </c>
      <c r="D1004" s="231"/>
      <c r="E1004" s="232"/>
      <c r="F1004" s="233"/>
      <c r="G1004" s="233">
        <f>SUMIF(AG1005:AG1217,"&lt;&gt;NOR",G1005:G1217)</f>
        <v>0</v>
      </c>
      <c r="H1004" s="233"/>
      <c r="I1004" s="233">
        <f>SUM(I1005:I1217)</f>
        <v>0</v>
      </c>
      <c r="J1004" s="233"/>
      <c r="K1004" s="233">
        <f>SUM(K1005:K1217)</f>
        <v>0</v>
      </c>
      <c r="L1004" s="233"/>
      <c r="M1004" s="233">
        <f>SUM(M1005:M1217)</f>
        <v>0</v>
      </c>
      <c r="N1004" s="232"/>
      <c r="O1004" s="232">
        <f>SUM(O1005:O1217)</f>
        <v>0.04</v>
      </c>
      <c r="P1004" s="232"/>
      <c r="Q1004" s="232">
        <f>SUM(Q1005:Q1217)</f>
        <v>0</v>
      </c>
      <c r="R1004" s="233"/>
      <c r="S1004" s="233"/>
      <c r="T1004" s="234"/>
      <c r="U1004" s="228"/>
      <c r="V1004" s="228">
        <f>SUM(V1005:V1217)</f>
        <v>744.66000000000008</v>
      </c>
      <c r="W1004" s="228"/>
      <c r="X1004" s="228"/>
      <c r="Y1004" s="228"/>
      <c r="AG1004" t="s">
        <v>276</v>
      </c>
    </row>
    <row r="1005" spans="1:60" outlineLevel="1" x14ac:dyDescent="0.2">
      <c r="A1005" s="236">
        <v>311</v>
      </c>
      <c r="B1005" s="237" t="s">
        <v>1637</v>
      </c>
      <c r="C1005" s="247" t="s">
        <v>1638</v>
      </c>
      <c r="D1005" s="238" t="s">
        <v>492</v>
      </c>
      <c r="E1005" s="239">
        <v>4</v>
      </c>
      <c r="F1005" s="240"/>
      <c r="G1005" s="241">
        <f>ROUND(E1005*F1005,2)</f>
        <v>0</v>
      </c>
      <c r="H1005" s="240"/>
      <c r="I1005" s="241">
        <f>ROUND(E1005*H1005,2)</f>
        <v>0</v>
      </c>
      <c r="J1005" s="240"/>
      <c r="K1005" s="241">
        <f>ROUND(E1005*J1005,2)</f>
        <v>0</v>
      </c>
      <c r="L1005" s="241">
        <v>21</v>
      </c>
      <c r="M1005" s="241">
        <f>G1005*(1+L1005/100)</f>
        <v>0</v>
      </c>
      <c r="N1005" s="239">
        <v>0</v>
      </c>
      <c r="O1005" s="239">
        <f>ROUND(E1005*N1005,2)</f>
        <v>0</v>
      </c>
      <c r="P1005" s="239">
        <v>0</v>
      </c>
      <c r="Q1005" s="239">
        <f>ROUND(E1005*P1005,2)</f>
        <v>0</v>
      </c>
      <c r="R1005" s="241"/>
      <c r="S1005" s="241" t="s">
        <v>316</v>
      </c>
      <c r="T1005" s="242" t="s">
        <v>441</v>
      </c>
      <c r="U1005" s="222">
        <v>1.5</v>
      </c>
      <c r="V1005" s="222">
        <f>ROUND(E1005*U1005,2)</f>
        <v>6</v>
      </c>
      <c r="W1005" s="222"/>
      <c r="X1005" s="222" t="s">
        <v>399</v>
      </c>
      <c r="Y1005" s="222" t="s">
        <v>283</v>
      </c>
      <c r="Z1005" s="212"/>
      <c r="AA1005" s="212"/>
      <c r="AB1005" s="212"/>
      <c r="AC1005" s="212"/>
      <c r="AD1005" s="212"/>
      <c r="AE1005" s="212"/>
      <c r="AF1005" s="212"/>
      <c r="AG1005" s="212" t="s">
        <v>400</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2" x14ac:dyDescent="0.2">
      <c r="A1006" s="219"/>
      <c r="B1006" s="220"/>
      <c r="C1006" s="249" t="s">
        <v>1639</v>
      </c>
      <c r="D1006" s="226"/>
      <c r="E1006" s="227"/>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49" t="s">
        <v>1640</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1641</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1642</v>
      </c>
      <c r="D1009" s="226"/>
      <c r="E1009" s="227"/>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49" t="s">
        <v>1643</v>
      </c>
      <c r="D1010" s="226"/>
      <c r="E1010" s="227"/>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288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49" t="s">
        <v>1644</v>
      </c>
      <c r="D1011" s="226"/>
      <c r="E1011" s="227"/>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288</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49" t="s">
        <v>1645</v>
      </c>
      <c r="D1012" s="226"/>
      <c r="E1012" s="227"/>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288</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49" t="s">
        <v>1646</v>
      </c>
      <c r="D1013" s="226"/>
      <c r="E1013" s="227"/>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288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49" t="s">
        <v>1647</v>
      </c>
      <c r="D1014" s="226"/>
      <c r="E1014" s="227"/>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288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49" t="s">
        <v>1648</v>
      </c>
      <c r="D1015" s="226"/>
      <c r="E1015" s="227">
        <v>4</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288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1" x14ac:dyDescent="0.2">
      <c r="A1016" s="236">
        <v>312</v>
      </c>
      <c r="B1016" s="237" t="s">
        <v>1649</v>
      </c>
      <c r="C1016" s="247" t="s">
        <v>1650</v>
      </c>
      <c r="D1016" s="238" t="s">
        <v>564</v>
      </c>
      <c r="E1016" s="239">
        <v>1454.5</v>
      </c>
      <c r="F1016" s="240"/>
      <c r="G1016" s="241">
        <f>ROUND(E1016*F1016,2)</f>
        <v>0</v>
      </c>
      <c r="H1016" s="240"/>
      <c r="I1016" s="241">
        <f>ROUND(E1016*H1016,2)</f>
        <v>0</v>
      </c>
      <c r="J1016" s="240"/>
      <c r="K1016" s="241">
        <f>ROUND(E1016*J1016,2)</f>
        <v>0</v>
      </c>
      <c r="L1016" s="241">
        <v>21</v>
      </c>
      <c r="M1016" s="241">
        <f>G1016*(1+L1016/100)</f>
        <v>0</v>
      </c>
      <c r="N1016" s="239">
        <v>2.0000000000000002E-5</v>
      </c>
      <c r="O1016" s="239">
        <f>ROUND(E1016*N1016,2)</f>
        <v>0.03</v>
      </c>
      <c r="P1016" s="239">
        <v>0</v>
      </c>
      <c r="Q1016" s="239">
        <f>ROUND(E1016*P1016,2)</f>
        <v>0</v>
      </c>
      <c r="R1016" s="241" t="s">
        <v>1088</v>
      </c>
      <c r="S1016" s="241" t="s">
        <v>280</v>
      </c>
      <c r="T1016" s="242" t="s">
        <v>441</v>
      </c>
      <c r="U1016" s="222">
        <v>0.49</v>
      </c>
      <c r="V1016" s="222">
        <f>ROUND(E1016*U1016,2)</f>
        <v>712.71</v>
      </c>
      <c r="W1016" s="222"/>
      <c r="X1016" s="222" t="s">
        <v>399</v>
      </c>
      <c r="Y1016" s="222" t="s">
        <v>283</v>
      </c>
      <c r="Z1016" s="212"/>
      <c r="AA1016" s="212"/>
      <c r="AB1016" s="212"/>
      <c r="AC1016" s="212"/>
      <c r="AD1016" s="212"/>
      <c r="AE1016" s="212"/>
      <c r="AF1016" s="212"/>
      <c r="AG1016" s="212" t="s">
        <v>400</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48" t="s">
        <v>1651</v>
      </c>
      <c r="D1017" s="244"/>
      <c r="E1017" s="244"/>
      <c r="F1017" s="244"/>
      <c r="G1017" s="244"/>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286</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49" t="s">
        <v>1652</v>
      </c>
      <c r="D1018" s="226"/>
      <c r="E1018" s="227">
        <v>395.52</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1653</v>
      </c>
      <c r="D1019" s="226"/>
      <c r="E1019" s="227">
        <v>105.6</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1654</v>
      </c>
      <c r="D1020" s="226"/>
      <c r="E1020" s="227">
        <v>10.9</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1655</v>
      </c>
      <c r="D1021" s="226"/>
      <c r="E1021" s="227">
        <v>21.32</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1656</v>
      </c>
      <c r="D1022" s="226"/>
      <c r="E1022" s="227">
        <v>20.92</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1657</v>
      </c>
      <c r="D1023" s="226"/>
      <c r="E1023" s="227">
        <v>26.4</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1658</v>
      </c>
      <c r="D1024" s="226"/>
      <c r="E1024" s="227">
        <v>27.68</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1659</v>
      </c>
      <c r="D1025" s="226"/>
      <c r="E1025" s="227">
        <v>17.72</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49" t="s">
        <v>1660</v>
      </c>
      <c r="D1026" s="226"/>
      <c r="E1026" s="227">
        <v>148.68</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288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49" t="s">
        <v>1661</v>
      </c>
      <c r="D1027" s="226"/>
      <c r="E1027" s="227">
        <v>127.8</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49" t="s">
        <v>1662</v>
      </c>
      <c r="D1028" s="226"/>
      <c r="E1028" s="227">
        <v>11.96</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1663</v>
      </c>
      <c r="D1029" s="226"/>
      <c r="E1029" s="227">
        <v>61.2</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1664</v>
      </c>
      <c r="D1030" s="226"/>
      <c r="E1030" s="227">
        <v>6.92</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1665</v>
      </c>
      <c r="D1031" s="226"/>
      <c r="E1031" s="227">
        <v>11.34</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1666</v>
      </c>
      <c r="D1032" s="226"/>
      <c r="E1032" s="227">
        <v>112.2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1667</v>
      </c>
      <c r="D1033" s="226"/>
      <c r="E1033" s="227">
        <v>29.64</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1668</v>
      </c>
      <c r="D1034" s="226"/>
      <c r="E1034" s="227">
        <v>8.9</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1669</v>
      </c>
      <c r="D1035" s="226"/>
      <c r="E1035" s="227">
        <v>34.08</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1670</v>
      </c>
      <c r="D1036" s="226"/>
      <c r="E1036" s="227">
        <v>25.86</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1671</v>
      </c>
      <c r="D1037" s="226"/>
      <c r="E1037" s="227">
        <v>24.42</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1672</v>
      </c>
      <c r="D1038" s="226"/>
      <c r="E1038" s="227">
        <v>6.72</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1673</v>
      </c>
      <c r="D1039" s="226"/>
      <c r="E1039" s="227">
        <v>10.199999999999999</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1674</v>
      </c>
      <c r="D1040" s="226"/>
      <c r="E1040" s="227">
        <v>15.84</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1675</v>
      </c>
      <c r="D1041" s="226"/>
      <c r="E1041" s="227">
        <v>18</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1676</v>
      </c>
      <c r="D1042" s="226"/>
      <c r="E1042" s="227">
        <v>13.6</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288</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1677</v>
      </c>
      <c r="D1043" s="226"/>
      <c r="E1043" s="227">
        <v>9.84</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1678</v>
      </c>
      <c r="D1044" s="226"/>
      <c r="E1044" s="227">
        <v>11.84</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1679</v>
      </c>
      <c r="D1045" s="226"/>
      <c r="E1045" s="227">
        <v>3.64</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1680</v>
      </c>
      <c r="D1046" s="226"/>
      <c r="E1046" s="227">
        <v>4.6399999999999997</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1681</v>
      </c>
      <c r="D1047" s="226"/>
      <c r="E1047" s="227">
        <v>44</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1682</v>
      </c>
      <c r="D1048" s="226"/>
      <c r="E1048" s="227">
        <v>4.38</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1683</v>
      </c>
      <c r="D1049" s="226"/>
      <c r="E1049" s="227">
        <v>6.78</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1684</v>
      </c>
      <c r="D1050" s="226"/>
      <c r="E1050" s="227">
        <v>4.5599999999999996</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288</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49" t="s">
        <v>1685</v>
      </c>
      <c r="D1051" s="226"/>
      <c r="E1051" s="227">
        <v>10.38</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288</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49" t="s">
        <v>1686</v>
      </c>
      <c r="D1052" s="226"/>
      <c r="E1052" s="227">
        <v>5.0199999999999996</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288</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49" t="s">
        <v>1687</v>
      </c>
      <c r="D1053" s="226"/>
      <c r="E1053" s="227">
        <v>8.6999999999999993</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49" t="s">
        <v>1688</v>
      </c>
      <c r="D1054" s="226"/>
      <c r="E1054" s="227">
        <v>4</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288</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49" t="s">
        <v>1689</v>
      </c>
      <c r="D1055" s="226"/>
      <c r="E1055" s="227">
        <v>43.3</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288</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
      <c r="A1056" s="236">
        <v>313</v>
      </c>
      <c r="B1056" s="237" t="s">
        <v>1690</v>
      </c>
      <c r="C1056" s="247" t="s">
        <v>1691</v>
      </c>
      <c r="D1056" s="238" t="s">
        <v>564</v>
      </c>
      <c r="E1056" s="239">
        <v>5.94</v>
      </c>
      <c r="F1056" s="240"/>
      <c r="G1056" s="241">
        <f>ROUND(E1056*F1056,2)</f>
        <v>0</v>
      </c>
      <c r="H1056" s="240"/>
      <c r="I1056" s="241">
        <f>ROUND(E1056*H1056,2)</f>
        <v>0</v>
      </c>
      <c r="J1056" s="240"/>
      <c r="K1056" s="241">
        <f>ROUND(E1056*J1056,2)</f>
        <v>0</v>
      </c>
      <c r="L1056" s="241">
        <v>21</v>
      </c>
      <c r="M1056" s="241">
        <f>G1056*(1+L1056/100)</f>
        <v>0</v>
      </c>
      <c r="N1056" s="239">
        <v>2.0000000000000002E-5</v>
      </c>
      <c r="O1056" s="239">
        <f>ROUND(E1056*N1056,2)</f>
        <v>0</v>
      </c>
      <c r="P1056" s="239">
        <v>0</v>
      </c>
      <c r="Q1056" s="239">
        <f>ROUND(E1056*P1056,2)</f>
        <v>0</v>
      </c>
      <c r="R1056" s="241" t="s">
        <v>1088</v>
      </c>
      <c r="S1056" s="241" t="s">
        <v>280</v>
      </c>
      <c r="T1056" s="242" t="s">
        <v>441</v>
      </c>
      <c r="U1056" s="222">
        <v>0.75700000000000001</v>
      </c>
      <c r="V1056" s="222">
        <f>ROUND(E1056*U1056,2)</f>
        <v>4.5</v>
      </c>
      <c r="W1056" s="222"/>
      <c r="X1056" s="222" t="s">
        <v>399</v>
      </c>
      <c r="Y1056" s="222" t="s">
        <v>283</v>
      </c>
      <c r="Z1056" s="212"/>
      <c r="AA1056" s="212"/>
      <c r="AB1056" s="212"/>
      <c r="AC1056" s="212"/>
      <c r="AD1056" s="212"/>
      <c r="AE1056" s="212"/>
      <c r="AF1056" s="212"/>
      <c r="AG1056" s="212" t="s">
        <v>400</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2" x14ac:dyDescent="0.2">
      <c r="A1057" s="219"/>
      <c r="B1057" s="220"/>
      <c r="C1057" s="248" t="s">
        <v>1692</v>
      </c>
      <c r="D1057" s="244"/>
      <c r="E1057" s="244"/>
      <c r="F1057" s="244"/>
      <c r="G1057" s="244"/>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286</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49" t="s">
        <v>1693</v>
      </c>
      <c r="D1058" s="226"/>
      <c r="E1058" s="227">
        <v>5.94</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288</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36">
        <v>314</v>
      </c>
      <c r="B1059" s="237" t="s">
        <v>1694</v>
      </c>
      <c r="C1059" s="247" t="s">
        <v>1695</v>
      </c>
      <c r="D1059" s="238" t="s">
        <v>564</v>
      </c>
      <c r="E1059" s="239">
        <v>40.32</v>
      </c>
      <c r="F1059" s="240"/>
      <c r="G1059" s="241">
        <f>ROUND(E1059*F1059,2)</f>
        <v>0</v>
      </c>
      <c r="H1059" s="240"/>
      <c r="I1059" s="241">
        <f>ROUND(E1059*H1059,2)</f>
        <v>0</v>
      </c>
      <c r="J1059" s="240"/>
      <c r="K1059" s="241">
        <f>ROUND(E1059*J1059,2)</f>
        <v>0</v>
      </c>
      <c r="L1059" s="241">
        <v>21</v>
      </c>
      <c r="M1059" s="241">
        <f>G1059*(1+L1059/100)</f>
        <v>0</v>
      </c>
      <c r="N1059" s="239">
        <v>2.9999999999999997E-4</v>
      </c>
      <c r="O1059" s="239">
        <f>ROUND(E1059*N1059,2)</f>
        <v>0.01</v>
      </c>
      <c r="P1059" s="239">
        <v>0</v>
      </c>
      <c r="Q1059" s="239">
        <f>ROUND(E1059*P1059,2)</f>
        <v>0</v>
      </c>
      <c r="R1059" s="241" t="s">
        <v>1088</v>
      </c>
      <c r="S1059" s="241" t="s">
        <v>280</v>
      </c>
      <c r="T1059" s="242" t="s">
        <v>441</v>
      </c>
      <c r="U1059" s="222">
        <v>0.53200000000000003</v>
      </c>
      <c r="V1059" s="222">
        <f>ROUND(E1059*U1059,2)</f>
        <v>21.45</v>
      </c>
      <c r="W1059" s="222"/>
      <c r="X1059" s="222" t="s">
        <v>399</v>
      </c>
      <c r="Y1059" s="222" t="s">
        <v>283</v>
      </c>
      <c r="Z1059" s="212"/>
      <c r="AA1059" s="212"/>
      <c r="AB1059" s="212"/>
      <c r="AC1059" s="212"/>
      <c r="AD1059" s="212"/>
      <c r="AE1059" s="212"/>
      <c r="AF1059" s="212"/>
      <c r="AG1059" s="212" t="s">
        <v>400</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2" x14ac:dyDescent="0.2">
      <c r="A1060" s="219"/>
      <c r="B1060" s="220"/>
      <c r="C1060" s="248" t="s">
        <v>1696</v>
      </c>
      <c r="D1060" s="244"/>
      <c r="E1060" s="244"/>
      <c r="F1060" s="244"/>
      <c r="G1060" s="244"/>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286</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49" t="s">
        <v>1697</v>
      </c>
      <c r="D1061" s="226"/>
      <c r="E1061" s="227">
        <v>19.82</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288</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49" t="s">
        <v>1698</v>
      </c>
      <c r="D1062" s="226"/>
      <c r="E1062" s="227">
        <v>20.5</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288</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36">
        <v>315</v>
      </c>
      <c r="B1063" s="237" t="s">
        <v>1699</v>
      </c>
      <c r="C1063" s="247" t="s">
        <v>1700</v>
      </c>
      <c r="D1063" s="238" t="s">
        <v>1105</v>
      </c>
      <c r="E1063" s="239">
        <v>0</v>
      </c>
      <c r="F1063" s="240"/>
      <c r="G1063" s="241">
        <f>ROUND(E1063*F1063,2)</f>
        <v>0</v>
      </c>
      <c r="H1063" s="240"/>
      <c r="I1063" s="241">
        <f>ROUND(E1063*H1063,2)</f>
        <v>0</v>
      </c>
      <c r="J1063" s="240"/>
      <c r="K1063" s="241">
        <f>ROUND(E1063*J1063,2)</f>
        <v>0</v>
      </c>
      <c r="L1063" s="241">
        <v>21</v>
      </c>
      <c r="M1063" s="241">
        <f>G1063*(1+L1063/100)</f>
        <v>0</v>
      </c>
      <c r="N1063" s="239">
        <v>0</v>
      </c>
      <c r="O1063" s="239">
        <f>ROUND(E1063*N1063,2)</f>
        <v>0</v>
      </c>
      <c r="P1063" s="239">
        <v>0</v>
      </c>
      <c r="Q1063" s="239">
        <f>ROUND(E1063*P1063,2)</f>
        <v>0</v>
      </c>
      <c r="R1063" s="241"/>
      <c r="S1063" s="241" t="s">
        <v>316</v>
      </c>
      <c r="T1063" s="242" t="s">
        <v>281</v>
      </c>
      <c r="U1063" s="222">
        <v>0</v>
      </c>
      <c r="V1063" s="222">
        <f>ROUND(E1063*U1063,2)</f>
        <v>0</v>
      </c>
      <c r="W1063" s="222"/>
      <c r="X1063" s="222" t="s">
        <v>399</v>
      </c>
      <c r="Y1063" s="222" t="s">
        <v>283</v>
      </c>
      <c r="Z1063" s="212"/>
      <c r="AA1063" s="212"/>
      <c r="AB1063" s="212"/>
      <c r="AC1063" s="212"/>
      <c r="AD1063" s="212"/>
      <c r="AE1063" s="212"/>
      <c r="AF1063" s="212"/>
      <c r="AG1063" s="212" t="s">
        <v>400</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2" x14ac:dyDescent="0.2">
      <c r="A1064" s="219"/>
      <c r="B1064" s="220"/>
      <c r="C1064" s="248" t="s">
        <v>1701</v>
      </c>
      <c r="D1064" s="244"/>
      <c r="E1064" s="244"/>
      <c r="F1064" s="244"/>
      <c r="G1064" s="244"/>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67" t="s">
        <v>1702</v>
      </c>
      <c r="D1065" s="223"/>
      <c r="E1065" s="224"/>
      <c r="F1065" s="225"/>
      <c r="G1065" s="225"/>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286</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0" t="s">
        <v>1703</v>
      </c>
      <c r="D1066" s="245"/>
      <c r="E1066" s="245"/>
      <c r="F1066" s="245"/>
      <c r="G1066" s="245"/>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286</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67" t="s">
        <v>1702</v>
      </c>
      <c r="D1067" s="223"/>
      <c r="E1067" s="224"/>
      <c r="F1067" s="225"/>
      <c r="G1067" s="225"/>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286</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0" t="s">
        <v>1704</v>
      </c>
      <c r="D1068" s="245"/>
      <c r="E1068" s="245"/>
      <c r="F1068" s="245"/>
      <c r="G1068" s="245"/>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286</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67" t="s">
        <v>1702</v>
      </c>
      <c r="D1069" s="223"/>
      <c r="E1069" s="224"/>
      <c r="F1069" s="225"/>
      <c r="G1069" s="225"/>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286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50" t="s">
        <v>1705</v>
      </c>
      <c r="D1070" s="245"/>
      <c r="E1070" s="245"/>
      <c r="F1070" s="245"/>
      <c r="G1070" s="245"/>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286</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67" t="s">
        <v>1702</v>
      </c>
      <c r="D1071" s="223"/>
      <c r="E1071" s="224"/>
      <c r="F1071" s="225"/>
      <c r="G1071" s="225"/>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286</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0" t="s">
        <v>1706</v>
      </c>
      <c r="D1072" s="245"/>
      <c r="E1072" s="245"/>
      <c r="F1072" s="245"/>
      <c r="G1072" s="245"/>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286</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67" t="s">
        <v>1702</v>
      </c>
      <c r="D1073" s="223"/>
      <c r="E1073" s="224"/>
      <c r="F1073" s="225"/>
      <c r="G1073" s="225"/>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286</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50" t="s">
        <v>1707</v>
      </c>
      <c r="D1074" s="245"/>
      <c r="E1074" s="245"/>
      <c r="F1074" s="245"/>
      <c r="G1074" s="245"/>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286</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7" t="s">
        <v>1702</v>
      </c>
      <c r="D1075" s="223"/>
      <c r="E1075" s="224"/>
      <c r="F1075" s="225"/>
      <c r="G1075" s="22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286</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0" t="s">
        <v>1708</v>
      </c>
      <c r="D1076" s="245"/>
      <c r="E1076" s="245"/>
      <c r="F1076" s="245"/>
      <c r="G1076" s="24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286</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1702</v>
      </c>
      <c r="D1077" s="223"/>
      <c r="E1077" s="224"/>
      <c r="F1077" s="225"/>
      <c r="G1077" s="22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286</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0" t="s">
        <v>1709</v>
      </c>
      <c r="D1078" s="245"/>
      <c r="E1078" s="245"/>
      <c r="F1078" s="245"/>
      <c r="G1078" s="24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286</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67" t="s">
        <v>1702</v>
      </c>
      <c r="D1079" s="223"/>
      <c r="E1079" s="224"/>
      <c r="F1079" s="225"/>
      <c r="G1079" s="22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286</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0" t="s">
        <v>1710</v>
      </c>
      <c r="D1080" s="245"/>
      <c r="E1080" s="245"/>
      <c r="F1080" s="245"/>
      <c r="G1080" s="24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286</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67" t="s">
        <v>1702</v>
      </c>
      <c r="D1081" s="223"/>
      <c r="E1081" s="224"/>
      <c r="F1081" s="225"/>
      <c r="G1081" s="22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286</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0" t="s">
        <v>1711</v>
      </c>
      <c r="D1082" s="245"/>
      <c r="E1082" s="245"/>
      <c r="F1082" s="245"/>
      <c r="G1082" s="24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286</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7" t="s">
        <v>1702</v>
      </c>
      <c r="D1083" s="223"/>
      <c r="E1083" s="224"/>
      <c r="F1083" s="225"/>
      <c r="G1083" s="22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286</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0" t="s">
        <v>1712</v>
      </c>
      <c r="D1084" s="245"/>
      <c r="E1084" s="245"/>
      <c r="F1084" s="245"/>
      <c r="G1084" s="24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286</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7" t="s">
        <v>1702</v>
      </c>
      <c r="D1085" s="223"/>
      <c r="E1085" s="224"/>
      <c r="F1085" s="225"/>
      <c r="G1085" s="22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286</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50" t="s">
        <v>1713</v>
      </c>
      <c r="D1086" s="245"/>
      <c r="E1086" s="245"/>
      <c r="F1086" s="245"/>
      <c r="G1086" s="24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286</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7" t="s">
        <v>1702</v>
      </c>
      <c r="D1087" s="223"/>
      <c r="E1087" s="224"/>
      <c r="F1087" s="225"/>
      <c r="G1087" s="22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286</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0" t="s">
        <v>1714</v>
      </c>
      <c r="D1088" s="245"/>
      <c r="E1088" s="245"/>
      <c r="F1088" s="245"/>
      <c r="G1088" s="245"/>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286</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7" t="s">
        <v>1702</v>
      </c>
      <c r="D1089" s="223"/>
      <c r="E1089" s="224"/>
      <c r="F1089" s="225"/>
      <c r="G1089" s="225"/>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286</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0" t="s">
        <v>1715</v>
      </c>
      <c r="D1090" s="245"/>
      <c r="E1090" s="245"/>
      <c r="F1090" s="245"/>
      <c r="G1090" s="245"/>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286</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7" t="s">
        <v>1702</v>
      </c>
      <c r="D1091" s="223"/>
      <c r="E1091" s="224"/>
      <c r="F1091" s="225"/>
      <c r="G1091" s="225"/>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286</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1716</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286</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57">
        <v>316</v>
      </c>
      <c r="B1093" s="258" t="s">
        <v>1717</v>
      </c>
      <c r="C1093" s="265" t="s">
        <v>1718</v>
      </c>
      <c r="D1093" s="259" t="s">
        <v>886</v>
      </c>
      <c r="E1093" s="260">
        <v>48</v>
      </c>
      <c r="F1093" s="261"/>
      <c r="G1093" s="262">
        <f>ROUND(E1093*F1093,2)</f>
        <v>0</v>
      </c>
      <c r="H1093" s="261"/>
      <c r="I1093" s="262">
        <f>ROUND(E1093*H1093,2)</f>
        <v>0</v>
      </c>
      <c r="J1093" s="261"/>
      <c r="K1093" s="262">
        <f>ROUND(E1093*J1093,2)</f>
        <v>0</v>
      </c>
      <c r="L1093" s="262">
        <v>21</v>
      </c>
      <c r="M1093" s="262">
        <f>G1093*(1+L1093/100)</f>
        <v>0</v>
      </c>
      <c r="N1093" s="260">
        <v>0</v>
      </c>
      <c r="O1093" s="260">
        <f>ROUND(E1093*N1093,2)</f>
        <v>0</v>
      </c>
      <c r="P1093" s="260">
        <v>0</v>
      </c>
      <c r="Q1093" s="260">
        <f>ROUND(E1093*P1093,2)</f>
        <v>0</v>
      </c>
      <c r="R1093" s="262"/>
      <c r="S1093" s="262" t="s">
        <v>316</v>
      </c>
      <c r="T1093" s="263" t="s">
        <v>281</v>
      </c>
      <c r="U1093" s="222">
        <v>0</v>
      </c>
      <c r="V1093" s="222">
        <f>ROUND(E1093*U1093,2)</f>
        <v>0</v>
      </c>
      <c r="W1093" s="222"/>
      <c r="X1093" s="222" t="s">
        <v>399</v>
      </c>
      <c r="Y1093" s="222" t="s">
        <v>283</v>
      </c>
      <c r="Z1093" s="212"/>
      <c r="AA1093" s="212"/>
      <c r="AB1093" s="212"/>
      <c r="AC1093" s="212"/>
      <c r="AD1093" s="212"/>
      <c r="AE1093" s="212"/>
      <c r="AF1093" s="212"/>
      <c r="AG1093" s="212" t="s">
        <v>400</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57">
        <v>317</v>
      </c>
      <c r="B1094" s="258" t="s">
        <v>1719</v>
      </c>
      <c r="C1094" s="265" t="s">
        <v>1720</v>
      </c>
      <c r="D1094" s="259" t="s">
        <v>886</v>
      </c>
      <c r="E1094" s="260">
        <v>11</v>
      </c>
      <c r="F1094" s="261"/>
      <c r="G1094" s="262">
        <f>ROUND(E1094*F1094,2)</f>
        <v>0</v>
      </c>
      <c r="H1094" s="261"/>
      <c r="I1094" s="262">
        <f>ROUND(E1094*H1094,2)</f>
        <v>0</v>
      </c>
      <c r="J1094" s="261"/>
      <c r="K1094" s="262">
        <f>ROUND(E1094*J1094,2)</f>
        <v>0</v>
      </c>
      <c r="L1094" s="262">
        <v>21</v>
      </c>
      <c r="M1094" s="262">
        <f>G1094*(1+L1094/100)</f>
        <v>0</v>
      </c>
      <c r="N1094" s="260">
        <v>0</v>
      </c>
      <c r="O1094" s="260">
        <f>ROUND(E1094*N1094,2)</f>
        <v>0</v>
      </c>
      <c r="P1094" s="260">
        <v>0</v>
      </c>
      <c r="Q1094" s="260">
        <f>ROUND(E1094*P1094,2)</f>
        <v>0</v>
      </c>
      <c r="R1094" s="262"/>
      <c r="S1094" s="262" t="s">
        <v>316</v>
      </c>
      <c r="T1094" s="263" t="s">
        <v>281</v>
      </c>
      <c r="U1094" s="222">
        <v>0</v>
      </c>
      <c r="V1094" s="222">
        <f>ROUND(E1094*U1094,2)</f>
        <v>0</v>
      </c>
      <c r="W1094" s="222"/>
      <c r="X1094" s="222" t="s">
        <v>399</v>
      </c>
      <c r="Y1094" s="222" t="s">
        <v>283</v>
      </c>
      <c r="Z1094" s="212"/>
      <c r="AA1094" s="212"/>
      <c r="AB1094" s="212"/>
      <c r="AC1094" s="212"/>
      <c r="AD1094" s="212"/>
      <c r="AE1094" s="212"/>
      <c r="AF1094" s="212"/>
      <c r="AG1094" s="212" t="s">
        <v>400</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36">
        <v>318</v>
      </c>
      <c r="B1095" s="237" t="s">
        <v>1721</v>
      </c>
      <c r="C1095" s="247" t="s">
        <v>1722</v>
      </c>
      <c r="D1095" s="238" t="s">
        <v>886</v>
      </c>
      <c r="E1095" s="239">
        <v>1</v>
      </c>
      <c r="F1095" s="240"/>
      <c r="G1095" s="241">
        <f>ROUND(E1095*F1095,2)</f>
        <v>0</v>
      </c>
      <c r="H1095" s="240"/>
      <c r="I1095" s="241">
        <f>ROUND(E1095*H1095,2)</f>
        <v>0</v>
      </c>
      <c r="J1095" s="240"/>
      <c r="K1095" s="241">
        <f>ROUND(E1095*J1095,2)</f>
        <v>0</v>
      </c>
      <c r="L1095" s="241">
        <v>21</v>
      </c>
      <c r="M1095" s="241">
        <f>G1095*(1+L1095/100)</f>
        <v>0</v>
      </c>
      <c r="N1095" s="239">
        <v>0</v>
      </c>
      <c r="O1095" s="239">
        <f>ROUND(E1095*N1095,2)</f>
        <v>0</v>
      </c>
      <c r="P1095" s="239">
        <v>0</v>
      </c>
      <c r="Q1095" s="239">
        <f>ROUND(E1095*P1095,2)</f>
        <v>0</v>
      </c>
      <c r="R1095" s="241"/>
      <c r="S1095" s="241" t="s">
        <v>316</v>
      </c>
      <c r="T1095" s="242" t="s">
        <v>281</v>
      </c>
      <c r="U1095" s="222">
        <v>0</v>
      </c>
      <c r="V1095" s="222">
        <f>ROUND(E1095*U1095,2)</f>
        <v>0</v>
      </c>
      <c r="W1095" s="222"/>
      <c r="X1095" s="222" t="s">
        <v>399</v>
      </c>
      <c r="Y1095" s="222" t="s">
        <v>283</v>
      </c>
      <c r="Z1095" s="212"/>
      <c r="AA1095" s="212"/>
      <c r="AB1095" s="212"/>
      <c r="AC1095" s="212"/>
      <c r="AD1095" s="212"/>
      <c r="AE1095" s="212"/>
      <c r="AF1095" s="212"/>
      <c r="AG1095" s="212" t="s">
        <v>400</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48" t="s">
        <v>1723</v>
      </c>
      <c r="D1096" s="244"/>
      <c r="E1096" s="244"/>
      <c r="F1096" s="244"/>
      <c r="G1096" s="244"/>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286</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50" t="s">
        <v>1724</v>
      </c>
      <c r="D1097" s="245"/>
      <c r="E1097" s="245"/>
      <c r="F1097" s="245"/>
      <c r="G1097" s="245"/>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286</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0" t="s">
        <v>1725</v>
      </c>
      <c r="D1098" s="245"/>
      <c r="E1098" s="245"/>
      <c r="F1098" s="245"/>
      <c r="G1098" s="245"/>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286</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57">
        <v>319</v>
      </c>
      <c r="B1099" s="258" t="s">
        <v>1726</v>
      </c>
      <c r="C1099" s="265" t="s">
        <v>1727</v>
      </c>
      <c r="D1099" s="259" t="s">
        <v>886</v>
      </c>
      <c r="E1099" s="260">
        <v>2</v>
      </c>
      <c r="F1099" s="261"/>
      <c r="G1099" s="262">
        <f>ROUND(E1099*F1099,2)</f>
        <v>0</v>
      </c>
      <c r="H1099" s="261"/>
      <c r="I1099" s="262">
        <f>ROUND(E1099*H1099,2)</f>
        <v>0</v>
      </c>
      <c r="J1099" s="261"/>
      <c r="K1099" s="262">
        <f>ROUND(E1099*J1099,2)</f>
        <v>0</v>
      </c>
      <c r="L1099" s="262">
        <v>21</v>
      </c>
      <c r="M1099" s="262">
        <f>G1099*(1+L1099/100)</f>
        <v>0</v>
      </c>
      <c r="N1099" s="260">
        <v>0</v>
      </c>
      <c r="O1099" s="260">
        <f>ROUND(E1099*N1099,2)</f>
        <v>0</v>
      </c>
      <c r="P1099" s="260">
        <v>0</v>
      </c>
      <c r="Q1099" s="260">
        <f>ROUND(E1099*P1099,2)</f>
        <v>0</v>
      </c>
      <c r="R1099" s="262"/>
      <c r="S1099" s="262" t="s">
        <v>316</v>
      </c>
      <c r="T1099" s="263" t="s">
        <v>281</v>
      </c>
      <c r="U1099" s="222">
        <v>0</v>
      </c>
      <c r="V1099" s="222">
        <f>ROUND(E1099*U1099,2)</f>
        <v>0</v>
      </c>
      <c r="W1099" s="222"/>
      <c r="X1099" s="222" t="s">
        <v>399</v>
      </c>
      <c r="Y1099" s="222" t="s">
        <v>283</v>
      </c>
      <c r="Z1099" s="212"/>
      <c r="AA1099" s="212"/>
      <c r="AB1099" s="212"/>
      <c r="AC1099" s="212"/>
      <c r="AD1099" s="212"/>
      <c r="AE1099" s="212"/>
      <c r="AF1099" s="212"/>
      <c r="AG1099" s="212" t="s">
        <v>400</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57">
        <v>320</v>
      </c>
      <c r="B1100" s="258" t="s">
        <v>1728</v>
      </c>
      <c r="C1100" s="265" t="s">
        <v>1729</v>
      </c>
      <c r="D1100" s="259" t="s">
        <v>886</v>
      </c>
      <c r="E1100" s="260">
        <v>5</v>
      </c>
      <c r="F1100" s="261"/>
      <c r="G1100" s="262">
        <f>ROUND(E1100*F1100,2)</f>
        <v>0</v>
      </c>
      <c r="H1100" s="261"/>
      <c r="I1100" s="262">
        <f>ROUND(E1100*H1100,2)</f>
        <v>0</v>
      </c>
      <c r="J1100" s="261"/>
      <c r="K1100" s="262">
        <f>ROUND(E1100*J1100,2)</f>
        <v>0</v>
      </c>
      <c r="L1100" s="262">
        <v>21</v>
      </c>
      <c r="M1100" s="262">
        <f>G1100*(1+L1100/100)</f>
        <v>0</v>
      </c>
      <c r="N1100" s="260">
        <v>0</v>
      </c>
      <c r="O1100" s="260">
        <f>ROUND(E1100*N1100,2)</f>
        <v>0</v>
      </c>
      <c r="P1100" s="260">
        <v>0</v>
      </c>
      <c r="Q1100" s="260">
        <f>ROUND(E1100*P1100,2)</f>
        <v>0</v>
      </c>
      <c r="R1100" s="262"/>
      <c r="S1100" s="262" t="s">
        <v>316</v>
      </c>
      <c r="T1100" s="263" t="s">
        <v>281</v>
      </c>
      <c r="U1100" s="222">
        <v>0</v>
      </c>
      <c r="V1100" s="222">
        <f>ROUND(E1100*U1100,2)</f>
        <v>0</v>
      </c>
      <c r="W1100" s="222"/>
      <c r="X1100" s="222" t="s">
        <v>399</v>
      </c>
      <c r="Y1100" s="222" t="s">
        <v>283</v>
      </c>
      <c r="Z1100" s="212"/>
      <c r="AA1100" s="212"/>
      <c r="AB1100" s="212"/>
      <c r="AC1100" s="212"/>
      <c r="AD1100" s="212"/>
      <c r="AE1100" s="212"/>
      <c r="AF1100" s="212"/>
      <c r="AG1100" s="212" t="s">
        <v>400</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57">
        <v>321</v>
      </c>
      <c r="B1101" s="258" t="s">
        <v>1730</v>
      </c>
      <c r="C1101" s="265" t="s">
        <v>1731</v>
      </c>
      <c r="D1101" s="259" t="s">
        <v>886</v>
      </c>
      <c r="E1101" s="260">
        <v>3</v>
      </c>
      <c r="F1101" s="261"/>
      <c r="G1101" s="262">
        <f>ROUND(E1101*F1101,2)</f>
        <v>0</v>
      </c>
      <c r="H1101" s="261"/>
      <c r="I1101" s="262">
        <f>ROUND(E1101*H1101,2)</f>
        <v>0</v>
      </c>
      <c r="J1101" s="261"/>
      <c r="K1101" s="262">
        <f>ROUND(E1101*J1101,2)</f>
        <v>0</v>
      </c>
      <c r="L1101" s="262">
        <v>21</v>
      </c>
      <c r="M1101" s="262">
        <f>G1101*(1+L1101/100)</f>
        <v>0</v>
      </c>
      <c r="N1101" s="260">
        <v>0</v>
      </c>
      <c r="O1101" s="260">
        <f>ROUND(E1101*N1101,2)</f>
        <v>0</v>
      </c>
      <c r="P1101" s="260">
        <v>0</v>
      </c>
      <c r="Q1101" s="260">
        <f>ROUND(E1101*P1101,2)</f>
        <v>0</v>
      </c>
      <c r="R1101" s="262"/>
      <c r="S1101" s="262" t="s">
        <v>316</v>
      </c>
      <c r="T1101" s="263" t="s">
        <v>281</v>
      </c>
      <c r="U1101" s="222">
        <v>0</v>
      </c>
      <c r="V1101" s="222">
        <f>ROUND(E1101*U1101,2)</f>
        <v>0</v>
      </c>
      <c r="W1101" s="222"/>
      <c r="X1101" s="222" t="s">
        <v>399</v>
      </c>
      <c r="Y1101" s="222" t="s">
        <v>283</v>
      </c>
      <c r="Z1101" s="212"/>
      <c r="AA1101" s="212"/>
      <c r="AB1101" s="212"/>
      <c r="AC1101" s="212"/>
      <c r="AD1101" s="212"/>
      <c r="AE1101" s="212"/>
      <c r="AF1101" s="212"/>
      <c r="AG1101" s="212" t="s">
        <v>400</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57">
        <v>322</v>
      </c>
      <c r="B1102" s="258" t="s">
        <v>1732</v>
      </c>
      <c r="C1102" s="265" t="s">
        <v>1733</v>
      </c>
      <c r="D1102" s="259" t="s">
        <v>886</v>
      </c>
      <c r="E1102" s="260">
        <v>4</v>
      </c>
      <c r="F1102" s="261"/>
      <c r="G1102" s="262">
        <f>ROUND(E1102*F1102,2)</f>
        <v>0</v>
      </c>
      <c r="H1102" s="261"/>
      <c r="I1102" s="262">
        <f>ROUND(E1102*H1102,2)</f>
        <v>0</v>
      </c>
      <c r="J1102" s="261"/>
      <c r="K1102" s="262">
        <f>ROUND(E1102*J1102,2)</f>
        <v>0</v>
      </c>
      <c r="L1102" s="262">
        <v>21</v>
      </c>
      <c r="M1102" s="262">
        <f>G1102*(1+L1102/100)</f>
        <v>0</v>
      </c>
      <c r="N1102" s="260">
        <v>0</v>
      </c>
      <c r="O1102" s="260">
        <f>ROUND(E1102*N1102,2)</f>
        <v>0</v>
      </c>
      <c r="P1102" s="260">
        <v>0</v>
      </c>
      <c r="Q1102" s="260">
        <f>ROUND(E1102*P1102,2)</f>
        <v>0</v>
      </c>
      <c r="R1102" s="262"/>
      <c r="S1102" s="262" t="s">
        <v>316</v>
      </c>
      <c r="T1102" s="263" t="s">
        <v>281</v>
      </c>
      <c r="U1102" s="222">
        <v>0</v>
      </c>
      <c r="V1102" s="222">
        <f>ROUND(E1102*U1102,2)</f>
        <v>0</v>
      </c>
      <c r="W1102" s="222"/>
      <c r="X1102" s="222" t="s">
        <v>399</v>
      </c>
      <c r="Y1102" s="222" t="s">
        <v>283</v>
      </c>
      <c r="Z1102" s="212"/>
      <c r="AA1102" s="212"/>
      <c r="AB1102" s="212"/>
      <c r="AC1102" s="212"/>
      <c r="AD1102" s="212"/>
      <c r="AE1102" s="212"/>
      <c r="AF1102" s="212"/>
      <c r="AG1102" s="212" t="s">
        <v>400</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323</v>
      </c>
      <c r="B1103" s="258" t="s">
        <v>1734</v>
      </c>
      <c r="C1103" s="265" t="s">
        <v>1735</v>
      </c>
      <c r="D1103" s="259" t="s">
        <v>886</v>
      </c>
      <c r="E1103" s="260">
        <v>2</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316</v>
      </c>
      <c r="T1103" s="263" t="s">
        <v>281</v>
      </c>
      <c r="U1103" s="222">
        <v>0</v>
      </c>
      <c r="V1103" s="222">
        <f>ROUND(E1103*U1103,2)</f>
        <v>0</v>
      </c>
      <c r="W1103" s="222"/>
      <c r="X1103" s="222" t="s">
        <v>399</v>
      </c>
      <c r="Y1103" s="222" t="s">
        <v>283</v>
      </c>
      <c r="Z1103" s="212"/>
      <c r="AA1103" s="212"/>
      <c r="AB1103" s="212"/>
      <c r="AC1103" s="212"/>
      <c r="AD1103" s="212"/>
      <c r="AE1103" s="212"/>
      <c r="AF1103" s="212"/>
      <c r="AG1103" s="212" t="s">
        <v>400</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324</v>
      </c>
      <c r="B1104" s="258" t="s">
        <v>1736</v>
      </c>
      <c r="C1104" s="265" t="s">
        <v>1737</v>
      </c>
      <c r="D1104" s="259" t="s">
        <v>886</v>
      </c>
      <c r="E1104" s="260">
        <v>21</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316</v>
      </c>
      <c r="T1104" s="263" t="s">
        <v>281</v>
      </c>
      <c r="U1104" s="222">
        <v>0</v>
      </c>
      <c r="V1104" s="222">
        <f>ROUND(E1104*U1104,2)</f>
        <v>0</v>
      </c>
      <c r="W1104" s="222"/>
      <c r="X1104" s="222" t="s">
        <v>399</v>
      </c>
      <c r="Y1104" s="222" t="s">
        <v>283</v>
      </c>
      <c r="Z1104" s="212"/>
      <c r="AA1104" s="212"/>
      <c r="AB1104" s="212"/>
      <c r="AC1104" s="212"/>
      <c r="AD1104" s="212"/>
      <c r="AE1104" s="212"/>
      <c r="AF1104" s="212"/>
      <c r="AG1104" s="212" t="s">
        <v>400</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57">
        <v>325</v>
      </c>
      <c r="B1105" s="258" t="s">
        <v>1738</v>
      </c>
      <c r="C1105" s="265" t="s">
        <v>1739</v>
      </c>
      <c r="D1105" s="259" t="s">
        <v>886</v>
      </c>
      <c r="E1105" s="260">
        <v>18</v>
      </c>
      <c r="F1105" s="261"/>
      <c r="G1105" s="262">
        <f>ROUND(E1105*F1105,2)</f>
        <v>0</v>
      </c>
      <c r="H1105" s="261"/>
      <c r="I1105" s="262">
        <f>ROUND(E1105*H1105,2)</f>
        <v>0</v>
      </c>
      <c r="J1105" s="261"/>
      <c r="K1105" s="262">
        <f>ROUND(E1105*J1105,2)</f>
        <v>0</v>
      </c>
      <c r="L1105" s="262">
        <v>21</v>
      </c>
      <c r="M1105" s="262">
        <f>G1105*(1+L1105/100)</f>
        <v>0</v>
      </c>
      <c r="N1105" s="260">
        <v>0</v>
      </c>
      <c r="O1105" s="260">
        <f>ROUND(E1105*N1105,2)</f>
        <v>0</v>
      </c>
      <c r="P1105" s="260">
        <v>0</v>
      </c>
      <c r="Q1105" s="260">
        <f>ROUND(E1105*P1105,2)</f>
        <v>0</v>
      </c>
      <c r="R1105" s="262"/>
      <c r="S1105" s="262" t="s">
        <v>316</v>
      </c>
      <c r="T1105" s="263" t="s">
        <v>281</v>
      </c>
      <c r="U1105" s="222">
        <v>0</v>
      </c>
      <c r="V1105" s="222">
        <f>ROUND(E1105*U1105,2)</f>
        <v>0</v>
      </c>
      <c r="W1105" s="222"/>
      <c r="X1105" s="222" t="s">
        <v>399</v>
      </c>
      <c r="Y1105" s="222" t="s">
        <v>283</v>
      </c>
      <c r="Z1105" s="212"/>
      <c r="AA1105" s="212"/>
      <c r="AB1105" s="212"/>
      <c r="AC1105" s="212"/>
      <c r="AD1105" s="212"/>
      <c r="AE1105" s="212"/>
      <c r="AF1105" s="212"/>
      <c r="AG1105" s="212" t="s">
        <v>400</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57">
        <v>326</v>
      </c>
      <c r="B1106" s="258" t="s">
        <v>1740</v>
      </c>
      <c r="C1106" s="265" t="s">
        <v>1741</v>
      </c>
      <c r="D1106" s="259" t="s">
        <v>886</v>
      </c>
      <c r="E1106" s="260">
        <v>2</v>
      </c>
      <c r="F1106" s="261"/>
      <c r="G1106" s="262">
        <f>ROUND(E1106*F1106,2)</f>
        <v>0</v>
      </c>
      <c r="H1106" s="261"/>
      <c r="I1106" s="262">
        <f>ROUND(E1106*H1106,2)</f>
        <v>0</v>
      </c>
      <c r="J1106" s="261"/>
      <c r="K1106" s="262">
        <f>ROUND(E1106*J1106,2)</f>
        <v>0</v>
      </c>
      <c r="L1106" s="262">
        <v>21</v>
      </c>
      <c r="M1106" s="262">
        <f>G1106*(1+L1106/100)</f>
        <v>0</v>
      </c>
      <c r="N1106" s="260">
        <v>0</v>
      </c>
      <c r="O1106" s="260">
        <f>ROUND(E1106*N1106,2)</f>
        <v>0</v>
      </c>
      <c r="P1106" s="260">
        <v>0</v>
      </c>
      <c r="Q1106" s="260">
        <f>ROUND(E1106*P1106,2)</f>
        <v>0</v>
      </c>
      <c r="R1106" s="262"/>
      <c r="S1106" s="262" t="s">
        <v>316</v>
      </c>
      <c r="T1106" s="263" t="s">
        <v>281</v>
      </c>
      <c r="U1106" s="222">
        <v>0</v>
      </c>
      <c r="V1106" s="222">
        <f>ROUND(E1106*U1106,2)</f>
        <v>0</v>
      </c>
      <c r="W1106" s="222"/>
      <c r="X1106" s="222" t="s">
        <v>399</v>
      </c>
      <c r="Y1106" s="222" t="s">
        <v>283</v>
      </c>
      <c r="Z1106" s="212"/>
      <c r="AA1106" s="212"/>
      <c r="AB1106" s="212"/>
      <c r="AC1106" s="212"/>
      <c r="AD1106" s="212"/>
      <c r="AE1106" s="212"/>
      <c r="AF1106" s="212"/>
      <c r="AG1106" s="212" t="s">
        <v>400</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57">
        <v>327</v>
      </c>
      <c r="B1107" s="258" t="s">
        <v>1742</v>
      </c>
      <c r="C1107" s="265" t="s">
        <v>1743</v>
      </c>
      <c r="D1107" s="259" t="s">
        <v>886</v>
      </c>
      <c r="E1107" s="260">
        <v>17</v>
      </c>
      <c r="F1107" s="261"/>
      <c r="G1107" s="262">
        <f>ROUND(E1107*F1107,2)</f>
        <v>0</v>
      </c>
      <c r="H1107" s="261"/>
      <c r="I1107" s="262">
        <f>ROUND(E1107*H1107,2)</f>
        <v>0</v>
      </c>
      <c r="J1107" s="261"/>
      <c r="K1107" s="262">
        <f>ROUND(E1107*J1107,2)</f>
        <v>0</v>
      </c>
      <c r="L1107" s="262">
        <v>21</v>
      </c>
      <c r="M1107" s="262">
        <f>G1107*(1+L1107/100)</f>
        <v>0</v>
      </c>
      <c r="N1107" s="260">
        <v>0</v>
      </c>
      <c r="O1107" s="260">
        <f>ROUND(E1107*N1107,2)</f>
        <v>0</v>
      </c>
      <c r="P1107" s="260">
        <v>0</v>
      </c>
      <c r="Q1107" s="260">
        <f>ROUND(E1107*P1107,2)</f>
        <v>0</v>
      </c>
      <c r="R1107" s="262"/>
      <c r="S1107" s="262" t="s">
        <v>316</v>
      </c>
      <c r="T1107" s="263" t="s">
        <v>281</v>
      </c>
      <c r="U1107" s="222">
        <v>0</v>
      </c>
      <c r="V1107" s="222">
        <f>ROUND(E1107*U1107,2)</f>
        <v>0</v>
      </c>
      <c r="W1107" s="222"/>
      <c r="X1107" s="222" t="s">
        <v>399</v>
      </c>
      <c r="Y1107" s="222" t="s">
        <v>283</v>
      </c>
      <c r="Z1107" s="212"/>
      <c r="AA1107" s="212"/>
      <c r="AB1107" s="212"/>
      <c r="AC1107" s="212"/>
      <c r="AD1107" s="212"/>
      <c r="AE1107" s="212"/>
      <c r="AF1107" s="212"/>
      <c r="AG1107" s="212" t="s">
        <v>400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57">
        <v>328</v>
      </c>
      <c r="B1108" s="258" t="s">
        <v>1744</v>
      </c>
      <c r="C1108" s="265" t="s">
        <v>1745</v>
      </c>
      <c r="D1108" s="259" t="s">
        <v>886</v>
      </c>
      <c r="E1108" s="260">
        <v>2</v>
      </c>
      <c r="F1108" s="261"/>
      <c r="G1108" s="262">
        <f>ROUND(E1108*F1108,2)</f>
        <v>0</v>
      </c>
      <c r="H1108" s="261"/>
      <c r="I1108" s="262">
        <f>ROUND(E1108*H1108,2)</f>
        <v>0</v>
      </c>
      <c r="J1108" s="261"/>
      <c r="K1108" s="262">
        <f>ROUND(E1108*J1108,2)</f>
        <v>0</v>
      </c>
      <c r="L1108" s="262">
        <v>21</v>
      </c>
      <c r="M1108" s="262">
        <f>G1108*(1+L1108/100)</f>
        <v>0</v>
      </c>
      <c r="N1108" s="260">
        <v>0</v>
      </c>
      <c r="O1108" s="260">
        <f>ROUND(E1108*N1108,2)</f>
        <v>0</v>
      </c>
      <c r="P1108" s="260">
        <v>0</v>
      </c>
      <c r="Q1108" s="260">
        <f>ROUND(E1108*P1108,2)</f>
        <v>0</v>
      </c>
      <c r="R1108" s="262"/>
      <c r="S1108" s="262" t="s">
        <v>316</v>
      </c>
      <c r="T1108" s="263" t="s">
        <v>281</v>
      </c>
      <c r="U1108" s="222">
        <v>0</v>
      </c>
      <c r="V1108" s="222">
        <f>ROUND(E1108*U1108,2)</f>
        <v>0</v>
      </c>
      <c r="W1108" s="222"/>
      <c r="X1108" s="222" t="s">
        <v>399</v>
      </c>
      <c r="Y1108" s="222" t="s">
        <v>283</v>
      </c>
      <c r="Z1108" s="212"/>
      <c r="AA1108" s="212"/>
      <c r="AB1108" s="212"/>
      <c r="AC1108" s="212"/>
      <c r="AD1108" s="212"/>
      <c r="AE1108" s="212"/>
      <c r="AF1108" s="212"/>
      <c r="AG1108" s="212" t="s">
        <v>400</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329</v>
      </c>
      <c r="B1109" s="258" t="s">
        <v>1746</v>
      </c>
      <c r="C1109" s="265" t="s">
        <v>1747</v>
      </c>
      <c r="D1109" s="259" t="s">
        <v>886</v>
      </c>
      <c r="E1109" s="260">
        <v>3</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316</v>
      </c>
      <c r="T1109" s="263" t="s">
        <v>281</v>
      </c>
      <c r="U1109" s="222">
        <v>0</v>
      </c>
      <c r="V1109" s="222">
        <f>ROUND(E1109*U1109,2)</f>
        <v>0</v>
      </c>
      <c r="W1109" s="222"/>
      <c r="X1109" s="222" t="s">
        <v>399</v>
      </c>
      <c r="Y1109" s="222" t="s">
        <v>283</v>
      </c>
      <c r="Z1109" s="212"/>
      <c r="AA1109" s="212"/>
      <c r="AB1109" s="212"/>
      <c r="AC1109" s="212"/>
      <c r="AD1109" s="212"/>
      <c r="AE1109" s="212"/>
      <c r="AF1109" s="212"/>
      <c r="AG1109" s="212" t="s">
        <v>400</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330</v>
      </c>
      <c r="B1110" s="258" t="s">
        <v>1748</v>
      </c>
      <c r="C1110" s="265" t="s">
        <v>1749</v>
      </c>
      <c r="D1110" s="259" t="s">
        <v>886</v>
      </c>
      <c r="E1110" s="260">
        <v>11</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316</v>
      </c>
      <c r="T1110" s="263" t="s">
        <v>281</v>
      </c>
      <c r="U1110" s="222">
        <v>0</v>
      </c>
      <c r="V1110" s="222">
        <f>ROUND(E1110*U1110,2)</f>
        <v>0</v>
      </c>
      <c r="W1110" s="222"/>
      <c r="X1110" s="222" t="s">
        <v>399</v>
      </c>
      <c r="Y1110" s="222" t="s">
        <v>283</v>
      </c>
      <c r="Z1110" s="212"/>
      <c r="AA1110" s="212"/>
      <c r="AB1110" s="212"/>
      <c r="AC1110" s="212"/>
      <c r="AD1110" s="212"/>
      <c r="AE1110" s="212"/>
      <c r="AF1110" s="212"/>
      <c r="AG1110" s="212" t="s">
        <v>400</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331</v>
      </c>
      <c r="B1111" s="258" t="s">
        <v>1750</v>
      </c>
      <c r="C1111" s="265" t="s">
        <v>1751</v>
      </c>
      <c r="D1111" s="259" t="s">
        <v>886</v>
      </c>
      <c r="E1111" s="260">
        <v>6</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316</v>
      </c>
      <c r="T1111" s="263" t="s">
        <v>281</v>
      </c>
      <c r="U1111" s="222">
        <v>0</v>
      </c>
      <c r="V1111" s="222">
        <f>ROUND(E1111*U1111,2)</f>
        <v>0</v>
      </c>
      <c r="W1111" s="222"/>
      <c r="X1111" s="222" t="s">
        <v>399</v>
      </c>
      <c r="Y1111" s="222" t="s">
        <v>283</v>
      </c>
      <c r="Z1111" s="212"/>
      <c r="AA1111" s="212"/>
      <c r="AB1111" s="212"/>
      <c r="AC1111" s="212"/>
      <c r="AD1111" s="212"/>
      <c r="AE1111" s="212"/>
      <c r="AF1111" s="212"/>
      <c r="AG1111" s="212" t="s">
        <v>400</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332</v>
      </c>
      <c r="B1112" s="258" t="s">
        <v>1752</v>
      </c>
      <c r="C1112" s="265" t="s">
        <v>1753</v>
      </c>
      <c r="D1112" s="259" t="s">
        <v>886</v>
      </c>
      <c r="E1112" s="260">
        <v>1</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316</v>
      </c>
      <c r="T1112" s="263" t="s">
        <v>281</v>
      </c>
      <c r="U1112" s="222">
        <v>0</v>
      </c>
      <c r="V1112" s="222">
        <f>ROUND(E1112*U1112,2)</f>
        <v>0</v>
      </c>
      <c r="W1112" s="222"/>
      <c r="X1112" s="222" t="s">
        <v>399</v>
      </c>
      <c r="Y1112" s="222" t="s">
        <v>283</v>
      </c>
      <c r="Z1112" s="212"/>
      <c r="AA1112" s="212"/>
      <c r="AB1112" s="212"/>
      <c r="AC1112" s="212"/>
      <c r="AD1112" s="212"/>
      <c r="AE1112" s="212"/>
      <c r="AF1112" s="212"/>
      <c r="AG1112" s="212" t="s">
        <v>400</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57">
        <v>333</v>
      </c>
      <c r="B1113" s="258" t="s">
        <v>1754</v>
      </c>
      <c r="C1113" s="265" t="s">
        <v>1755</v>
      </c>
      <c r="D1113" s="259" t="s">
        <v>886</v>
      </c>
      <c r="E1113" s="260">
        <v>4</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0</v>
      </c>
      <c r="Q1113" s="260">
        <f>ROUND(E1113*P1113,2)</f>
        <v>0</v>
      </c>
      <c r="R1113" s="262"/>
      <c r="S1113" s="262" t="s">
        <v>316</v>
      </c>
      <c r="T1113" s="263" t="s">
        <v>281</v>
      </c>
      <c r="U1113" s="222">
        <v>0</v>
      </c>
      <c r="V1113" s="222">
        <f>ROUND(E1113*U1113,2)</f>
        <v>0</v>
      </c>
      <c r="W1113" s="222"/>
      <c r="X1113" s="222" t="s">
        <v>399</v>
      </c>
      <c r="Y1113" s="222" t="s">
        <v>283</v>
      </c>
      <c r="Z1113" s="212"/>
      <c r="AA1113" s="212"/>
      <c r="AB1113" s="212"/>
      <c r="AC1113" s="212"/>
      <c r="AD1113" s="212"/>
      <c r="AE1113" s="212"/>
      <c r="AF1113" s="212"/>
      <c r="AG1113" s="212" t="s">
        <v>400</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57">
        <v>334</v>
      </c>
      <c r="B1114" s="258" t="s">
        <v>1756</v>
      </c>
      <c r="C1114" s="265" t="s">
        <v>1757</v>
      </c>
      <c r="D1114" s="259" t="s">
        <v>886</v>
      </c>
      <c r="E1114" s="260">
        <v>3</v>
      </c>
      <c r="F1114" s="261"/>
      <c r="G1114" s="262">
        <f>ROUND(E1114*F1114,2)</f>
        <v>0</v>
      </c>
      <c r="H1114" s="261"/>
      <c r="I1114" s="262">
        <f>ROUND(E1114*H1114,2)</f>
        <v>0</v>
      </c>
      <c r="J1114" s="261"/>
      <c r="K1114" s="262">
        <f>ROUND(E1114*J1114,2)</f>
        <v>0</v>
      </c>
      <c r="L1114" s="262">
        <v>21</v>
      </c>
      <c r="M1114" s="262">
        <f>G1114*(1+L1114/100)</f>
        <v>0</v>
      </c>
      <c r="N1114" s="260">
        <v>0</v>
      </c>
      <c r="O1114" s="260">
        <f>ROUND(E1114*N1114,2)</f>
        <v>0</v>
      </c>
      <c r="P1114" s="260">
        <v>0</v>
      </c>
      <c r="Q1114" s="260">
        <f>ROUND(E1114*P1114,2)</f>
        <v>0</v>
      </c>
      <c r="R1114" s="262"/>
      <c r="S1114" s="262" t="s">
        <v>316</v>
      </c>
      <c r="T1114" s="263" t="s">
        <v>281</v>
      </c>
      <c r="U1114" s="222">
        <v>0</v>
      </c>
      <c r="V1114" s="222">
        <f>ROUND(E1114*U1114,2)</f>
        <v>0</v>
      </c>
      <c r="W1114" s="222"/>
      <c r="X1114" s="222" t="s">
        <v>399</v>
      </c>
      <c r="Y1114" s="222" t="s">
        <v>283</v>
      </c>
      <c r="Z1114" s="212"/>
      <c r="AA1114" s="212"/>
      <c r="AB1114" s="212"/>
      <c r="AC1114" s="212"/>
      <c r="AD1114" s="212"/>
      <c r="AE1114" s="212"/>
      <c r="AF1114" s="212"/>
      <c r="AG1114" s="212" t="s">
        <v>400</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57">
        <v>335</v>
      </c>
      <c r="B1115" s="258" t="s">
        <v>1758</v>
      </c>
      <c r="C1115" s="265" t="s">
        <v>1759</v>
      </c>
      <c r="D1115" s="259" t="s">
        <v>886</v>
      </c>
      <c r="E1115" s="260">
        <v>3</v>
      </c>
      <c r="F1115" s="261"/>
      <c r="G1115" s="262">
        <f>ROUND(E1115*F1115,2)</f>
        <v>0</v>
      </c>
      <c r="H1115" s="261"/>
      <c r="I1115" s="262">
        <f>ROUND(E1115*H1115,2)</f>
        <v>0</v>
      </c>
      <c r="J1115" s="261"/>
      <c r="K1115" s="262">
        <f>ROUND(E1115*J1115,2)</f>
        <v>0</v>
      </c>
      <c r="L1115" s="262">
        <v>21</v>
      </c>
      <c r="M1115" s="262">
        <f>G1115*(1+L1115/100)</f>
        <v>0</v>
      </c>
      <c r="N1115" s="260">
        <v>0</v>
      </c>
      <c r="O1115" s="260">
        <f>ROUND(E1115*N1115,2)</f>
        <v>0</v>
      </c>
      <c r="P1115" s="260">
        <v>0</v>
      </c>
      <c r="Q1115" s="260">
        <f>ROUND(E1115*P1115,2)</f>
        <v>0</v>
      </c>
      <c r="R1115" s="262"/>
      <c r="S1115" s="262" t="s">
        <v>316</v>
      </c>
      <c r="T1115" s="263" t="s">
        <v>281</v>
      </c>
      <c r="U1115" s="222">
        <v>0</v>
      </c>
      <c r="V1115" s="222">
        <f>ROUND(E1115*U1115,2)</f>
        <v>0</v>
      </c>
      <c r="W1115" s="222"/>
      <c r="X1115" s="222" t="s">
        <v>399</v>
      </c>
      <c r="Y1115" s="222" t="s">
        <v>283</v>
      </c>
      <c r="Z1115" s="212"/>
      <c r="AA1115" s="212"/>
      <c r="AB1115" s="212"/>
      <c r="AC1115" s="212"/>
      <c r="AD1115" s="212"/>
      <c r="AE1115" s="212"/>
      <c r="AF1115" s="212"/>
      <c r="AG1115" s="212" t="s">
        <v>400</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336</v>
      </c>
      <c r="B1116" s="258" t="s">
        <v>1760</v>
      </c>
      <c r="C1116" s="265" t="s">
        <v>1761</v>
      </c>
      <c r="D1116" s="259" t="s">
        <v>886</v>
      </c>
      <c r="E1116" s="260">
        <v>2</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316</v>
      </c>
      <c r="T1116" s="263" t="s">
        <v>281</v>
      </c>
      <c r="U1116" s="222">
        <v>0</v>
      </c>
      <c r="V1116" s="222">
        <f>ROUND(E1116*U1116,2)</f>
        <v>0</v>
      </c>
      <c r="W1116" s="222"/>
      <c r="X1116" s="222" t="s">
        <v>399</v>
      </c>
      <c r="Y1116" s="222" t="s">
        <v>283</v>
      </c>
      <c r="Z1116" s="212"/>
      <c r="AA1116" s="212"/>
      <c r="AB1116" s="212"/>
      <c r="AC1116" s="212"/>
      <c r="AD1116" s="212"/>
      <c r="AE1116" s="212"/>
      <c r="AF1116" s="212"/>
      <c r="AG1116" s="212" t="s">
        <v>400</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337</v>
      </c>
      <c r="B1117" s="258" t="s">
        <v>1762</v>
      </c>
      <c r="C1117" s="265" t="s">
        <v>1763</v>
      </c>
      <c r="D1117" s="259" t="s">
        <v>886</v>
      </c>
      <c r="E1117" s="260">
        <v>3</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316</v>
      </c>
      <c r="T1117" s="263" t="s">
        <v>281</v>
      </c>
      <c r="U1117" s="222">
        <v>0</v>
      </c>
      <c r="V1117" s="222">
        <f>ROUND(E1117*U1117,2)</f>
        <v>0</v>
      </c>
      <c r="W1117" s="222"/>
      <c r="X1117" s="222" t="s">
        <v>399</v>
      </c>
      <c r="Y1117" s="222" t="s">
        <v>283</v>
      </c>
      <c r="Z1117" s="212"/>
      <c r="AA1117" s="212"/>
      <c r="AB1117" s="212"/>
      <c r="AC1117" s="212"/>
      <c r="AD1117" s="212"/>
      <c r="AE1117" s="212"/>
      <c r="AF1117" s="212"/>
      <c r="AG1117" s="212" t="s">
        <v>400</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36">
        <v>338</v>
      </c>
      <c r="B1118" s="237" t="s">
        <v>1764</v>
      </c>
      <c r="C1118" s="247" t="s">
        <v>1765</v>
      </c>
      <c r="D1118" s="238" t="s">
        <v>886</v>
      </c>
      <c r="E1118" s="239">
        <v>2</v>
      </c>
      <c r="F1118" s="240"/>
      <c r="G1118" s="241">
        <f>ROUND(E1118*F1118,2)</f>
        <v>0</v>
      </c>
      <c r="H1118" s="240"/>
      <c r="I1118" s="241">
        <f>ROUND(E1118*H1118,2)</f>
        <v>0</v>
      </c>
      <c r="J1118" s="240"/>
      <c r="K1118" s="241">
        <f>ROUND(E1118*J1118,2)</f>
        <v>0</v>
      </c>
      <c r="L1118" s="241">
        <v>21</v>
      </c>
      <c r="M1118" s="241">
        <f>G1118*(1+L1118/100)</f>
        <v>0</v>
      </c>
      <c r="N1118" s="239">
        <v>0</v>
      </c>
      <c r="O1118" s="239">
        <f>ROUND(E1118*N1118,2)</f>
        <v>0</v>
      </c>
      <c r="P1118" s="239">
        <v>0</v>
      </c>
      <c r="Q1118" s="239">
        <f>ROUND(E1118*P1118,2)</f>
        <v>0</v>
      </c>
      <c r="R1118" s="241"/>
      <c r="S1118" s="241" t="s">
        <v>316</v>
      </c>
      <c r="T1118" s="242" t="s">
        <v>281</v>
      </c>
      <c r="U1118" s="222">
        <v>0</v>
      </c>
      <c r="V1118" s="222">
        <f>ROUND(E1118*U1118,2)</f>
        <v>0</v>
      </c>
      <c r="W1118" s="222"/>
      <c r="X1118" s="222" t="s">
        <v>399</v>
      </c>
      <c r="Y1118" s="222" t="s">
        <v>283</v>
      </c>
      <c r="Z1118" s="212"/>
      <c r="AA1118" s="212"/>
      <c r="AB1118" s="212"/>
      <c r="AC1118" s="212"/>
      <c r="AD1118" s="212"/>
      <c r="AE1118" s="212"/>
      <c r="AF1118" s="212"/>
      <c r="AG1118" s="212" t="s">
        <v>400</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48" t="s">
        <v>1766</v>
      </c>
      <c r="D1119" s="244"/>
      <c r="E1119" s="244"/>
      <c r="F1119" s="244"/>
      <c r="G1119" s="244"/>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286</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50" t="s">
        <v>1767</v>
      </c>
      <c r="D1120" s="245"/>
      <c r="E1120" s="245"/>
      <c r="F1120" s="245"/>
      <c r="G1120" s="245"/>
      <c r="H1120" s="222"/>
      <c r="I1120" s="222"/>
      <c r="J1120" s="222"/>
      <c r="K1120" s="222"/>
      <c r="L1120" s="222"/>
      <c r="M1120" s="222"/>
      <c r="N1120" s="221"/>
      <c r="O1120" s="221"/>
      <c r="P1120" s="221"/>
      <c r="Q1120" s="221"/>
      <c r="R1120" s="222"/>
      <c r="S1120" s="222"/>
      <c r="T1120" s="222"/>
      <c r="U1120" s="222"/>
      <c r="V1120" s="222"/>
      <c r="W1120" s="222"/>
      <c r="X1120" s="222"/>
      <c r="Y1120" s="222"/>
      <c r="Z1120" s="212"/>
      <c r="AA1120" s="212"/>
      <c r="AB1120" s="212"/>
      <c r="AC1120" s="212"/>
      <c r="AD1120" s="212"/>
      <c r="AE1120" s="212"/>
      <c r="AF1120" s="212"/>
      <c r="AG1120" s="212" t="s">
        <v>286</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339</v>
      </c>
      <c r="B1121" s="258" t="s">
        <v>1768</v>
      </c>
      <c r="C1121" s="265" t="s">
        <v>1769</v>
      </c>
      <c r="D1121" s="259" t="s">
        <v>886</v>
      </c>
      <c r="E1121" s="260">
        <v>3</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316</v>
      </c>
      <c r="T1121" s="263" t="s">
        <v>281</v>
      </c>
      <c r="U1121" s="222">
        <v>0</v>
      </c>
      <c r="V1121" s="222">
        <f>ROUND(E1121*U1121,2)</f>
        <v>0</v>
      </c>
      <c r="W1121" s="222"/>
      <c r="X1121" s="222" t="s">
        <v>399</v>
      </c>
      <c r="Y1121" s="222" t="s">
        <v>283</v>
      </c>
      <c r="Z1121" s="212"/>
      <c r="AA1121" s="212"/>
      <c r="AB1121" s="212"/>
      <c r="AC1121" s="212"/>
      <c r="AD1121" s="212"/>
      <c r="AE1121" s="212"/>
      <c r="AF1121" s="212"/>
      <c r="AG1121" s="212" t="s">
        <v>400</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340</v>
      </c>
      <c r="B1122" s="258" t="s">
        <v>1770</v>
      </c>
      <c r="C1122" s="265" t="s">
        <v>1771</v>
      </c>
      <c r="D1122" s="259" t="s">
        <v>886</v>
      </c>
      <c r="E1122" s="260">
        <v>2</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316</v>
      </c>
      <c r="T1122" s="263" t="s">
        <v>281</v>
      </c>
      <c r="U1122" s="222">
        <v>0</v>
      </c>
      <c r="V1122" s="222">
        <f>ROUND(E1122*U1122,2)</f>
        <v>0</v>
      </c>
      <c r="W1122" s="222"/>
      <c r="X1122" s="222" t="s">
        <v>399</v>
      </c>
      <c r="Y1122" s="222" t="s">
        <v>283</v>
      </c>
      <c r="Z1122" s="212"/>
      <c r="AA1122" s="212"/>
      <c r="AB1122" s="212"/>
      <c r="AC1122" s="212"/>
      <c r="AD1122" s="212"/>
      <c r="AE1122" s="212"/>
      <c r="AF1122" s="212"/>
      <c r="AG1122" s="212" t="s">
        <v>400</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341</v>
      </c>
      <c r="B1123" s="258" t="s">
        <v>1772</v>
      </c>
      <c r="C1123" s="265" t="s">
        <v>1773</v>
      </c>
      <c r="D1123" s="259" t="s">
        <v>886</v>
      </c>
      <c r="E1123" s="260">
        <v>2</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316</v>
      </c>
      <c r="T1123" s="263" t="s">
        <v>281</v>
      </c>
      <c r="U1123" s="222">
        <v>0</v>
      </c>
      <c r="V1123" s="222">
        <f>ROUND(E1123*U1123,2)</f>
        <v>0</v>
      </c>
      <c r="W1123" s="222"/>
      <c r="X1123" s="222" t="s">
        <v>399</v>
      </c>
      <c r="Y1123" s="222" t="s">
        <v>283</v>
      </c>
      <c r="Z1123" s="212"/>
      <c r="AA1123" s="212"/>
      <c r="AB1123" s="212"/>
      <c r="AC1123" s="212"/>
      <c r="AD1123" s="212"/>
      <c r="AE1123" s="212"/>
      <c r="AF1123" s="212"/>
      <c r="AG1123" s="212" t="s">
        <v>400</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342</v>
      </c>
      <c r="B1124" s="258" t="s">
        <v>1774</v>
      </c>
      <c r="C1124" s="265" t="s">
        <v>1775</v>
      </c>
      <c r="D1124" s="259" t="s">
        <v>886</v>
      </c>
      <c r="E1124" s="260">
        <v>2</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316</v>
      </c>
      <c r="T1124" s="263" t="s">
        <v>281</v>
      </c>
      <c r="U1124" s="222">
        <v>0</v>
      </c>
      <c r="V1124" s="222">
        <f>ROUND(E1124*U1124,2)</f>
        <v>0</v>
      </c>
      <c r="W1124" s="222"/>
      <c r="X1124" s="222" t="s">
        <v>399</v>
      </c>
      <c r="Y1124" s="222" t="s">
        <v>283</v>
      </c>
      <c r="Z1124" s="212"/>
      <c r="AA1124" s="212"/>
      <c r="AB1124" s="212"/>
      <c r="AC1124" s="212"/>
      <c r="AD1124" s="212"/>
      <c r="AE1124" s="212"/>
      <c r="AF1124" s="212"/>
      <c r="AG1124" s="212" t="s">
        <v>400</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343</v>
      </c>
      <c r="B1125" s="258" t="s">
        <v>1776</v>
      </c>
      <c r="C1125" s="265" t="s">
        <v>1777</v>
      </c>
      <c r="D1125" s="259" t="s">
        <v>886</v>
      </c>
      <c r="E1125" s="260">
        <v>1</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316</v>
      </c>
      <c r="T1125" s="263" t="s">
        <v>281</v>
      </c>
      <c r="U1125" s="222">
        <v>0</v>
      </c>
      <c r="V1125" s="222">
        <f>ROUND(E1125*U1125,2)</f>
        <v>0</v>
      </c>
      <c r="W1125" s="222"/>
      <c r="X1125" s="222" t="s">
        <v>399</v>
      </c>
      <c r="Y1125" s="222" t="s">
        <v>283</v>
      </c>
      <c r="Z1125" s="212"/>
      <c r="AA1125" s="212"/>
      <c r="AB1125" s="212"/>
      <c r="AC1125" s="212"/>
      <c r="AD1125" s="212"/>
      <c r="AE1125" s="212"/>
      <c r="AF1125" s="212"/>
      <c r="AG1125" s="212" t="s">
        <v>400</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344</v>
      </c>
      <c r="B1126" s="258" t="s">
        <v>1778</v>
      </c>
      <c r="C1126" s="265" t="s">
        <v>1779</v>
      </c>
      <c r="D1126" s="259" t="s">
        <v>886</v>
      </c>
      <c r="E1126" s="260">
        <v>1</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316</v>
      </c>
      <c r="T1126" s="263" t="s">
        <v>281</v>
      </c>
      <c r="U1126" s="222">
        <v>0</v>
      </c>
      <c r="V1126" s="222">
        <f>ROUND(E1126*U1126,2)</f>
        <v>0</v>
      </c>
      <c r="W1126" s="222"/>
      <c r="X1126" s="222" t="s">
        <v>399</v>
      </c>
      <c r="Y1126" s="222" t="s">
        <v>283</v>
      </c>
      <c r="Z1126" s="212"/>
      <c r="AA1126" s="212"/>
      <c r="AB1126" s="212"/>
      <c r="AC1126" s="212"/>
      <c r="AD1126" s="212"/>
      <c r="AE1126" s="212"/>
      <c r="AF1126" s="212"/>
      <c r="AG1126" s="212" t="s">
        <v>400</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345</v>
      </c>
      <c r="B1127" s="258" t="s">
        <v>1780</v>
      </c>
      <c r="C1127" s="265" t="s">
        <v>1781</v>
      </c>
      <c r="D1127" s="259" t="s">
        <v>886</v>
      </c>
      <c r="E1127" s="260">
        <v>8</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316</v>
      </c>
      <c r="T1127" s="263" t="s">
        <v>281</v>
      </c>
      <c r="U1127" s="222">
        <v>0</v>
      </c>
      <c r="V1127" s="222">
        <f>ROUND(E1127*U1127,2)</f>
        <v>0</v>
      </c>
      <c r="W1127" s="222"/>
      <c r="X1127" s="222" t="s">
        <v>399</v>
      </c>
      <c r="Y1127" s="222" t="s">
        <v>283</v>
      </c>
      <c r="Z1127" s="212"/>
      <c r="AA1127" s="212"/>
      <c r="AB1127" s="212"/>
      <c r="AC1127" s="212"/>
      <c r="AD1127" s="212"/>
      <c r="AE1127" s="212"/>
      <c r="AF1127" s="212"/>
      <c r="AG1127" s="212" t="s">
        <v>400</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57">
        <v>346</v>
      </c>
      <c r="B1128" s="258" t="s">
        <v>1782</v>
      </c>
      <c r="C1128" s="265" t="s">
        <v>1783</v>
      </c>
      <c r="D1128" s="259" t="s">
        <v>886</v>
      </c>
      <c r="E1128" s="260">
        <v>1</v>
      </c>
      <c r="F1128" s="261"/>
      <c r="G1128" s="262">
        <f>ROUND(E1128*F1128,2)</f>
        <v>0</v>
      </c>
      <c r="H1128" s="261"/>
      <c r="I1128" s="262">
        <f>ROUND(E1128*H1128,2)</f>
        <v>0</v>
      </c>
      <c r="J1128" s="261"/>
      <c r="K1128" s="262">
        <f>ROUND(E1128*J1128,2)</f>
        <v>0</v>
      </c>
      <c r="L1128" s="262">
        <v>21</v>
      </c>
      <c r="M1128" s="262">
        <f>G1128*(1+L1128/100)</f>
        <v>0</v>
      </c>
      <c r="N1128" s="260">
        <v>0</v>
      </c>
      <c r="O1128" s="260">
        <f>ROUND(E1128*N1128,2)</f>
        <v>0</v>
      </c>
      <c r="P1128" s="260">
        <v>0</v>
      </c>
      <c r="Q1128" s="260">
        <f>ROUND(E1128*P1128,2)</f>
        <v>0</v>
      </c>
      <c r="R1128" s="262"/>
      <c r="S1128" s="262" t="s">
        <v>316</v>
      </c>
      <c r="T1128" s="263" t="s">
        <v>281</v>
      </c>
      <c r="U1128" s="222">
        <v>0</v>
      </c>
      <c r="V1128" s="222">
        <f>ROUND(E1128*U1128,2)</f>
        <v>0</v>
      </c>
      <c r="W1128" s="222"/>
      <c r="X1128" s="222" t="s">
        <v>399</v>
      </c>
      <c r="Y1128" s="222" t="s">
        <v>283</v>
      </c>
      <c r="Z1128" s="212"/>
      <c r="AA1128" s="212"/>
      <c r="AB1128" s="212"/>
      <c r="AC1128" s="212"/>
      <c r="AD1128" s="212"/>
      <c r="AE1128" s="212"/>
      <c r="AF1128" s="212"/>
      <c r="AG1128" s="212" t="s">
        <v>400</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57">
        <v>347</v>
      </c>
      <c r="B1129" s="258" t="s">
        <v>1784</v>
      </c>
      <c r="C1129" s="265" t="s">
        <v>1785</v>
      </c>
      <c r="D1129" s="259" t="s">
        <v>886</v>
      </c>
      <c r="E1129" s="260">
        <v>3</v>
      </c>
      <c r="F1129" s="261"/>
      <c r="G1129" s="262">
        <f>ROUND(E1129*F1129,2)</f>
        <v>0</v>
      </c>
      <c r="H1129" s="261"/>
      <c r="I1129" s="262">
        <f>ROUND(E1129*H1129,2)</f>
        <v>0</v>
      </c>
      <c r="J1129" s="261"/>
      <c r="K1129" s="262">
        <f>ROUND(E1129*J1129,2)</f>
        <v>0</v>
      </c>
      <c r="L1129" s="262">
        <v>21</v>
      </c>
      <c r="M1129" s="262">
        <f>G1129*(1+L1129/100)</f>
        <v>0</v>
      </c>
      <c r="N1129" s="260">
        <v>0</v>
      </c>
      <c r="O1129" s="260">
        <f>ROUND(E1129*N1129,2)</f>
        <v>0</v>
      </c>
      <c r="P1129" s="260">
        <v>0</v>
      </c>
      <c r="Q1129" s="260">
        <f>ROUND(E1129*P1129,2)</f>
        <v>0</v>
      </c>
      <c r="R1129" s="262"/>
      <c r="S1129" s="262" t="s">
        <v>316</v>
      </c>
      <c r="T1129" s="263" t="s">
        <v>281</v>
      </c>
      <c r="U1129" s="222">
        <v>0</v>
      </c>
      <c r="V1129" s="222">
        <f>ROUND(E1129*U1129,2)</f>
        <v>0</v>
      </c>
      <c r="W1129" s="222"/>
      <c r="X1129" s="222" t="s">
        <v>399</v>
      </c>
      <c r="Y1129" s="222" t="s">
        <v>283</v>
      </c>
      <c r="Z1129" s="212"/>
      <c r="AA1129" s="212"/>
      <c r="AB1129" s="212"/>
      <c r="AC1129" s="212"/>
      <c r="AD1129" s="212"/>
      <c r="AE1129" s="212"/>
      <c r="AF1129" s="212"/>
      <c r="AG1129" s="212" t="s">
        <v>400</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57">
        <v>348</v>
      </c>
      <c r="B1130" s="258" t="s">
        <v>1786</v>
      </c>
      <c r="C1130" s="265" t="s">
        <v>1787</v>
      </c>
      <c r="D1130" s="259" t="s">
        <v>886</v>
      </c>
      <c r="E1130" s="260">
        <v>1</v>
      </c>
      <c r="F1130" s="261"/>
      <c r="G1130" s="262">
        <f>ROUND(E1130*F1130,2)</f>
        <v>0</v>
      </c>
      <c r="H1130" s="261"/>
      <c r="I1130" s="262">
        <f>ROUND(E1130*H1130,2)</f>
        <v>0</v>
      </c>
      <c r="J1130" s="261"/>
      <c r="K1130" s="262">
        <f>ROUND(E1130*J1130,2)</f>
        <v>0</v>
      </c>
      <c r="L1130" s="262">
        <v>21</v>
      </c>
      <c r="M1130" s="262">
        <f>G1130*(1+L1130/100)</f>
        <v>0</v>
      </c>
      <c r="N1130" s="260">
        <v>0</v>
      </c>
      <c r="O1130" s="260">
        <f>ROUND(E1130*N1130,2)</f>
        <v>0</v>
      </c>
      <c r="P1130" s="260">
        <v>0</v>
      </c>
      <c r="Q1130" s="260">
        <f>ROUND(E1130*P1130,2)</f>
        <v>0</v>
      </c>
      <c r="R1130" s="262"/>
      <c r="S1130" s="262" t="s">
        <v>316</v>
      </c>
      <c r="T1130" s="263" t="s">
        <v>281</v>
      </c>
      <c r="U1130" s="222">
        <v>0</v>
      </c>
      <c r="V1130" s="222">
        <f>ROUND(E1130*U1130,2)</f>
        <v>0</v>
      </c>
      <c r="W1130" s="222"/>
      <c r="X1130" s="222" t="s">
        <v>399</v>
      </c>
      <c r="Y1130" s="222" t="s">
        <v>283</v>
      </c>
      <c r="Z1130" s="212"/>
      <c r="AA1130" s="212"/>
      <c r="AB1130" s="212"/>
      <c r="AC1130" s="212"/>
      <c r="AD1130" s="212"/>
      <c r="AE1130" s="212"/>
      <c r="AF1130" s="212"/>
      <c r="AG1130" s="212" t="s">
        <v>400</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57">
        <v>349</v>
      </c>
      <c r="B1131" s="258" t="s">
        <v>1788</v>
      </c>
      <c r="C1131" s="265" t="s">
        <v>1789</v>
      </c>
      <c r="D1131" s="259" t="s">
        <v>886</v>
      </c>
      <c r="E1131" s="260">
        <v>3</v>
      </c>
      <c r="F1131" s="261"/>
      <c r="G1131" s="262">
        <f>ROUND(E1131*F1131,2)</f>
        <v>0</v>
      </c>
      <c r="H1131" s="261"/>
      <c r="I1131" s="262">
        <f>ROUND(E1131*H1131,2)</f>
        <v>0</v>
      </c>
      <c r="J1131" s="261"/>
      <c r="K1131" s="262">
        <f>ROUND(E1131*J1131,2)</f>
        <v>0</v>
      </c>
      <c r="L1131" s="262">
        <v>21</v>
      </c>
      <c r="M1131" s="262">
        <f>G1131*(1+L1131/100)</f>
        <v>0</v>
      </c>
      <c r="N1131" s="260">
        <v>0</v>
      </c>
      <c r="O1131" s="260">
        <f>ROUND(E1131*N1131,2)</f>
        <v>0</v>
      </c>
      <c r="P1131" s="260">
        <v>0</v>
      </c>
      <c r="Q1131" s="260">
        <f>ROUND(E1131*P1131,2)</f>
        <v>0</v>
      </c>
      <c r="R1131" s="262"/>
      <c r="S1131" s="262" t="s">
        <v>316</v>
      </c>
      <c r="T1131" s="263" t="s">
        <v>281</v>
      </c>
      <c r="U1131" s="222">
        <v>0</v>
      </c>
      <c r="V1131" s="222">
        <f>ROUND(E1131*U1131,2)</f>
        <v>0</v>
      </c>
      <c r="W1131" s="222"/>
      <c r="X1131" s="222" t="s">
        <v>399</v>
      </c>
      <c r="Y1131" s="222" t="s">
        <v>283</v>
      </c>
      <c r="Z1131" s="212"/>
      <c r="AA1131" s="212"/>
      <c r="AB1131" s="212"/>
      <c r="AC1131" s="212"/>
      <c r="AD1131" s="212"/>
      <c r="AE1131" s="212"/>
      <c r="AF1131" s="212"/>
      <c r="AG1131" s="212" t="s">
        <v>400</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350</v>
      </c>
      <c r="B1132" s="258" t="s">
        <v>1790</v>
      </c>
      <c r="C1132" s="265" t="s">
        <v>1791</v>
      </c>
      <c r="D1132" s="259" t="s">
        <v>886</v>
      </c>
      <c r="E1132" s="260">
        <v>1</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316</v>
      </c>
      <c r="T1132" s="263" t="s">
        <v>281</v>
      </c>
      <c r="U1132" s="222">
        <v>0</v>
      </c>
      <c r="V1132" s="222">
        <f>ROUND(E1132*U1132,2)</f>
        <v>0</v>
      </c>
      <c r="W1132" s="222"/>
      <c r="X1132" s="222" t="s">
        <v>399</v>
      </c>
      <c r="Y1132" s="222" t="s">
        <v>283</v>
      </c>
      <c r="Z1132" s="212"/>
      <c r="AA1132" s="212"/>
      <c r="AB1132" s="212"/>
      <c r="AC1132" s="212"/>
      <c r="AD1132" s="212"/>
      <c r="AE1132" s="212"/>
      <c r="AF1132" s="212"/>
      <c r="AG1132" s="212" t="s">
        <v>400</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36">
        <v>351</v>
      </c>
      <c r="B1133" s="237" t="s">
        <v>1792</v>
      </c>
      <c r="C1133" s="247" t="s">
        <v>1793</v>
      </c>
      <c r="D1133" s="238" t="s">
        <v>886</v>
      </c>
      <c r="E1133" s="239">
        <v>3</v>
      </c>
      <c r="F1133" s="240"/>
      <c r="G1133" s="241">
        <f>ROUND(E1133*F1133,2)</f>
        <v>0</v>
      </c>
      <c r="H1133" s="240"/>
      <c r="I1133" s="241">
        <f>ROUND(E1133*H1133,2)</f>
        <v>0</v>
      </c>
      <c r="J1133" s="240"/>
      <c r="K1133" s="241">
        <f>ROUND(E1133*J1133,2)</f>
        <v>0</v>
      </c>
      <c r="L1133" s="241">
        <v>21</v>
      </c>
      <c r="M1133" s="241">
        <f>G1133*(1+L1133/100)</f>
        <v>0</v>
      </c>
      <c r="N1133" s="239">
        <v>0</v>
      </c>
      <c r="O1133" s="239">
        <f>ROUND(E1133*N1133,2)</f>
        <v>0</v>
      </c>
      <c r="P1133" s="239">
        <v>0</v>
      </c>
      <c r="Q1133" s="239">
        <f>ROUND(E1133*P1133,2)</f>
        <v>0</v>
      </c>
      <c r="R1133" s="241"/>
      <c r="S1133" s="241" t="s">
        <v>316</v>
      </c>
      <c r="T1133" s="242" t="s">
        <v>281</v>
      </c>
      <c r="U1133" s="222">
        <v>0</v>
      </c>
      <c r="V1133" s="222">
        <f>ROUND(E1133*U1133,2)</f>
        <v>0</v>
      </c>
      <c r="W1133" s="222"/>
      <c r="X1133" s="222" t="s">
        <v>399</v>
      </c>
      <c r="Y1133" s="222" t="s">
        <v>283</v>
      </c>
      <c r="Z1133" s="212"/>
      <c r="AA1133" s="212"/>
      <c r="AB1133" s="212"/>
      <c r="AC1133" s="212"/>
      <c r="AD1133" s="212"/>
      <c r="AE1133" s="212"/>
      <c r="AF1133" s="212"/>
      <c r="AG1133" s="212" t="s">
        <v>400</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49" t="s">
        <v>1794</v>
      </c>
      <c r="D1134" s="226"/>
      <c r="E1134" s="227"/>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288</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49" t="s">
        <v>1795</v>
      </c>
      <c r="D1135" s="226"/>
      <c r="E1135" s="227"/>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288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49" t="s">
        <v>1796</v>
      </c>
      <c r="D1136" s="226"/>
      <c r="E1136" s="227">
        <v>3</v>
      </c>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288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57">
        <v>352</v>
      </c>
      <c r="B1137" s="258" t="s">
        <v>1797</v>
      </c>
      <c r="C1137" s="265" t="s">
        <v>1798</v>
      </c>
      <c r="D1137" s="259" t="s">
        <v>886</v>
      </c>
      <c r="E1137" s="260">
        <v>1</v>
      </c>
      <c r="F1137" s="261"/>
      <c r="G1137" s="262">
        <f>ROUND(E1137*F1137,2)</f>
        <v>0</v>
      </c>
      <c r="H1137" s="261"/>
      <c r="I1137" s="262">
        <f>ROUND(E1137*H1137,2)</f>
        <v>0</v>
      </c>
      <c r="J1137" s="261"/>
      <c r="K1137" s="262">
        <f>ROUND(E1137*J1137,2)</f>
        <v>0</v>
      </c>
      <c r="L1137" s="262">
        <v>21</v>
      </c>
      <c r="M1137" s="262">
        <f>G1137*(1+L1137/100)</f>
        <v>0</v>
      </c>
      <c r="N1137" s="260">
        <v>0</v>
      </c>
      <c r="O1137" s="260">
        <f>ROUND(E1137*N1137,2)</f>
        <v>0</v>
      </c>
      <c r="P1137" s="260">
        <v>0</v>
      </c>
      <c r="Q1137" s="260">
        <f>ROUND(E1137*P1137,2)</f>
        <v>0</v>
      </c>
      <c r="R1137" s="262"/>
      <c r="S1137" s="262" t="s">
        <v>316</v>
      </c>
      <c r="T1137" s="263" t="s">
        <v>281</v>
      </c>
      <c r="U1137" s="222">
        <v>0</v>
      </c>
      <c r="V1137" s="222">
        <f>ROUND(E1137*U1137,2)</f>
        <v>0</v>
      </c>
      <c r="W1137" s="222"/>
      <c r="X1137" s="222" t="s">
        <v>399</v>
      </c>
      <c r="Y1137" s="222" t="s">
        <v>283</v>
      </c>
      <c r="Z1137" s="212"/>
      <c r="AA1137" s="212"/>
      <c r="AB1137" s="212"/>
      <c r="AC1137" s="212"/>
      <c r="AD1137" s="212"/>
      <c r="AE1137" s="212"/>
      <c r="AF1137" s="212"/>
      <c r="AG1137" s="212" t="s">
        <v>400</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57">
        <v>353</v>
      </c>
      <c r="B1138" s="258" t="s">
        <v>1799</v>
      </c>
      <c r="C1138" s="265" t="s">
        <v>1800</v>
      </c>
      <c r="D1138" s="259" t="s">
        <v>886</v>
      </c>
      <c r="E1138" s="260">
        <v>1</v>
      </c>
      <c r="F1138" s="261"/>
      <c r="G1138" s="262">
        <f>ROUND(E1138*F1138,2)</f>
        <v>0</v>
      </c>
      <c r="H1138" s="261"/>
      <c r="I1138" s="262">
        <f>ROUND(E1138*H1138,2)</f>
        <v>0</v>
      </c>
      <c r="J1138" s="261"/>
      <c r="K1138" s="262">
        <f>ROUND(E1138*J1138,2)</f>
        <v>0</v>
      </c>
      <c r="L1138" s="262">
        <v>21</v>
      </c>
      <c r="M1138" s="262">
        <f>G1138*(1+L1138/100)</f>
        <v>0</v>
      </c>
      <c r="N1138" s="260">
        <v>0</v>
      </c>
      <c r="O1138" s="260">
        <f>ROUND(E1138*N1138,2)</f>
        <v>0</v>
      </c>
      <c r="P1138" s="260">
        <v>0</v>
      </c>
      <c r="Q1138" s="260">
        <f>ROUND(E1138*P1138,2)</f>
        <v>0</v>
      </c>
      <c r="R1138" s="262"/>
      <c r="S1138" s="262" t="s">
        <v>316</v>
      </c>
      <c r="T1138" s="263" t="s">
        <v>281</v>
      </c>
      <c r="U1138" s="222">
        <v>0</v>
      </c>
      <c r="V1138" s="222">
        <f>ROUND(E1138*U1138,2)</f>
        <v>0</v>
      </c>
      <c r="W1138" s="222"/>
      <c r="X1138" s="222" t="s">
        <v>399</v>
      </c>
      <c r="Y1138" s="222" t="s">
        <v>283</v>
      </c>
      <c r="Z1138" s="212"/>
      <c r="AA1138" s="212"/>
      <c r="AB1138" s="212"/>
      <c r="AC1138" s="212"/>
      <c r="AD1138" s="212"/>
      <c r="AE1138" s="212"/>
      <c r="AF1138" s="212"/>
      <c r="AG1138" s="212" t="s">
        <v>400</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36">
        <v>354</v>
      </c>
      <c r="B1139" s="237" t="s">
        <v>1801</v>
      </c>
      <c r="C1139" s="247" t="s">
        <v>1802</v>
      </c>
      <c r="D1139" s="238" t="s">
        <v>886</v>
      </c>
      <c r="E1139" s="239">
        <v>1</v>
      </c>
      <c r="F1139" s="240"/>
      <c r="G1139" s="241">
        <f>ROUND(E1139*F1139,2)</f>
        <v>0</v>
      </c>
      <c r="H1139" s="240"/>
      <c r="I1139" s="241">
        <f>ROUND(E1139*H1139,2)</f>
        <v>0</v>
      </c>
      <c r="J1139" s="240"/>
      <c r="K1139" s="241">
        <f>ROUND(E1139*J1139,2)</f>
        <v>0</v>
      </c>
      <c r="L1139" s="241">
        <v>21</v>
      </c>
      <c r="M1139" s="241">
        <f>G1139*(1+L1139/100)</f>
        <v>0</v>
      </c>
      <c r="N1139" s="239">
        <v>0</v>
      </c>
      <c r="O1139" s="239">
        <f>ROUND(E1139*N1139,2)</f>
        <v>0</v>
      </c>
      <c r="P1139" s="239">
        <v>0</v>
      </c>
      <c r="Q1139" s="239">
        <f>ROUND(E1139*P1139,2)</f>
        <v>0</v>
      </c>
      <c r="R1139" s="241"/>
      <c r="S1139" s="241" t="s">
        <v>316</v>
      </c>
      <c r="T1139" s="242" t="s">
        <v>281</v>
      </c>
      <c r="U1139" s="222">
        <v>0</v>
      </c>
      <c r="V1139" s="222">
        <f>ROUND(E1139*U1139,2)</f>
        <v>0</v>
      </c>
      <c r="W1139" s="222"/>
      <c r="X1139" s="222" t="s">
        <v>399</v>
      </c>
      <c r="Y1139" s="222" t="s">
        <v>283</v>
      </c>
      <c r="Z1139" s="212"/>
      <c r="AA1139" s="212"/>
      <c r="AB1139" s="212"/>
      <c r="AC1139" s="212"/>
      <c r="AD1139" s="212"/>
      <c r="AE1139" s="212"/>
      <c r="AF1139" s="212"/>
      <c r="AG1139" s="212" t="s">
        <v>400</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2" x14ac:dyDescent="0.2">
      <c r="A1140" s="219"/>
      <c r="B1140" s="220"/>
      <c r="C1140" s="249" t="s">
        <v>1803</v>
      </c>
      <c r="D1140" s="226"/>
      <c r="E1140" s="227"/>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288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49" t="s">
        <v>1804</v>
      </c>
      <c r="D1141" s="226"/>
      <c r="E1141" s="227"/>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288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49" t="s">
        <v>1805</v>
      </c>
      <c r="D1142" s="226"/>
      <c r="E1142" s="227"/>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288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49" t="s">
        <v>1806</v>
      </c>
      <c r="D1143" s="226"/>
      <c r="E1143" s="227"/>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288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49" t="s">
        <v>1807</v>
      </c>
      <c r="D1144" s="226"/>
      <c r="E1144" s="227"/>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288</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49" t="s">
        <v>1808</v>
      </c>
      <c r="D1145" s="226"/>
      <c r="E1145" s="227"/>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288</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9" t="s">
        <v>1809</v>
      </c>
      <c r="D1146" s="226"/>
      <c r="E1146" s="227"/>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288</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49" t="s">
        <v>1810</v>
      </c>
      <c r="D1147" s="226"/>
      <c r="E1147" s="227"/>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288</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49" t="s">
        <v>387</v>
      </c>
      <c r="D1148" s="226"/>
      <c r="E1148" s="227">
        <v>1</v>
      </c>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288</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ht="22.5" outlineLevel="1" x14ac:dyDescent="0.2">
      <c r="A1149" s="236">
        <v>355</v>
      </c>
      <c r="B1149" s="237" t="s">
        <v>1811</v>
      </c>
      <c r="C1149" s="247" t="s">
        <v>1812</v>
      </c>
      <c r="D1149" s="238" t="s">
        <v>886</v>
      </c>
      <c r="E1149" s="239">
        <v>1</v>
      </c>
      <c r="F1149" s="240"/>
      <c r="G1149" s="241">
        <f>ROUND(E1149*F1149,2)</f>
        <v>0</v>
      </c>
      <c r="H1149" s="240"/>
      <c r="I1149" s="241">
        <f>ROUND(E1149*H1149,2)</f>
        <v>0</v>
      </c>
      <c r="J1149" s="240"/>
      <c r="K1149" s="241">
        <f>ROUND(E1149*J1149,2)</f>
        <v>0</v>
      </c>
      <c r="L1149" s="241">
        <v>21</v>
      </c>
      <c r="M1149" s="241">
        <f>G1149*(1+L1149/100)</f>
        <v>0</v>
      </c>
      <c r="N1149" s="239">
        <v>0</v>
      </c>
      <c r="O1149" s="239">
        <f>ROUND(E1149*N1149,2)</f>
        <v>0</v>
      </c>
      <c r="P1149" s="239">
        <v>0</v>
      </c>
      <c r="Q1149" s="239">
        <f>ROUND(E1149*P1149,2)</f>
        <v>0</v>
      </c>
      <c r="R1149" s="241"/>
      <c r="S1149" s="241" t="s">
        <v>316</v>
      </c>
      <c r="T1149" s="242" t="s">
        <v>281</v>
      </c>
      <c r="U1149" s="222">
        <v>0</v>
      </c>
      <c r="V1149" s="222">
        <f>ROUND(E1149*U1149,2)</f>
        <v>0</v>
      </c>
      <c r="W1149" s="222"/>
      <c r="X1149" s="222" t="s">
        <v>399</v>
      </c>
      <c r="Y1149" s="222" t="s">
        <v>283</v>
      </c>
      <c r="Z1149" s="212"/>
      <c r="AA1149" s="212"/>
      <c r="AB1149" s="212"/>
      <c r="AC1149" s="212"/>
      <c r="AD1149" s="212"/>
      <c r="AE1149" s="212"/>
      <c r="AF1149" s="212"/>
      <c r="AG1149" s="212" t="s">
        <v>400</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48" t="s">
        <v>1813</v>
      </c>
      <c r="D1150" s="244"/>
      <c r="E1150" s="244"/>
      <c r="F1150" s="244"/>
      <c r="G1150" s="244"/>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286</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50" t="s">
        <v>1814</v>
      </c>
      <c r="D1151" s="245"/>
      <c r="E1151" s="245"/>
      <c r="F1151" s="245"/>
      <c r="G1151" s="245"/>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286</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50" t="s">
        <v>1725</v>
      </c>
      <c r="D1152" s="245"/>
      <c r="E1152" s="245"/>
      <c r="F1152" s="245"/>
      <c r="G1152" s="245"/>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286</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50" t="s">
        <v>1815</v>
      </c>
      <c r="D1153" s="245"/>
      <c r="E1153" s="245"/>
      <c r="F1153" s="245"/>
      <c r="G1153" s="245"/>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286</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2" x14ac:dyDescent="0.2">
      <c r="A1154" s="219"/>
      <c r="B1154" s="220"/>
      <c r="C1154" s="249" t="s">
        <v>1816</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1817</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288</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1804</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1805</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1806</v>
      </c>
      <c r="D1158" s="226"/>
      <c r="E1158" s="227"/>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49" t="s">
        <v>1818</v>
      </c>
      <c r="D1159" s="226"/>
      <c r="E1159" s="227"/>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288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49" t="s">
        <v>1808</v>
      </c>
      <c r="D1160" s="226"/>
      <c r="E1160" s="227"/>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49" t="s">
        <v>1819</v>
      </c>
      <c r="D1161" s="226"/>
      <c r="E1161" s="227"/>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49" t="s">
        <v>1820</v>
      </c>
      <c r="D1162" s="226"/>
      <c r="E1162" s="227"/>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288</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49" t="s">
        <v>1821</v>
      </c>
      <c r="D1163" s="226"/>
      <c r="E1163" s="227"/>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288</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49" t="s">
        <v>1822</v>
      </c>
      <c r="D1164" s="226"/>
      <c r="E1164" s="227"/>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288</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49" t="s">
        <v>1823</v>
      </c>
      <c r="D1165" s="226"/>
      <c r="E1165" s="227"/>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288</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49" t="s">
        <v>387</v>
      </c>
      <c r="D1166" s="226"/>
      <c r="E1166" s="227">
        <v>1</v>
      </c>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288</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ht="22.5" outlineLevel="1" x14ac:dyDescent="0.2">
      <c r="A1167" s="236">
        <v>356</v>
      </c>
      <c r="B1167" s="237" t="s">
        <v>1824</v>
      </c>
      <c r="C1167" s="247" t="s">
        <v>1825</v>
      </c>
      <c r="D1167" s="238" t="s">
        <v>886</v>
      </c>
      <c r="E1167" s="239">
        <v>1</v>
      </c>
      <c r="F1167" s="240"/>
      <c r="G1167" s="241">
        <f>ROUND(E1167*F1167,2)</f>
        <v>0</v>
      </c>
      <c r="H1167" s="240"/>
      <c r="I1167" s="241">
        <f>ROUND(E1167*H1167,2)</f>
        <v>0</v>
      </c>
      <c r="J1167" s="240"/>
      <c r="K1167" s="241">
        <f>ROUND(E1167*J1167,2)</f>
        <v>0</v>
      </c>
      <c r="L1167" s="241">
        <v>21</v>
      </c>
      <c r="M1167" s="241">
        <f>G1167*(1+L1167/100)</f>
        <v>0</v>
      </c>
      <c r="N1167" s="239">
        <v>0</v>
      </c>
      <c r="O1167" s="239">
        <f>ROUND(E1167*N1167,2)</f>
        <v>0</v>
      </c>
      <c r="P1167" s="239">
        <v>0</v>
      </c>
      <c r="Q1167" s="239">
        <f>ROUND(E1167*P1167,2)</f>
        <v>0</v>
      </c>
      <c r="R1167" s="241"/>
      <c r="S1167" s="241" t="s">
        <v>316</v>
      </c>
      <c r="T1167" s="242" t="s">
        <v>281</v>
      </c>
      <c r="U1167" s="222">
        <v>0</v>
      </c>
      <c r="V1167" s="222">
        <f>ROUND(E1167*U1167,2)</f>
        <v>0</v>
      </c>
      <c r="W1167" s="222"/>
      <c r="X1167" s="222" t="s">
        <v>399</v>
      </c>
      <c r="Y1167" s="222" t="s">
        <v>283</v>
      </c>
      <c r="Z1167" s="212"/>
      <c r="AA1167" s="212"/>
      <c r="AB1167" s="212"/>
      <c r="AC1167" s="212"/>
      <c r="AD1167" s="212"/>
      <c r="AE1167" s="212"/>
      <c r="AF1167" s="212"/>
      <c r="AG1167" s="212" t="s">
        <v>400</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2" x14ac:dyDescent="0.2">
      <c r="A1168" s="219"/>
      <c r="B1168" s="220"/>
      <c r="C1168" s="248" t="s">
        <v>1813</v>
      </c>
      <c r="D1168" s="244"/>
      <c r="E1168" s="244"/>
      <c r="F1168" s="244"/>
      <c r="G1168" s="244"/>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286</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50" t="s">
        <v>1814</v>
      </c>
      <c r="D1169" s="245"/>
      <c r="E1169" s="245"/>
      <c r="F1169" s="245"/>
      <c r="G1169" s="245"/>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286</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50" t="s">
        <v>1725</v>
      </c>
      <c r="D1170" s="245"/>
      <c r="E1170" s="245"/>
      <c r="F1170" s="245"/>
      <c r="G1170" s="245"/>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286</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0" t="s">
        <v>1815</v>
      </c>
      <c r="D1171" s="245"/>
      <c r="E1171" s="245"/>
      <c r="F1171" s="245"/>
      <c r="G1171" s="245"/>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286</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2" x14ac:dyDescent="0.2">
      <c r="A1172" s="219"/>
      <c r="B1172" s="220"/>
      <c r="C1172" s="249" t="s">
        <v>1816</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288</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1817</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1804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1805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1806</v>
      </c>
      <c r="D1176" s="226"/>
      <c r="E1176" s="227"/>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49" t="s">
        <v>1826</v>
      </c>
      <c r="D1177" s="226"/>
      <c r="E1177" s="227"/>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288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49" t="s">
        <v>1819</v>
      </c>
      <c r="D1178" s="226"/>
      <c r="E1178" s="227"/>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288</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49" t="s">
        <v>1820</v>
      </c>
      <c r="D1179" s="226"/>
      <c r="E1179" s="227"/>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288</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49" t="s">
        <v>1821</v>
      </c>
      <c r="D1180" s="226"/>
      <c r="E1180" s="227"/>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288</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49" t="s">
        <v>1822</v>
      </c>
      <c r="D1181" s="226"/>
      <c r="E1181" s="227"/>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288</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49" t="s">
        <v>387</v>
      </c>
      <c r="D1182" s="226"/>
      <c r="E1182" s="227">
        <v>1</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288</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49" t="s">
        <v>1823</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36">
        <v>357</v>
      </c>
      <c r="B1184" s="237" t="s">
        <v>1827</v>
      </c>
      <c r="C1184" s="247" t="s">
        <v>1828</v>
      </c>
      <c r="D1184" s="238" t="s">
        <v>886</v>
      </c>
      <c r="E1184" s="239">
        <v>2</v>
      </c>
      <c r="F1184" s="240"/>
      <c r="G1184" s="241">
        <f>ROUND(E1184*F1184,2)</f>
        <v>0</v>
      </c>
      <c r="H1184" s="240"/>
      <c r="I1184" s="241">
        <f>ROUND(E1184*H1184,2)</f>
        <v>0</v>
      </c>
      <c r="J1184" s="240"/>
      <c r="K1184" s="241">
        <f>ROUND(E1184*J1184,2)</f>
        <v>0</v>
      </c>
      <c r="L1184" s="241">
        <v>21</v>
      </c>
      <c r="M1184" s="241">
        <f>G1184*(1+L1184/100)</f>
        <v>0</v>
      </c>
      <c r="N1184" s="239">
        <v>0</v>
      </c>
      <c r="O1184" s="239">
        <f>ROUND(E1184*N1184,2)</f>
        <v>0</v>
      </c>
      <c r="P1184" s="239">
        <v>0</v>
      </c>
      <c r="Q1184" s="239">
        <f>ROUND(E1184*P1184,2)</f>
        <v>0</v>
      </c>
      <c r="R1184" s="241"/>
      <c r="S1184" s="241" t="s">
        <v>316</v>
      </c>
      <c r="T1184" s="242" t="s">
        <v>281</v>
      </c>
      <c r="U1184" s="222">
        <v>0</v>
      </c>
      <c r="V1184" s="222">
        <f>ROUND(E1184*U1184,2)</f>
        <v>0</v>
      </c>
      <c r="W1184" s="222"/>
      <c r="X1184" s="222" t="s">
        <v>399</v>
      </c>
      <c r="Y1184" s="222" t="s">
        <v>283</v>
      </c>
      <c r="Z1184" s="212"/>
      <c r="AA1184" s="212"/>
      <c r="AB1184" s="212"/>
      <c r="AC1184" s="212"/>
      <c r="AD1184" s="212"/>
      <c r="AE1184" s="212"/>
      <c r="AF1184" s="212"/>
      <c r="AG1184" s="212" t="s">
        <v>400</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2" x14ac:dyDescent="0.2">
      <c r="A1185" s="219"/>
      <c r="B1185" s="220"/>
      <c r="C1185" s="248" t="s">
        <v>1813</v>
      </c>
      <c r="D1185" s="244"/>
      <c r="E1185" s="244"/>
      <c r="F1185" s="244"/>
      <c r="G1185" s="244"/>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286</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0" t="s">
        <v>1724</v>
      </c>
      <c r="D1186" s="245"/>
      <c r="E1186" s="245"/>
      <c r="F1186" s="245"/>
      <c r="G1186" s="245"/>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286</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50" t="s">
        <v>1725</v>
      </c>
      <c r="D1187" s="245"/>
      <c r="E1187" s="245"/>
      <c r="F1187" s="245"/>
      <c r="G1187" s="245"/>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286</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49" t="s">
        <v>1816</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1817</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1804</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1805</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1806</v>
      </c>
      <c r="D1192" s="226"/>
      <c r="E1192" s="227"/>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288</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49" t="s">
        <v>1807</v>
      </c>
      <c r="D1193" s="226"/>
      <c r="E1193" s="227"/>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288</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49" t="s">
        <v>1808</v>
      </c>
      <c r="D1194" s="226"/>
      <c r="E1194" s="227"/>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288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49" t="s">
        <v>1829</v>
      </c>
      <c r="D1195" s="226"/>
      <c r="E1195" s="227"/>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49" t="s">
        <v>1822</v>
      </c>
      <c r="D1196" s="226"/>
      <c r="E1196" s="227"/>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288</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49" t="s">
        <v>1830</v>
      </c>
      <c r="D1197" s="226"/>
      <c r="E1197" s="227">
        <v>2</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36">
        <v>358</v>
      </c>
      <c r="B1198" s="237" t="s">
        <v>1831</v>
      </c>
      <c r="C1198" s="247" t="s">
        <v>1832</v>
      </c>
      <c r="D1198" s="238" t="s">
        <v>1105</v>
      </c>
      <c r="E1198" s="239">
        <v>4</v>
      </c>
      <c r="F1198" s="240"/>
      <c r="G1198" s="241">
        <f>ROUND(E1198*F1198,2)</f>
        <v>0</v>
      </c>
      <c r="H1198" s="240"/>
      <c r="I1198" s="241">
        <f>ROUND(E1198*H1198,2)</f>
        <v>0</v>
      </c>
      <c r="J1198" s="240"/>
      <c r="K1198" s="241">
        <f>ROUND(E1198*J1198,2)</f>
        <v>0</v>
      </c>
      <c r="L1198" s="241">
        <v>21</v>
      </c>
      <c r="M1198" s="241">
        <f>G1198*(1+L1198/100)</f>
        <v>0</v>
      </c>
      <c r="N1198" s="239">
        <v>0</v>
      </c>
      <c r="O1198" s="239">
        <f>ROUND(E1198*N1198,2)</f>
        <v>0</v>
      </c>
      <c r="P1198" s="239">
        <v>0</v>
      </c>
      <c r="Q1198" s="239">
        <f>ROUND(E1198*P1198,2)</f>
        <v>0</v>
      </c>
      <c r="R1198" s="241"/>
      <c r="S1198" s="241" t="s">
        <v>316</v>
      </c>
      <c r="T1198" s="242" t="s">
        <v>281</v>
      </c>
      <c r="U1198" s="222">
        <v>0</v>
      </c>
      <c r="V1198" s="222">
        <f>ROUND(E1198*U1198,2)</f>
        <v>0</v>
      </c>
      <c r="W1198" s="222"/>
      <c r="X1198" s="222" t="s">
        <v>399</v>
      </c>
      <c r="Y1198" s="222" t="s">
        <v>283</v>
      </c>
      <c r="Z1198" s="212"/>
      <c r="AA1198" s="212"/>
      <c r="AB1198" s="212"/>
      <c r="AC1198" s="212"/>
      <c r="AD1198" s="212"/>
      <c r="AE1198" s="212"/>
      <c r="AF1198" s="212"/>
      <c r="AG1198" s="212" t="s">
        <v>400</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49" t="s">
        <v>1833</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1834</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288</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1835</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288</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1641</v>
      </c>
      <c r="D1202" s="226"/>
      <c r="E1202" s="227"/>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49" t="s">
        <v>1836</v>
      </c>
      <c r="D1203" s="226"/>
      <c r="E1203" s="227"/>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288</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49" t="s">
        <v>1837</v>
      </c>
      <c r="D1204" s="226"/>
      <c r="E1204" s="227"/>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288</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49" t="s">
        <v>1838</v>
      </c>
      <c r="D1205" s="226"/>
      <c r="E1205" s="227"/>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288</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49" t="s">
        <v>1839</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288</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1840</v>
      </c>
      <c r="D1207" s="226"/>
      <c r="E1207" s="227">
        <v>4</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288</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6">
        <v>359</v>
      </c>
      <c r="B1208" s="237" t="s">
        <v>1841</v>
      </c>
      <c r="C1208" s="247" t="s">
        <v>1842</v>
      </c>
      <c r="D1208" s="238" t="s">
        <v>886</v>
      </c>
      <c r="E1208" s="239">
        <v>1</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0</v>
      </c>
      <c r="Q1208" s="239">
        <f>ROUND(E1208*P1208,2)</f>
        <v>0</v>
      </c>
      <c r="R1208" s="241"/>
      <c r="S1208" s="241" t="s">
        <v>316</v>
      </c>
      <c r="T1208" s="242" t="s">
        <v>281</v>
      </c>
      <c r="U1208" s="222">
        <v>0</v>
      </c>
      <c r="V1208" s="222">
        <f>ROUND(E1208*U1208,2)</f>
        <v>0</v>
      </c>
      <c r="W1208" s="222"/>
      <c r="X1208" s="222" t="s">
        <v>399</v>
      </c>
      <c r="Y1208" s="222" t="s">
        <v>283</v>
      </c>
      <c r="Z1208" s="212"/>
      <c r="AA1208" s="212"/>
      <c r="AB1208" s="212"/>
      <c r="AC1208" s="212"/>
      <c r="AD1208" s="212"/>
      <c r="AE1208" s="212"/>
      <c r="AF1208" s="212"/>
      <c r="AG1208" s="212" t="s">
        <v>400</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48" t="s">
        <v>1766</v>
      </c>
      <c r="D1209" s="244"/>
      <c r="E1209" s="244"/>
      <c r="F1209" s="244"/>
      <c r="G1209" s="244"/>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286</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0" t="s">
        <v>1767</v>
      </c>
      <c r="D1210" s="245"/>
      <c r="E1210" s="245"/>
      <c r="F1210" s="245"/>
      <c r="G1210" s="245"/>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286</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2" x14ac:dyDescent="0.2">
      <c r="A1211" s="219"/>
      <c r="B1211" s="220"/>
      <c r="C1211" s="249" t="s">
        <v>1843</v>
      </c>
      <c r="D1211" s="226"/>
      <c r="E1211" s="227"/>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288</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49" t="s">
        <v>1844</v>
      </c>
      <c r="D1212" s="226"/>
      <c r="E1212" s="227"/>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288</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49" t="s">
        <v>1845</v>
      </c>
      <c r="D1213" s="226"/>
      <c r="E1213" s="227"/>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288</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49" t="s">
        <v>387</v>
      </c>
      <c r="D1214" s="226"/>
      <c r="E1214" s="227">
        <v>1</v>
      </c>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288</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57">
        <v>360</v>
      </c>
      <c r="B1215" s="258" t="s">
        <v>1846</v>
      </c>
      <c r="C1215" s="265" t="s">
        <v>1847</v>
      </c>
      <c r="D1215" s="259" t="s">
        <v>886</v>
      </c>
      <c r="E1215" s="260">
        <v>1</v>
      </c>
      <c r="F1215" s="261"/>
      <c r="G1215" s="262">
        <f>ROUND(E1215*F1215,2)</f>
        <v>0</v>
      </c>
      <c r="H1215" s="261"/>
      <c r="I1215" s="262">
        <f>ROUND(E1215*H1215,2)</f>
        <v>0</v>
      </c>
      <c r="J1215" s="261"/>
      <c r="K1215" s="262">
        <f>ROUND(E1215*J1215,2)</f>
        <v>0</v>
      </c>
      <c r="L1215" s="262">
        <v>21</v>
      </c>
      <c r="M1215" s="262">
        <f>G1215*(1+L1215/100)</f>
        <v>0</v>
      </c>
      <c r="N1215" s="260">
        <v>0</v>
      </c>
      <c r="O1215" s="260">
        <f>ROUND(E1215*N1215,2)</f>
        <v>0</v>
      </c>
      <c r="P1215" s="260">
        <v>0</v>
      </c>
      <c r="Q1215" s="260">
        <f>ROUND(E1215*P1215,2)</f>
        <v>0</v>
      </c>
      <c r="R1215" s="262"/>
      <c r="S1215" s="262" t="s">
        <v>316</v>
      </c>
      <c r="T1215" s="263" t="s">
        <v>281</v>
      </c>
      <c r="U1215" s="222">
        <v>0</v>
      </c>
      <c r="V1215" s="222">
        <f>ROUND(E1215*U1215,2)</f>
        <v>0</v>
      </c>
      <c r="W1215" s="222"/>
      <c r="X1215" s="222" t="s">
        <v>399</v>
      </c>
      <c r="Y1215" s="222" t="s">
        <v>283</v>
      </c>
      <c r="Z1215" s="212"/>
      <c r="AA1215" s="212"/>
      <c r="AB1215" s="212"/>
      <c r="AC1215" s="212"/>
      <c r="AD1215" s="212"/>
      <c r="AE1215" s="212"/>
      <c r="AF1215" s="212"/>
      <c r="AG1215" s="212" t="s">
        <v>400</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36">
        <v>361</v>
      </c>
      <c r="B1216" s="237" t="s">
        <v>1848</v>
      </c>
      <c r="C1216" s="247" t="s">
        <v>1849</v>
      </c>
      <c r="D1216" s="238" t="s">
        <v>0</v>
      </c>
      <c r="E1216" s="239">
        <v>48745.159800000001</v>
      </c>
      <c r="F1216" s="240"/>
      <c r="G1216" s="241">
        <f>ROUND(E1216*F1216,2)</f>
        <v>0</v>
      </c>
      <c r="H1216" s="240"/>
      <c r="I1216" s="241">
        <f>ROUND(E1216*H1216,2)</f>
        <v>0</v>
      </c>
      <c r="J1216" s="240"/>
      <c r="K1216" s="241">
        <f>ROUND(E1216*J1216,2)</f>
        <v>0</v>
      </c>
      <c r="L1216" s="241">
        <v>21</v>
      </c>
      <c r="M1216" s="241">
        <f>G1216*(1+L1216/100)</f>
        <v>0</v>
      </c>
      <c r="N1216" s="239">
        <v>0</v>
      </c>
      <c r="O1216" s="239">
        <f>ROUND(E1216*N1216,2)</f>
        <v>0</v>
      </c>
      <c r="P1216" s="239">
        <v>0</v>
      </c>
      <c r="Q1216" s="239">
        <f>ROUND(E1216*P1216,2)</f>
        <v>0</v>
      </c>
      <c r="R1216" s="241" t="s">
        <v>1088</v>
      </c>
      <c r="S1216" s="241" t="s">
        <v>280</v>
      </c>
      <c r="T1216" s="242" t="s">
        <v>441</v>
      </c>
      <c r="U1216" s="222">
        <v>0</v>
      </c>
      <c r="V1216" s="222">
        <f>ROUND(E1216*U1216,2)</f>
        <v>0</v>
      </c>
      <c r="W1216" s="222"/>
      <c r="X1216" s="222" t="s">
        <v>399</v>
      </c>
      <c r="Y1216" s="222" t="s">
        <v>283</v>
      </c>
      <c r="Z1216" s="212"/>
      <c r="AA1216" s="212"/>
      <c r="AB1216" s="212"/>
      <c r="AC1216" s="212"/>
      <c r="AD1216" s="212"/>
      <c r="AE1216" s="212"/>
      <c r="AF1216" s="212"/>
      <c r="AG1216" s="212" t="s">
        <v>1036</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2" x14ac:dyDescent="0.2">
      <c r="A1217" s="219"/>
      <c r="B1217" s="220"/>
      <c r="C1217" s="264" t="s">
        <v>1076</v>
      </c>
      <c r="D1217" s="256"/>
      <c r="E1217" s="256"/>
      <c r="F1217" s="256"/>
      <c r="G1217" s="256"/>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448</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x14ac:dyDescent="0.2">
      <c r="A1218" s="229" t="s">
        <v>275</v>
      </c>
      <c r="B1218" s="230" t="s">
        <v>206</v>
      </c>
      <c r="C1218" s="246" t="s">
        <v>207</v>
      </c>
      <c r="D1218" s="231"/>
      <c r="E1218" s="232"/>
      <c r="F1218" s="233"/>
      <c r="G1218" s="233">
        <f>SUMIF(AG1219:AG1255,"&lt;&gt;NOR",G1219:G1255)</f>
        <v>0</v>
      </c>
      <c r="H1218" s="233"/>
      <c r="I1218" s="233">
        <f>SUM(I1219:I1255)</f>
        <v>0</v>
      </c>
      <c r="J1218" s="233"/>
      <c r="K1218" s="233">
        <f>SUM(K1219:K1255)</f>
        <v>0</v>
      </c>
      <c r="L1218" s="233"/>
      <c r="M1218" s="233">
        <f>SUM(M1219:M1255)</f>
        <v>0</v>
      </c>
      <c r="N1218" s="232"/>
      <c r="O1218" s="232">
        <f>SUM(O1219:O1255)</f>
        <v>1.95</v>
      </c>
      <c r="P1218" s="232"/>
      <c r="Q1218" s="232">
        <f>SUM(Q1219:Q1255)</f>
        <v>1.1299999999999999</v>
      </c>
      <c r="R1218" s="233"/>
      <c r="S1218" s="233"/>
      <c r="T1218" s="234"/>
      <c r="U1218" s="228"/>
      <c r="V1218" s="228">
        <f>SUM(V1219:V1255)</f>
        <v>529.8599999999999</v>
      </c>
      <c r="W1218" s="228"/>
      <c r="X1218" s="228"/>
      <c r="Y1218" s="228"/>
      <c r="AG1218" t="s">
        <v>276</v>
      </c>
    </row>
    <row r="1219" spans="1:60" outlineLevel="1" x14ac:dyDescent="0.2">
      <c r="A1219" s="236">
        <v>362</v>
      </c>
      <c r="B1219" s="237" t="s">
        <v>1850</v>
      </c>
      <c r="C1219" s="247" t="s">
        <v>1851</v>
      </c>
      <c r="D1219" s="238" t="s">
        <v>1105</v>
      </c>
      <c r="E1219" s="239">
        <v>1</v>
      </c>
      <c r="F1219" s="240"/>
      <c r="G1219" s="241">
        <f>ROUND(E1219*F1219,2)</f>
        <v>0</v>
      </c>
      <c r="H1219" s="240"/>
      <c r="I1219" s="241">
        <f>ROUND(E1219*H1219,2)</f>
        <v>0</v>
      </c>
      <c r="J1219" s="240"/>
      <c r="K1219" s="241">
        <f>ROUND(E1219*J1219,2)</f>
        <v>0</v>
      </c>
      <c r="L1219" s="241">
        <v>21</v>
      </c>
      <c r="M1219" s="241">
        <f>G1219*(1+L1219/100)</f>
        <v>0</v>
      </c>
      <c r="N1219" s="239">
        <v>0</v>
      </c>
      <c r="O1219" s="239">
        <f>ROUND(E1219*N1219,2)</f>
        <v>0</v>
      </c>
      <c r="P1219" s="239">
        <v>0</v>
      </c>
      <c r="Q1219" s="239">
        <f>ROUND(E1219*P1219,2)</f>
        <v>0</v>
      </c>
      <c r="R1219" s="241"/>
      <c r="S1219" s="241" t="s">
        <v>316</v>
      </c>
      <c r="T1219" s="242" t="s">
        <v>281</v>
      </c>
      <c r="U1219" s="222">
        <v>0</v>
      </c>
      <c r="V1219" s="222">
        <f>ROUND(E1219*U1219,2)</f>
        <v>0</v>
      </c>
      <c r="W1219" s="222"/>
      <c r="X1219" s="222" t="s">
        <v>399</v>
      </c>
      <c r="Y1219" s="222" t="s">
        <v>283</v>
      </c>
      <c r="Z1219" s="212"/>
      <c r="AA1219" s="212"/>
      <c r="AB1219" s="212"/>
      <c r="AC1219" s="212"/>
      <c r="AD1219" s="212"/>
      <c r="AE1219" s="212"/>
      <c r="AF1219" s="212"/>
      <c r="AG1219" s="212" t="s">
        <v>400</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49" t="s">
        <v>1852</v>
      </c>
      <c r="D1220" s="226"/>
      <c r="E1220" s="227"/>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288</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49" t="s">
        <v>1853</v>
      </c>
      <c r="D1221" s="226"/>
      <c r="E1221" s="227"/>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288</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49" t="s">
        <v>291</v>
      </c>
      <c r="D1222" s="226"/>
      <c r="E1222" s="227">
        <v>1</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288</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ht="22.5" outlineLevel="1" x14ac:dyDescent="0.2">
      <c r="A1223" s="236">
        <v>363</v>
      </c>
      <c r="B1223" s="237" t="s">
        <v>1854</v>
      </c>
      <c r="C1223" s="247" t="s">
        <v>1855</v>
      </c>
      <c r="D1223" s="238" t="s">
        <v>439</v>
      </c>
      <c r="E1223" s="239">
        <v>8.0039999999999996</v>
      </c>
      <c r="F1223" s="240"/>
      <c r="G1223" s="241">
        <f>ROUND(E1223*F1223,2)</f>
        <v>0</v>
      </c>
      <c r="H1223" s="240"/>
      <c r="I1223" s="241">
        <f>ROUND(E1223*H1223,2)</f>
        <v>0</v>
      </c>
      <c r="J1223" s="240"/>
      <c r="K1223" s="241">
        <f>ROUND(E1223*J1223,2)</f>
        <v>0</v>
      </c>
      <c r="L1223" s="241">
        <v>21</v>
      </c>
      <c r="M1223" s="241">
        <f>G1223*(1+L1223/100)</f>
        <v>0</v>
      </c>
      <c r="N1223" s="239">
        <v>7.4400000000000004E-3</v>
      </c>
      <c r="O1223" s="239">
        <f>ROUND(E1223*N1223,2)</f>
        <v>0.06</v>
      </c>
      <c r="P1223" s="239">
        <v>0</v>
      </c>
      <c r="Q1223" s="239">
        <f>ROUND(E1223*P1223,2)</f>
        <v>0</v>
      </c>
      <c r="R1223" s="241" t="s">
        <v>1856</v>
      </c>
      <c r="S1223" s="241" t="s">
        <v>280</v>
      </c>
      <c r="T1223" s="242" t="s">
        <v>441</v>
      </c>
      <c r="U1223" s="222">
        <v>2.8876499999999998</v>
      </c>
      <c r="V1223" s="222">
        <f>ROUND(E1223*U1223,2)</f>
        <v>23.11</v>
      </c>
      <c r="W1223" s="222"/>
      <c r="X1223" s="222" t="s">
        <v>399</v>
      </c>
      <c r="Y1223" s="222" t="s">
        <v>283</v>
      </c>
      <c r="Z1223" s="212"/>
      <c r="AA1223" s="212"/>
      <c r="AB1223" s="212"/>
      <c r="AC1223" s="212"/>
      <c r="AD1223" s="212"/>
      <c r="AE1223" s="212"/>
      <c r="AF1223" s="212"/>
      <c r="AG1223" s="212" t="s">
        <v>400</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48" t="s">
        <v>1857</v>
      </c>
      <c r="D1224" s="244"/>
      <c r="E1224" s="244"/>
      <c r="F1224" s="244"/>
      <c r="G1224" s="244"/>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286</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2" x14ac:dyDescent="0.2">
      <c r="A1225" s="219"/>
      <c r="B1225" s="220"/>
      <c r="C1225" s="249" t="s">
        <v>1858</v>
      </c>
      <c r="D1225" s="226"/>
      <c r="E1225" s="227">
        <v>8.0039999999999996</v>
      </c>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288</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ht="22.5" outlineLevel="1" x14ac:dyDescent="0.2">
      <c r="A1226" s="236">
        <v>364</v>
      </c>
      <c r="B1226" s="237" t="s">
        <v>1859</v>
      </c>
      <c r="C1226" s="247" t="s">
        <v>1860</v>
      </c>
      <c r="D1226" s="238" t="s">
        <v>564</v>
      </c>
      <c r="E1226" s="239">
        <v>2.2999999999999998</v>
      </c>
      <c r="F1226" s="240"/>
      <c r="G1226" s="241">
        <f>ROUND(E1226*F1226,2)</f>
        <v>0</v>
      </c>
      <c r="H1226" s="240"/>
      <c r="I1226" s="241">
        <f>ROUND(E1226*H1226,2)</f>
        <v>0</v>
      </c>
      <c r="J1226" s="240"/>
      <c r="K1226" s="241">
        <f>ROUND(E1226*J1226,2)</f>
        <v>0</v>
      </c>
      <c r="L1226" s="241">
        <v>21</v>
      </c>
      <c r="M1226" s="241">
        <f>G1226*(1+L1226/100)</f>
        <v>0</v>
      </c>
      <c r="N1226" s="239">
        <v>2.4499999999999999E-3</v>
      </c>
      <c r="O1226" s="239">
        <f>ROUND(E1226*N1226,2)</f>
        <v>0.01</v>
      </c>
      <c r="P1226" s="239">
        <v>0</v>
      </c>
      <c r="Q1226" s="239">
        <f>ROUND(E1226*P1226,2)</f>
        <v>0</v>
      </c>
      <c r="R1226" s="241" t="s">
        <v>1856</v>
      </c>
      <c r="S1226" s="241" t="s">
        <v>280</v>
      </c>
      <c r="T1226" s="242" t="s">
        <v>441</v>
      </c>
      <c r="U1226" s="222">
        <v>0.55300000000000005</v>
      </c>
      <c r="V1226" s="222">
        <f>ROUND(E1226*U1226,2)</f>
        <v>1.27</v>
      </c>
      <c r="W1226" s="222"/>
      <c r="X1226" s="222" t="s">
        <v>399</v>
      </c>
      <c r="Y1226" s="222" t="s">
        <v>283</v>
      </c>
      <c r="Z1226" s="212"/>
      <c r="AA1226" s="212"/>
      <c r="AB1226" s="212"/>
      <c r="AC1226" s="212"/>
      <c r="AD1226" s="212"/>
      <c r="AE1226" s="212"/>
      <c r="AF1226" s="212"/>
      <c r="AG1226" s="212" t="s">
        <v>400</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48" t="s">
        <v>1861</v>
      </c>
      <c r="D1227" s="244"/>
      <c r="E1227" s="244"/>
      <c r="F1227" s="244"/>
      <c r="G1227" s="244"/>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286</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49" t="s">
        <v>1862</v>
      </c>
      <c r="D1228" s="226"/>
      <c r="E1228" s="227">
        <v>2.2999999999999998</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288</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ht="22.5" outlineLevel="1" x14ac:dyDescent="0.2">
      <c r="A1229" s="236">
        <v>365</v>
      </c>
      <c r="B1229" s="237" t="s">
        <v>1863</v>
      </c>
      <c r="C1229" s="247" t="s">
        <v>1864</v>
      </c>
      <c r="D1229" s="238" t="s">
        <v>564</v>
      </c>
      <c r="E1229" s="239">
        <v>30</v>
      </c>
      <c r="F1229" s="240"/>
      <c r="G1229" s="241">
        <f>ROUND(E1229*F1229,2)</f>
        <v>0</v>
      </c>
      <c r="H1229" s="240"/>
      <c r="I1229" s="241">
        <f>ROUND(E1229*H1229,2)</f>
        <v>0</v>
      </c>
      <c r="J1229" s="240"/>
      <c r="K1229" s="241">
        <f>ROUND(E1229*J1229,2)</f>
        <v>0</v>
      </c>
      <c r="L1229" s="241">
        <v>21</v>
      </c>
      <c r="M1229" s="241">
        <f>G1229*(1+L1229/100)</f>
        <v>0</v>
      </c>
      <c r="N1229" s="239">
        <v>6.1500000000000001E-3</v>
      </c>
      <c r="O1229" s="239">
        <f>ROUND(E1229*N1229,2)</f>
        <v>0.18</v>
      </c>
      <c r="P1229" s="239">
        <v>0</v>
      </c>
      <c r="Q1229" s="239">
        <f>ROUND(E1229*P1229,2)</f>
        <v>0</v>
      </c>
      <c r="R1229" s="241" t="s">
        <v>1856</v>
      </c>
      <c r="S1229" s="241" t="s">
        <v>280</v>
      </c>
      <c r="T1229" s="242" t="s">
        <v>441</v>
      </c>
      <c r="U1229" s="222">
        <v>0.76</v>
      </c>
      <c r="V1229" s="222">
        <f>ROUND(E1229*U1229,2)</f>
        <v>22.8</v>
      </c>
      <c r="W1229" s="222"/>
      <c r="X1229" s="222" t="s">
        <v>399</v>
      </c>
      <c r="Y1229" s="222" t="s">
        <v>283</v>
      </c>
      <c r="Z1229" s="212"/>
      <c r="AA1229" s="212"/>
      <c r="AB1229" s="212"/>
      <c r="AC1229" s="212"/>
      <c r="AD1229" s="212"/>
      <c r="AE1229" s="212"/>
      <c r="AF1229" s="212"/>
      <c r="AG1229" s="212" t="s">
        <v>400</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64" t="s">
        <v>1857</v>
      </c>
      <c r="D1230" s="256"/>
      <c r="E1230" s="256"/>
      <c r="F1230" s="256"/>
      <c r="G1230" s="256"/>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448</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49" t="s">
        <v>1865</v>
      </c>
      <c r="D1231" s="226"/>
      <c r="E1231" s="227"/>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288</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49" t="s">
        <v>1866</v>
      </c>
      <c r="D1232" s="226"/>
      <c r="E1232" s="227">
        <v>30</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288</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ht="22.5" outlineLevel="1" x14ac:dyDescent="0.2">
      <c r="A1233" s="236">
        <v>366</v>
      </c>
      <c r="B1233" s="237" t="s">
        <v>1867</v>
      </c>
      <c r="C1233" s="247" t="s">
        <v>1868</v>
      </c>
      <c r="D1233" s="238" t="s">
        <v>564</v>
      </c>
      <c r="E1233" s="239">
        <v>143.94</v>
      </c>
      <c r="F1233" s="240"/>
      <c r="G1233" s="241">
        <f>ROUND(E1233*F1233,2)</f>
        <v>0</v>
      </c>
      <c r="H1233" s="240"/>
      <c r="I1233" s="241">
        <f>ROUND(E1233*H1233,2)</f>
        <v>0</v>
      </c>
      <c r="J1233" s="240"/>
      <c r="K1233" s="241">
        <f>ROUND(E1233*J1233,2)</f>
        <v>0</v>
      </c>
      <c r="L1233" s="241">
        <v>21</v>
      </c>
      <c r="M1233" s="241">
        <f>G1233*(1+L1233/100)</f>
        <v>0</v>
      </c>
      <c r="N1233" s="239">
        <v>2.99E-3</v>
      </c>
      <c r="O1233" s="239">
        <f>ROUND(E1233*N1233,2)</f>
        <v>0.43</v>
      </c>
      <c r="P1233" s="239">
        <v>0</v>
      </c>
      <c r="Q1233" s="239">
        <f>ROUND(E1233*P1233,2)</f>
        <v>0</v>
      </c>
      <c r="R1233" s="241" t="s">
        <v>1856</v>
      </c>
      <c r="S1233" s="241" t="s">
        <v>280</v>
      </c>
      <c r="T1233" s="242" t="s">
        <v>441</v>
      </c>
      <c r="U1233" s="222">
        <v>0.87344999999999995</v>
      </c>
      <c r="V1233" s="222">
        <f>ROUND(E1233*U1233,2)</f>
        <v>125.72</v>
      </c>
      <c r="W1233" s="222"/>
      <c r="X1233" s="222" t="s">
        <v>399</v>
      </c>
      <c r="Y1233" s="222" t="s">
        <v>283</v>
      </c>
      <c r="Z1233" s="212"/>
      <c r="AA1233" s="212"/>
      <c r="AB1233" s="212"/>
      <c r="AC1233" s="212"/>
      <c r="AD1233" s="212"/>
      <c r="AE1233" s="212"/>
      <c r="AF1233" s="212"/>
      <c r="AG1233" s="212" t="s">
        <v>400</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48" t="s">
        <v>1869</v>
      </c>
      <c r="D1234" s="244"/>
      <c r="E1234" s="244"/>
      <c r="F1234" s="244"/>
      <c r="G1234" s="244"/>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286</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50" t="s">
        <v>1870</v>
      </c>
      <c r="D1235" s="245"/>
      <c r="E1235" s="245"/>
      <c r="F1235" s="245"/>
      <c r="G1235" s="245"/>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286</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2" x14ac:dyDescent="0.2">
      <c r="A1236" s="219"/>
      <c r="B1236" s="220"/>
      <c r="C1236" s="249" t="s">
        <v>1871</v>
      </c>
      <c r="D1236" s="226"/>
      <c r="E1236" s="227">
        <v>143.94</v>
      </c>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288</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ht="22.5" outlineLevel="1" x14ac:dyDescent="0.2">
      <c r="A1237" s="236">
        <v>367</v>
      </c>
      <c r="B1237" s="237" t="s">
        <v>1867</v>
      </c>
      <c r="C1237" s="247" t="s">
        <v>1868</v>
      </c>
      <c r="D1237" s="238" t="s">
        <v>564</v>
      </c>
      <c r="E1237" s="239">
        <v>196.08</v>
      </c>
      <c r="F1237" s="240"/>
      <c r="G1237" s="241">
        <f>ROUND(E1237*F1237,2)</f>
        <v>0</v>
      </c>
      <c r="H1237" s="240"/>
      <c r="I1237" s="241">
        <f>ROUND(E1237*H1237,2)</f>
        <v>0</v>
      </c>
      <c r="J1237" s="240"/>
      <c r="K1237" s="241">
        <f>ROUND(E1237*J1237,2)</f>
        <v>0</v>
      </c>
      <c r="L1237" s="241">
        <v>21</v>
      </c>
      <c r="M1237" s="241">
        <f>G1237*(1+L1237/100)</f>
        <v>0</v>
      </c>
      <c r="N1237" s="239">
        <v>2.99E-3</v>
      </c>
      <c r="O1237" s="239">
        <f>ROUND(E1237*N1237,2)</f>
        <v>0.59</v>
      </c>
      <c r="P1237" s="239">
        <v>0</v>
      </c>
      <c r="Q1237" s="239">
        <f>ROUND(E1237*P1237,2)</f>
        <v>0</v>
      </c>
      <c r="R1237" s="241" t="s">
        <v>1856</v>
      </c>
      <c r="S1237" s="241" t="s">
        <v>280</v>
      </c>
      <c r="T1237" s="242" t="s">
        <v>441</v>
      </c>
      <c r="U1237" s="222">
        <v>0.87344999999999995</v>
      </c>
      <c r="V1237" s="222">
        <f>ROUND(E1237*U1237,2)</f>
        <v>171.27</v>
      </c>
      <c r="W1237" s="222"/>
      <c r="X1237" s="222" t="s">
        <v>399</v>
      </c>
      <c r="Y1237" s="222" t="s">
        <v>283</v>
      </c>
      <c r="Z1237" s="212"/>
      <c r="AA1237" s="212"/>
      <c r="AB1237" s="212"/>
      <c r="AC1237" s="212"/>
      <c r="AD1237" s="212"/>
      <c r="AE1237" s="212"/>
      <c r="AF1237" s="212"/>
      <c r="AG1237" s="212" t="s">
        <v>400</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48" t="s">
        <v>1869</v>
      </c>
      <c r="D1238" s="244"/>
      <c r="E1238" s="244"/>
      <c r="F1238" s="244"/>
      <c r="G1238" s="244"/>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286</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50" t="s">
        <v>1872</v>
      </c>
      <c r="D1239" s="245"/>
      <c r="E1239" s="245"/>
      <c r="F1239" s="245"/>
      <c r="G1239" s="245"/>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286</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ht="22.5" outlineLevel="2" x14ac:dyDescent="0.2">
      <c r="A1240" s="219"/>
      <c r="B1240" s="220"/>
      <c r="C1240" s="249" t="s">
        <v>1873</v>
      </c>
      <c r="D1240" s="226"/>
      <c r="E1240" s="227">
        <v>92.93</v>
      </c>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288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ht="22.5" outlineLevel="3" x14ac:dyDescent="0.2">
      <c r="A1241" s="219"/>
      <c r="B1241" s="220"/>
      <c r="C1241" s="249" t="s">
        <v>1874</v>
      </c>
      <c r="D1241" s="226"/>
      <c r="E1241" s="227">
        <v>37.85</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49" t="s">
        <v>1875</v>
      </c>
      <c r="D1242" s="226"/>
      <c r="E1242" s="227">
        <v>17.05</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288</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49" t="s">
        <v>1876</v>
      </c>
      <c r="D1243" s="226"/>
      <c r="E1243" s="227">
        <v>48.25</v>
      </c>
      <c r="F1243" s="222"/>
      <c r="G1243" s="222"/>
      <c r="H1243" s="222"/>
      <c r="I1243" s="222"/>
      <c r="J1243" s="222"/>
      <c r="K1243" s="222"/>
      <c r="L1243" s="222"/>
      <c r="M1243" s="222"/>
      <c r="N1243" s="221"/>
      <c r="O1243" s="221"/>
      <c r="P1243" s="221"/>
      <c r="Q1243" s="221"/>
      <c r="R1243" s="222"/>
      <c r="S1243" s="222"/>
      <c r="T1243" s="222"/>
      <c r="U1243" s="222"/>
      <c r="V1243" s="222"/>
      <c r="W1243" s="222"/>
      <c r="X1243" s="222"/>
      <c r="Y1243" s="222"/>
      <c r="Z1243" s="212"/>
      <c r="AA1243" s="212"/>
      <c r="AB1243" s="212"/>
      <c r="AC1243" s="212"/>
      <c r="AD1243" s="212"/>
      <c r="AE1243" s="212"/>
      <c r="AF1243" s="212"/>
      <c r="AG1243" s="212" t="s">
        <v>288</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36">
        <v>368</v>
      </c>
      <c r="B1244" s="237" t="s">
        <v>1877</v>
      </c>
      <c r="C1244" s="247" t="s">
        <v>1878</v>
      </c>
      <c r="D1244" s="238" t="s">
        <v>564</v>
      </c>
      <c r="E1244" s="239">
        <v>388.27</v>
      </c>
      <c r="F1244" s="240"/>
      <c r="G1244" s="241">
        <f>ROUND(E1244*F1244,2)</f>
        <v>0</v>
      </c>
      <c r="H1244" s="240"/>
      <c r="I1244" s="241">
        <f>ROUND(E1244*H1244,2)</f>
        <v>0</v>
      </c>
      <c r="J1244" s="240"/>
      <c r="K1244" s="241">
        <f>ROUND(E1244*J1244,2)</f>
        <v>0</v>
      </c>
      <c r="L1244" s="241">
        <v>21</v>
      </c>
      <c r="M1244" s="241">
        <f>G1244*(1+L1244/100)</f>
        <v>0</v>
      </c>
      <c r="N1244" s="239">
        <v>0</v>
      </c>
      <c r="O1244" s="239">
        <f>ROUND(E1244*N1244,2)</f>
        <v>0</v>
      </c>
      <c r="P1244" s="239">
        <v>1.3500000000000001E-3</v>
      </c>
      <c r="Q1244" s="239">
        <f>ROUND(E1244*P1244,2)</f>
        <v>0.52</v>
      </c>
      <c r="R1244" s="241" t="s">
        <v>1856</v>
      </c>
      <c r="S1244" s="241" t="s">
        <v>280</v>
      </c>
      <c r="T1244" s="242" t="s">
        <v>441</v>
      </c>
      <c r="U1244" s="222">
        <v>9.1999999999999998E-2</v>
      </c>
      <c r="V1244" s="222">
        <f>ROUND(E1244*U1244,2)</f>
        <v>35.72</v>
      </c>
      <c r="W1244" s="222"/>
      <c r="X1244" s="222" t="s">
        <v>399</v>
      </c>
      <c r="Y1244" s="222" t="s">
        <v>283</v>
      </c>
      <c r="Z1244" s="212"/>
      <c r="AA1244" s="212"/>
      <c r="AB1244" s="212"/>
      <c r="AC1244" s="212"/>
      <c r="AD1244" s="212"/>
      <c r="AE1244" s="212"/>
      <c r="AF1244" s="212"/>
      <c r="AG1244" s="212" t="s">
        <v>400</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2" x14ac:dyDescent="0.2">
      <c r="A1245" s="219"/>
      <c r="B1245" s="220"/>
      <c r="C1245" s="249" t="s">
        <v>1879</v>
      </c>
      <c r="D1245" s="226"/>
      <c r="E1245" s="227">
        <v>48.25</v>
      </c>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288</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49" t="s">
        <v>1880</v>
      </c>
      <c r="D1246" s="226"/>
      <c r="E1246" s="227">
        <v>340.02</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288</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57">
        <v>369</v>
      </c>
      <c r="B1247" s="258" t="s">
        <v>1881</v>
      </c>
      <c r="C1247" s="265" t="s">
        <v>1882</v>
      </c>
      <c r="D1247" s="259" t="s">
        <v>564</v>
      </c>
      <c r="E1247" s="260">
        <v>170</v>
      </c>
      <c r="F1247" s="261"/>
      <c r="G1247" s="262">
        <f>ROUND(E1247*F1247,2)</f>
        <v>0</v>
      </c>
      <c r="H1247" s="261"/>
      <c r="I1247" s="262">
        <f>ROUND(E1247*H1247,2)</f>
        <v>0</v>
      </c>
      <c r="J1247" s="261"/>
      <c r="K1247" s="262">
        <f>ROUND(E1247*J1247,2)</f>
        <v>0</v>
      </c>
      <c r="L1247" s="262">
        <v>21</v>
      </c>
      <c r="M1247" s="262">
        <f>G1247*(1+L1247/100)</f>
        <v>0</v>
      </c>
      <c r="N1247" s="260">
        <v>0</v>
      </c>
      <c r="O1247" s="260">
        <f>ROUND(E1247*N1247,2)</f>
        <v>0</v>
      </c>
      <c r="P1247" s="260">
        <v>3.5599999999999998E-3</v>
      </c>
      <c r="Q1247" s="260">
        <f>ROUND(E1247*P1247,2)</f>
        <v>0.61</v>
      </c>
      <c r="R1247" s="262" t="s">
        <v>1856</v>
      </c>
      <c r="S1247" s="262" t="s">
        <v>280</v>
      </c>
      <c r="T1247" s="263" t="s">
        <v>441</v>
      </c>
      <c r="U1247" s="222">
        <v>8.0500000000000002E-2</v>
      </c>
      <c r="V1247" s="222">
        <f>ROUND(E1247*U1247,2)</f>
        <v>13.69</v>
      </c>
      <c r="W1247" s="222"/>
      <c r="X1247" s="222" t="s">
        <v>399</v>
      </c>
      <c r="Y1247" s="222" t="s">
        <v>283</v>
      </c>
      <c r="Z1247" s="212"/>
      <c r="AA1247" s="212"/>
      <c r="AB1247" s="212"/>
      <c r="AC1247" s="212"/>
      <c r="AD1247" s="212"/>
      <c r="AE1247" s="212"/>
      <c r="AF1247" s="212"/>
      <c r="AG1247" s="212" t="s">
        <v>400</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ht="33.75" outlineLevel="1" x14ac:dyDescent="0.2">
      <c r="A1248" s="257">
        <v>370</v>
      </c>
      <c r="B1248" s="258" t="s">
        <v>1883</v>
      </c>
      <c r="C1248" s="265" t="s">
        <v>1884</v>
      </c>
      <c r="D1248" s="259" t="s">
        <v>564</v>
      </c>
      <c r="E1248" s="260">
        <v>170</v>
      </c>
      <c r="F1248" s="261"/>
      <c r="G1248" s="262">
        <f>ROUND(E1248*F1248,2)</f>
        <v>0</v>
      </c>
      <c r="H1248" s="261"/>
      <c r="I1248" s="262">
        <f>ROUND(E1248*H1248,2)</f>
        <v>0</v>
      </c>
      <c r="J1248" s="261"/>
      <c r="K1248" s="262">
        <f>ROUND(E1248*J1248,2)</f>
        <v>0</v>
      </c>
      <c r="L1248" s="262">
        <v>21</v>
      </c>
      <c r="M1248" s="262">
        <f>G1248*(1+L1248/100)</f>
        <v>0</v>
      </c>
      <c r="N1248" s="260">
        <v>3.7299999999999998E-3</v>
      </c>
      <c r="O1248" s="260">
        <f>ROUND(E1248*N1248,2)</f>
        <v>0.63</v>
      </c>
      <c r="P1248" s="260">
        <v>0</v>
      </c>
      <c r="Q1248" s="260">
        <f>ROUND(E1248*P1248,2)</f>
        <v>0</v>
      </c>
      <c r="R1248" s="262" t="s">
        <v>1856</v>
      </c>
      <c r="S1248" s="262" t="s">
        <v>280</v>
      </c>
      <c r="T1248" s="263" t="s">
        <v>441</v>
      </c>
      <c r="U1248" s="222">
        <v>0.61950000000000005</v>
      </c>
      <c r="V1248" s="222">
        <f>ROUND(E1248*U1248,2)</f>
        <v>105.32</v>
      </c>
      <c r="W1248" s="222"/>
      <c r="X1248" s="222" t="s">
        <v>399</v>
      </c>
      <c r="Y1248" s="222" t="s">
        <v>283</v>
      </c>
      <c r="Z1248" s="212"/>
      <c r="AA1248" s="212"/>
      <c r="AB1248" s="212"/>
      <c r="AC1248" s="212"/>
      <c r="AD1248" s="212"/>
      <c r="AE1248" s="212"/>
      <c r="AF1248" s="212"/>
      <c r="AG1248" s="212" t="s">
        <v>400</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57">
        <v>371</v>
      </c>
      <c r="B1249" s="258" t="s">
        <v>1885</v>
      </c>
      <c r="C1249" s="265" t="s">
        <v>1886</v>
      </c>
      <c r="D1249" s="259" t="s">
        <v>492</v>
      </c>
      <c r="E1249" s="260">
        <v>85</v>
      </c>
      <c r="F1249" s="261"/>
      <c r="G1249" s="262">
        <f>ROUND(E1249*F1249,2)</f>
        <v>0</v>
      </c>
      <c r="H1249" s="261"/>
      <c r="I1249" s="262">
        <f>ROUND(E1249*H1249,2)</f>
        <v>0</v>
      </c>
      <c r="J1249" s="261"/>
      <c r="K1249" s="262">
        <f>ROUND(E1249*J1249,2)</f>
        <v>0</v>
      </c>
      <c r="L1249" s="262">
        <v>21</v>
      </c>
      <c r="M1249" s="262">
        <f>G1249*(1+L1249/100)</f>
        <v>0</v>
      </c>
      <c r="N1249" s="260">
        <v>5.2999999999999998E-4</v>
      </c>
      <c r="O1249" s="260">
        <f>ROUND(E1249*N1249,2)</f>
        <v>0.05</v>
      </c>
      <c r="P1249" s="260">
        <v>0</v>
      </c>
      <c r="Q1249" s="260">
        <f>ROUND(E1249*P1249,2)</f>
        <v>0</v>
      </c>
      <c r="R1249" s="262" t="s">
        <v>1856</v>
      </c>
      <c r="S1249" s="262" t="s">
        <v>280</v>
      </c>
      <c r="T1249" s="263" t="s">
        <v>441</v>
      </c>
      <c r="U1249" s="222">
        <v>0.16500000000000001</v>
      </c>
      <c r="V1249" s="222">
        <f>ROUND(E1249*U1249,2)</f>
        <v>14.03</v>
      </c>
      <c r="W1249" s="222"/>
      <c r="X1249" s="222" t="s">
        <v>399</v>
      </c>
      <c r="Y1249" s="222" t="s">
        <v>283</v>
      </c>
      <c r="Z1249" s="212"/>
      <c r="AA1249" s="212"/>
      <c r="AB1249" s="212"/>
      <c r="AC1249" s="212"/>
      <c r="AD1249" s="212"/>
      <c r="AE1249" s="212"/>
      <c r="AF1249" s="212"/>
      <c r="AG1249" s="212" t="s">
        <v>400</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36">
        <v>372</v>
      </c>
      <c r="B1250" s="237" t="s">
        <v>1887</v>
      </c>
      <c r="C1250" s="247" t="s">
        <v>1888</v>
      </c>
      <c r="D1250" s="238" t="s">
        <v>492</v>
      </c>
      <c r="E1250" s="239">
        <v>48</v>
      </c>
      <c r="F1250" s="240"/>
      <c r="G1250" s="241">
        <f>ROUND(E1250*F1250,2)</f>
        <v>0</v>
      </c>
      <c r="H1250" s="240"/>
      <c r="I1250" s="241">
        <f>ROUND(E1250*H1250,2)</f>
        <v>0</v>
      </c>
      <c r="J1250" s="240"/>
      <c r="K1250" s="241">
        <f>ROUND(E1250*J1250,2)</f>
        <v>0</v>
      </c>
      <c r="L1250" s="241">
        <v>21</v>
      </c>
      <c r="M1250" s="241">
        <f>G1250*(1+L1250/100)</f>
        <v>0</v>
      </c>
      <c r="N1250" s="239">
        <v>1E-4</v>
      </c>
      <c r="O1250" s="239">
        <f>ROUND(E1250*N1250,2)</f>
        <v>0</v>
      </c>
      <c r="P1250" s="239">
        <v>0</v>
      </c>
      <c r="Q1250" s="239">
        <f>ROUND(E1250*P1250,2)</f>
        <v>0</v>
      </c>
      <c r="R1250" s="241" t="s">
        <v>1856</v>
      </c>
      <c r="S1250" s="241" t="s">
        <v>280</v>
      </c>
      <c r="T1250" s="242" t="s">
        <v>441</v>
      </c>
      <c r="U1250" s="222">
        <v>0.28210000000000002</v>
      </c>
      <c r="V1250" s="222">
        <f>ROUND(E1250*U1250,2)</f>
        <v>13.54</v>
      </c>
      <c r="W1250" s="222"/>
      <c r="X1250" s="222" t="s">
        <v>399</v>
      </c>
      <c r="Y1250" s="222" t="s">
        <v>283</v>
      </c>
      <c r="Z1250" s="212"/>
      <c r="AA1250" s="212"/>
      <c r="AB1250" s="212"/>
      <c r="AC1250" s="212"/>
      <c r="AD1250" s="212"/>
      <c r="AE1250" s="212"/>
      <c r="AF1250" s="212"/>
      <c r="AG1250" s="212" t="s">
        <v>400</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2" x14ac:dyDescent="0.2">
      <c r="A1251" s="219"/>
      <c r="B1251" s="220"/>
      <c r="C1251" s="248" t="s">
        <v>1857</v>
      </c>
      <c r="D1251" s="244"/>
      <c r="E1251" s="244"/>
      <c r="F1251" s="244"/>
      <c r="G1251" s="244"/>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286</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36">
        <v>373</v>
      </c>
      <c r="B1252" s="237" t="s">
        <v>1889</v>
      </c>
      <c r="C1252" s="247" t="s">
        <v>1890</v>
      </c>
      <c r="D1252" s="238" t="s">
        <v>492</v>
      </c>
      <c r="E1252" s="239">
        <v>12</v>
      </c>
      <c r="F1252" s="240"/>
      <c r="G1252" s="241">
        <f>ROUND(E1252*F1252,2)</f>
        <v>0</v>
      </c>
      <c r="H1252" s="240"/>
      <c r="I1252" s="241">
        <f>ROUND(E1252*H1252,2)</f>
        <v>0</v>
      </c>
      <c r="J1252" s="240"/>
      <c r="K1252" s="241">
        <f>ROUND(E1252*J1252,2)</f>
        <v>0</v>
      </c>
      <c r="L1252" s="241">
        <v>21</v>
      </c>
      <c r="M1252" s="241">
        <f>G1252*(1+L1252/100)</f>
        <v>0</v>
      </c>
      <c r="N1252" s="239">
        <v>1E-4</v>
      </c>
      <c r="O1252" s="239">
        <f>ROUND(E1252*N1252,2)</f>
        <v>0</v>
      </c>
      <c r="P1252" s="239">
        <v>0</v>
      </c>
      <c r="Q1252" s="239">
        <f>ROUND(E1252*P1252,2)</f>
        <v>0</v>
      </c>
      <c r="R1252" s="241" t="s">
        <v>1856</v>
      </c>
      <c r="S1252" s="241" t="s">
        <v>280</v>
      </c>
      <c r="T1252" s="242" t="s">
        <v>441</v>
      </c>
      <c r="U1252" s="222">
        <v>0.28210000000000002</v>
      </c>
      <c r="V1252" s="222">
        <f>ROUND(E1252*U1252,2)</f>
        <v>3.39</v>
      </c>
      <c r="W1252" s="222"/>
      <c r="X1252" s="222" t="s">
        <v>399</v>
      </c>
      <c r="Y1252" s="222" t="s">
        <v>283</v>
      </c>
      <c r="Z1252" s="212"/>
      <c r="AA1252" s="212"/>
      <c r="AB1252" s="212"/>
      <c r="AC1252" s="212"/>
      <c r="AD1252" s="212"/>
      <c r="AE1252" s="212"/>
      <c r="AF1252" s="212"/>
      <c r="AG1252" s="212" t="s">
        <v>400</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48" t="s">
        <v>1857</v>
      </c>
      <c r="D1253" s="244"/>
      <c r="E1253" s="244"/>
      <c r="F1253" s="244"/>
      <c r="G1253" s="244"/>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286</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6">
        <v>374</v>
      </c>
      <c r="B1254" s="237" t="s">
        <v>1891</v>
      </c>
      <c r="C1254" s="247" t="s">
        <v>1892</v>
      </c>
      <c r="D1254" s="238" t="s">
        <v>0</v>
      </c>
      <c r="E1254" s="239">
        <v>4824.5060999999996</v>
      </c>
      <c r="F1254" s="240"/>
      <c r="G1254" s="241">
        <f>ROUND(E1254*F1254,2)</f>
        <v>0</v>
      </c>
      <c r="H1254" s="240"/>
      <c r="I1254" s="241">
        <f>ROUND(E1254*H1254,2)</f>
        <v>0</v>
      </c>
      <c r="J1254" s="240"/>
      <c r="K1254" s="241">
        <f>ROUND(E1254*J1254,2)</f>
        <v>0</v>
      </c>
      <c r="L1254" s="241">
        <v>21</v>
      </c>
      <c r="M1254" s="241">
        <f>G1254*(1+L1254/100)</f>
        <v>0</v>
      </c>
      <c r="N1254" s="239">
        <v>0</v>
      </c>
      <c r="O1254" s="239">
        <f>ROUND(E1254*N1254,2)</f>
        <v>0</v>
      </c>
      <c r="P1254" s="239">
        <v>0</v>
      </c>
      <c r="Q1254" s="239">
        <f>ROUND(E1254*P1254,2)</f>
        <v>0</v>
      </c>
      <c r="R1254" s="241" t="s">
        <v>1856</v>
      </c>
      <c r="S1254" s="241" t="s">
        <v>280</v>
      </c>
      <c r="T1254" s="242" t="s">
        <v>441</v>
      </c>
      <c r="U1254" s="222">
        <v>0</v>
      </c>
      <c r="V1254" s="222">
        <f>ROUND(E1254*U1254,2)</f>
        <v>0</v>
      </c>
      <c r="W1254" s="222"/>
      <c r="X1254" s="222" t="s">
        <v>399</v>
      </c>
      <c r="Y1254" s="222" t="s">
        <v>283</v>
      </c>
      <c r="Z1254" s="212"/>
      <c r="AA1254" s="212"/>
      <c r="AB1254" s="212"/>
      <c r="AC1254" s="212"/>
      <c r="AD1254" s="212"/>
      <c r="AE1254" s="212"/>
      <c r="AF1254" s="212"/>
      <c r="AG1254" s="212" t="s">
        <v>1036</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64" t="s">
        <v>1076</v>
      </c>
      <c r="D1255" s="256"/>
      <c r="E1255" s="256"/>
      <c r="F1255" s="256"/>
      <c r="G1255" s="256"/>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448</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x14ac:dyDescent="0.2">
      <c r="A1256" s="229" t="s">
        <v>275</v>
      </c>
      <c r="B1256" s="230" t="s">
        <v>208</v>
      </c>
      <c r="C1256" s="246" t="s">
        <v>209</v>
      </c>
      <c r="D1256" s="231"/>
      <c r="E1256" s="232"/>
      <c r="F1256" s="233"/>
      <c r="G1256" s="233">
        <f>SUMIF(AG1257:AG1266,"&lt;&gt;NOR",G1257:G1266)</f>
        <v>0</v>
      </c>
      <c r="H1256" s="233"/>
      <c r="I1256" s="233">
        <f>SUM(I1257:I1266)</f>
        <v>0</v>
      </c>
      <c r="J1256" s="233"/>
      <c r="K1256" s="233">
        <f>SUM(K1257:K1266)</f>
        <v>0</v>
      </c>
      <c r="L1256" s="233"/>
      <c r="M1256" s="233">
        <f>SUM(M1257:M1266)</f>
        <v>0</v>
      </c>
      <c r="N1256" s="232"/>
      <c r="O1256" s="232">
        <f>SUM(O1257:O1266)</f>
        <v>0.03</v>
      </c>
      <c r="P1256" s="232"/>
      <c r="Q1256" s="232">
        <f>SUM(Q1257:Q1266)</f>
        <v>0.28999999999999998</v>
      </c>
      <c r="R1256" s="233"/>
      <c r="S1256" s="233"/>
      <c r="T1256" s="234"/>
      <c r="U1256" s="228"/>
      <c r="V1256" s="228">
        <f>SUM(V1257:V1266)</f>
        <v>14.190000000000001</v>
      </c>
      <c r="W1256" s="228"/>
      <c r="X1256" s="228"/>
      <c r="Y1256" s="228"/>
      <c r="AG1256" t="s">
        <v>276</v>
      </c>
    </row>
    <row r="1257" spans="1:60" outlineLevel="1" x14ac:dyDescent="0.2">
      <c r="A1257" s="236">
        <v>375</v>
      </c>
      <c r="B1257" s="237" t="s">
        <v>1893</v>
      </c>
      <c r="C1257" s="247" t="s">
        <v>1894</v>
      </c>
      <c r="D1257" s="238" t="s">
        <v>439</v>
      </c>
      <c r="E1257" s="239">
        <v>7</v>
      </c>
      <c r="F1257" s="240"/>
      <c r="G1257" s="241">
        <f>ROUND(E1257*F1257,2)</f>
        <v>0</v>
      </c>
      <c r="H1257" s="240"/>
      <c r="I1257" s="241">
        <f>ROUND(E1257*H1257,2)</f>
        <v>0</v>
      </c>
      <c r="J1257" s="240"/>
      <c r="K1257" s="241">
        <f>ROUND(E1257*J1257,2)</f>
        <v>0</v>
      </c>
      <c r="L1257" s="241">
        <v>21</v>
      </c>
      <c r="M1257" s="241">
        <f>G1257*(1+L1257/100)</f>
        <v>0</v>
      </c>
      <c r="N1257" s="239">
        <v>0</v>
      </c>
      <c r="O1257" s="239">
        <f>ROUND(E1257*N1257,2)</f>
        <v>0</v>
      </c>
      <c r="P1257" s="239">
        <v>4.2000000000000003E-2</v>
      </c>
      <c r="Q1257" s="239">
        <f>ROUND(E1257*P1257,2)</f>
        <v>0.28999999999999998</v>
      </c>
      <c r="R1257" s="241" t="s">
        <v>1895</v>
      </c>
      <c r="S1257" s="241" t="s">
        <v>280</v>
      </c>
      <c r="T1257" s="242" t="s">
        <v>441</v>
      </c>
      <c r="U1257" s="222">
        <v>0.14199999999999999</v>
      </c>
      <c r="V1257" s="222">
        <f>ROUND(E1257*U1257,2)</f>
        <v>0.99</v>
      </c>
      <c r="W1257" s="222"/>
      <c r="X1257" s="222" t="s">
        <v>399</v>
      </c>
      <c r="Y1257" s="222" t="s">
        <v>283</v>
      </c>
      <c r="Z1257" s="212"/>
      <c r="AA1257" s="212"/>
      <c r="AB1257" s="212"/>
      <c r="AC1257" s="212"/>
      <c r="AD1257" s="212"/>
      <c r="AE1257" s="212"/>
      <c r="AF1257" s="212"/>
      <c r="AG1257" s="212" t="s">
        <v>400</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2" x14ac:dyDescent="0.2">
      <c r="A1258" s="219"/>
      <c r="B1258" s="220"/>
      <c r="C1258" s="249" t="s">
        <v>1896</v>
      </c>
      <c r="D1258" s="226"/>
      <c r="E1258" s="227">
        <v>5</v>
      </c>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288</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49" t="s">
        <v>1897</v>
      </c>
      <c r="D1259" s="226"/>
      <c r="E1259" s="227">
        <v>2</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288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376</v>
      </c>
      <c r="B1260" s="237" t="s">
        <v>1898</v>
      </c>
      <c r="C1260" s="247" t="s">
        <v>1899</v>
      </c>
      <c r="D1260" s="238" t="s">
        <v>492</v>
      </c>
      <c r="E1260" s="239">
        <v>4</v>
      </c>
      <c r="F1260" s="240"/>
      <c r="G1260" s="241">
        <f>ROUND(E1260*F1260,2)</f>
        <v>0</v>
      </c>
      <c r="H1260" s="240"/>
      <c r="I1260" s="241">
        <f>ROUND(E1260*H1260,2)</f>
        <v>0</v>
      </c>
      <c r="J1260" s="240"/>
      <c r="K1260" s="241">
        <f>ROUND(E1260*J1260,2)</f>
        <v>0</v>
      </c>
      <c r="L1260" s="241">
        <v>21</v>
      </c>
      <c r="M1260" s="241">
        <f>G1260*(1+L1260/100)</f>
        <v>0</v>
      </c>
      <c r="N1260" s="239">
        <v>6.1999999999999998E-3</v>
      </c>
      <c r="O1260" s="239">
        <f>ROUND(E1260*N1260,2)</f>
        <v>0.02</v>
      </c>
      <c r="P1260" s="239">
        <v>0</v>
      </c>
      <c r="Q1260" s="239">
        <f>ROUND(E1260*P1260,2)</f>
        <v>0</v>
      </c>
      <c r="R1260" s="241" t="s">
        <v>1895</v>
      </c>
      <c r="S1260" s="241" t="s">
        <v>280</v>
      </c>
      <c r="T1260" s="242" t="s">
        <v>441</v>
      </c>
      <c r="U1260" s="222">
        <v>1</v>
      </c>
      <c r="V1260" s="222">
        <f>ROUND(E1260*U1260,2)</f>
        <v>4</v>
      </c>
      <c r="W1260" s="222"/>
      <c r="X1260" s="222" t="s">
        <v>399</v>
      </c>
      <c r="Y1260" s="222" t="s">
        <v>283</v>
      </c>
      <c r="Z1260" s="212"/>
      <c r="AA1260" s="212"/>
      <c r="AB1260" s="212"/>
      <c r="AC1260" s="212"/>
      <c r="AD1260" s="212"/>
      <c r="AE1260" s="212"/>
      <c r="AF1260" s="212"/>
      <c r="AG1260" s="212" t="s">
        <v>400</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48" t="s">
        <v>1900</v>
      </c>
      <c r="D1261" s="244"/>
      <c r="E1261" s="244"/>
      <c r="F1261" s="244"/>
      <c r="G1261" s="244"/>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286</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36">
        <v>377</v>
      </c>
      <c r="B1262" s="237" t="s">
        <v>1901</v>
      </c>
      <c r="C1262" s="247" t="s">
        <v>1902</v>
      </c>
      <c r="D1262" s="238" t="s">
        <v>564</v>
      </c>
      <c r="E1262" s="239">
        <v>16.399999999999999</v>
      </c>
      <c r="F1262" s="240"/>
      <c r="G1262" s="241">
        <f>ROUND(E1262*F1262,2)</f>
        <v>0</v>
      </c>
      <c r="H1262" s="240"/>
      <c r="I1262" s="241">
        <f>ROUND(E1262*H1262,2)</f>
        <v>0</v>
      </c>
      <c r="J1262" s="240"/>
      <c r="K1262" s="241">
        <f>ROUND(E1262*J1262,2)</f>
        <v>0</v>
      </c>
      <c r="L1262" s="241">
        <v>21</v>
      </c>
      <c r="M1262" s="241">
        <f>G1262*(1+L1262/100)</f>
        <v>0</v>
      </c>
      <c r="N1262" s="239">
        <v>3.2000000000000003E-4</v>
      </c>
      <c r="O1262" s="239">
        <f>ROUND(E1262*N1262,2)</f>
        <v>0.01</v>
      </c>
      <c r="P1262" s="239">
        <v>0</v>
      </c>
      <c r="Q1262" s="239">
        <f>ROUND(E1262*P1262,2)</f>
        <v>0</v>
      </c>
      <c r="R1262" s="241" t="s">
        <v>1895</v>
      </c>
      <c r="S1262" s="241" t="s">
        <v>280</v>
      </c>
      <c r="T1262" s="242" t="s">
        <v>441</v>
      </c>
      <c r="U1262" s="222">
        <v>0.32</v>
      </c>
      <c r="V1262" s="222">
        <f>ROUND(E1262*U1262,2)</f>
        <v>5.25</v>
      </c>
      <c r="W1262" s="222"/>
      <c r="X1262" s="222" t="s">
        <v>399</v>
      </c>
      <c r="Y1262" s="222" t="s">
        <v>283</v>
      </c>
      <c r="Z1262" s="212"/>
      <c r="AA1262" s="212"/>
      <c r="AB1262" s="212"/>
      <c r="AC1262" s="212"/>
      <c r="AD1262" s="212"/>
      <c r="AE1262" s="212"/>
      <c r="AF1262" s="212"/>
      <c r="AG1262" s="212" t="s">
        <v>400</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48" t="s">
        <v>1903</v>
      </c>
      <c r="D1263" s="244"/>
      <c r="E1263" s="244"/>
      <c r="F1263" s="244"/>
      <c r="G1263" s="244"/>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286</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2" x14ac:dyDescent="0.2">
      <c r="A1264" s="219"/>
      <c r="B1264" s="220"/>
      <c r="C1264" s="249" t="s">
        <v>1904</v>
      </c>
      <c r="D1264" s="226"/>
      <c r="E1264" s="227">
        <v>16.399999999999999</v>
      </c>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288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36">
        <v>378</v>
      </c>
      <c r="B1265" s="237" t="s">
        <v>1905</v>
      </c>
      <c r="C1265" s="247" t="s">
        <v>1906</v>
      </c>
      <c r="D1265" s="238" t="s">
        <v>0</v>
      </c>
      <c r="E1265" s="239">
        <v>151.83500000000001</v>
      </c>
      <c r="F1265" s="240"/>
      <c r="G1265" s="241">
        <f>ROUND(E1265*F1265,2)</f>
        <v>0</v>
      </c>
      <c r="H1265" s="240"/>
      <c r="I1265" s="241">
        <f>ROUND(E1265*H1265,2)</f>
        <v>0</v>
      </c>
      <c r="J1265" s="240"/>
      <c r="K1265" s="241">
        <f>ROUND(E1265*J1265,2)</f>
        <v>0</v>
      </c>
      <c r="L1265" s="241">
        <v>21</v>
      </c>
      <c r="M1265" s="241">
        <f>G1265*(1+L1265/100)</f>
        <v>0</v>
      </c>
      <c r="N1265" s="239">
        <v>0</v>
      </c>
      <c r="O1265" s="239">
        <f>ROUND(E1265*N1265,2)</f>
        <v>0</v>
      </c>
      <c r="P1265" s="239">
        <v>0</v>
      </c>
      <c r="Q1265" s="239">
        <f>ROUND(E1265*P1265,2)</f>
        <v>0</v>
      </c>
      <c r="R1265" s="241" t="s">
        <v>1895</v>
      </c>
      <c r="S1265" s="241" t="s">
        <v>280</v>
      </c>
      <c r="T1265" s="242" t="s">
        <v>441</v>
      </c>
      <c r="U1265" s="222">
        <v>2.5999999999999999E-2</v>
      </c>
      <c r="V1265" s="222">
        <f>ROUND(E1265*U1265,2)</f>
        <v>3.95</v>
      </c>
      <c r="W1265" s="222"/>
      <c r="X1265" s="222" t="s">
        <v>399</v>
      </c>
      <c r="Y1265" s="222" t="s">
        <v>283</v>
      </c>
      <c r="Z1265" s="212"/>
      <c r="AA1265" s="212"/>
      <c r="AB1265" s="212"/>
      <c r="AC1265" s="212"/>
      <c r="AD1265" s="212"/>
      <c r="AE1265" s="212"/>
      <c r="AF1265" s="212"/>
      <c r="AG1265" s="212" t="s">
        <v>1036</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64" t="s">
        <v>1076</v>
      </c>
      <c r="D1266" s="256"/>
      <c r="E1266" s="256"/>
      <c r="F1266" s="256"/>
      <c r="G1266" s="256"/>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448</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x14ac:dyDescent="0.2">
      <c r="A1267" s="229" t="s">
        <v>275</v>
      </c>
      <c r="B1267" s="230" t="s">
        <v>202</v>
      </c>
      <c r="C1267" s="246" t="s">
        <v>203</v>
      </c>
      <c r="D1267" s="231"/>
      <c r="E1267" s="232"/>
      <c r="F1267" s="233"/>
      <c r="G1267" s="233">
        <f>SUMIF(AG1268:AG1285,"&lt;&gt;NOR",G1268:G1285)</f>
        <v>0</v>
      </c>
      <c r="H1267" s="233"/>
      <c r="I1267" s="233">
        <f>SUM(I1268:I1285)</f>
        <v>0</v>
      </c>
      <c r="J1267" s="233"/>
      <c r="K1267" s="233">
        <f>SUM(K1268:K1285)</f>
        <v>0</v>
      </c>
      <c r="L1267" s="233"/>
      <c r="M1267" s="233">
        <f>SUM(M1268:M1285)</f>
        <v>0</v>
      </c>
      <c r="N1267" s="232"/>
      <c r="O1267" s="232">
        <f>SUM(O1268:O1285)</f>
        <v>17.61</v>
      </c>
      <c r="P1267" s="232"/>
      <c r="Q1267" s="232">
        <f>SUM(Q1268:Q1285)</f>
        <v>0.13</v>
      </c>
      <c r="R1267" s="233"/>
      <c r="S1267" s="233"/>
      <c r="T1267" s="234"/>
      <c r="U1267" s="228"/>
      <c r="V1267" s="228">
        <f>SUM(V1268:V1285)</f>
        <v>697.20999999999992</v>
      </c>
      <c r="W1267" s="228"/>
      <c r="X1267" s="228"/>
      <c r="Y1267" s="228"/>
      <c r="AG1267" t="s">
        <v>276</v>
      </c>
    </row>
    <row r="1268" spans="1:60" ht="22.5" outlineLevel="1" x14ac:dyDescent="0.2">
      <c r="A1268" s="236">
        <v>379</v>
      </c>
      <c r="B1268" s="237" t="s">
        <v>1907</v>
      </c>
      <c r="C1268" s="247" t="s">
        <v>1908</v>
      </c>
      <c r="D1268" s="238" t="s">
        <v>439</v>
      </c>
      <c r="E1268" s="239">
        <v>870.31269999999995</v>
      </c>
      <c r="F1268" s="240"/>
      <c r="G1268" s="241">
        <f>ROUND(E1268*F1268,2)</f>
        <v>0</v>
      </c>
      <c r="H1268" s="240"/>
      <c r="I1268" s="241">
        <f>ROUND(E1268*H1268,2)</f>
        <v>0</v>
      </c>
      <c r="J1268" s="240"/>
      <c r="K1268" s="241">
        <f>ROUND(E1268*J1268,2)</f>
        <v>0</v>
      </c>
      <c r="L1268" s="241">
        <v>21</v>
      </c>
      <c r="M1268" s="241">
        <f>G1268*(1+L1268/100)</f>
        <v>0</v>
      </c>
      <c r="N1268" s="239">
        <v>0</v>
      </c>
      <c r="O1268" s="239">
        <f>ROUND(E1268*N1268,2)</f>
        <v>0</v>
      </c>
      <c r="P1268" s="239">
        <v>0</v>
      </c>
      <c r="Q1268" s="239">
        <f>ROUND(E1268*P1268,2)</f>
        <v>0</v>
      </c>
      <c r="R1268" s="241" t="s">
        <v>1083</v>
      </c>
      <c r="S1268" s="241" t="s">
        <v>280</v>
      </c>
      <c r="T1268" s="242" t="s">
        <v>441</v>
      </c>
      <c r="U1268" s="222">
        <v>0.48</v>
      </c>
      <c r="V1268" s="222">
        <f>ROUND(E1268*U1268,2)</f>
        <v>417.75</v>
      </c>
      <c r="W1268" s="222"/>
      <c r="X1268" s="222" t="s">
        <v>399</v>
      </c>
      <c r="Y1268" s="222" t="s">
        <v>283</v>
      </c>
      <c r="Z1268" s="212"/>
      <c r="AA1268" s="212"/>
      <c r="AB1268" s="212"/>
      <c r="AC1268" s="212"/>
      <c r="AD1268" s="212"/>
      <c r="AE1268" s="212"/>
      <c r="AF1268" s="212"/>
      <c r="AG1268" s="212" t="s">
        <v>400</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2" x14ac:dyDescent="0.2">
      <c r="A1269" s="219"/>
      <c r="B1269" s="220"/>
      <c r="C1269" s="249" t="s">
        <v>1909</v>
      </c>
      <c r="D1269" s="226"/>
      <c r="E1269" s="227">
        <v>870.31269999999995</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288</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ht="22.5" outlineLevel="1" x14ac:dyDescent="0.2">
      <c r="A1270" s="236">
        <v>380</v>
      </c>
      <c r="B1270" s="237" t="s">
        <v>1910</v>
      </c>
      <c r="C1270" s="247" t="s">
        <v>1911</v>
      </c>
      <c r="D1270" s="238" t="s">
        <v>439</v>
      </c>
      <c r="E1270" s="239">
        <v>2001.71921</v>
      </c>
      <c r="F1270" s="240"/>
      <c r="G1270" s="241">
        <f>ROUND(E1270*F1270,2)</f>
        <v>0</v>
      </c>
      <c r="H1270" s="240"/>
      <c r="I1270" s="241">
        <f>ROUND(E1270*H1270,2)</f>
        <v>0</v>
      </c>
      <c r="J1270" s="240"/>
      <c r="K1270" s="241">
        <f>ROUND(E1270*J1270,2)</f>
        <v>0</v>
      </c>
      <c r="L1270" s="241">
        <v>21</v>
      </c>
      <c r="M1270" s="241">
        <f>G1270*(1+L1270/100)</f>
        <v>0</v>
      </c>
      <c r="N1270" s="239">
        <v>7.92E-3</v>
      </c>
      <c r="O1270" s="239">
        <f>ROUND(E1270*N1270,2)</f>
        <v>15.85</v>
      </c>
      <c r="P1270" s="239">
        <v>0</v>
      </c>
      <c r="Q1270" s="239">
        <f>ROUND(E1270*P1270,2)</f>
        <v>0</v>
      </c>
      <c r="R1270" s="241" t="s">
        <v>889</v>
      </c>
      <c r="S1270" s="241" t="s">
        <v>280</v>
      </c>
      <c r="T1270" s="242" t="s">
        <v>441</v>
      </c>
      <c r="U1270" s="222">
        <v>0</v>
      </c>
      <c r="V1270" s="222">
        <f>ROUND(E1270*U1270,2)</f>
        <v>0</v>
      </c>
      <c r="W1270" s="222"/>
      <c r="X1270" s="222" t="s">
        <v>831</v>
      </c>
      <c r="Y1270" s="222" t="s">
        <v>283</v>
      </c>
      <c r="Z1270" s="212"/>
      <c r="AA1270" s="212"/>
      <c r="AB1270" s="212"/>
      <c r="AC1270" s="212"/>
      <c r="AD1270" s="212"/>
      <c r="AE1270" s="212"/>
      <c r="AF1270" s="212"/>
      <c r="AG1270" s="212" t="s">
        <v>832</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49" t="s">
        <v>1912</v>
      </c>
      <c r="D1271" s="226"/>
      <c r="E1271" s="227">
        <v>2001.71921</v>
      </c>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288</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36">
        <v>381</v>
      </c>
      <c r="B1272" s="237" t="s">
        <v>1913</v>
      </c>
      <c r="C1272" s="247" t="s">
        <v>1914</v>
      </c>
      <c r="D1272" s="238" t="s">
        <v>439</v>
      </c>
      <c r="E1272" s="239">
        <v>870.31269999999995</v>
      </c>
      <c r="F1272" s="240"/>
      <c r="G1272" s="241">
        <f>ROUND(E1272*F1272,2)</f>
        <v>0</v>
      </c>
      <c r="H1272" s="240"/>
      <c r="I1272" s="241">
        <f>ROUND(E1272*H1272,2)</f>
        <v>0</v>
      </c>
      <c r="J1272" s="240"/>
      <c r="K1272" s="241">
        <f>ROUND(E1272*J1272,2)</f>
        <v>0</v>
      </c>
      <c r="L1272" s="241">
        <v>21</v>
      </c>
      <c r="M1272" s="241">
        <f>G1272*(1+L1272/100)</f>
        <v>0</v>
      </c>
      <c r="N1272" s="239">
        <v>0</v>
      </c>
      <c r="O1272" s="239">
        <f>ROUND(E1272*N1272,2)</f>
        <v>0</v>
      </c>
      <c r="P1272" s="239">
        <v>0</v>
      </c>
      <c r="Q1272" s="239">
        <f>ROUND(E1272*P1272,2)</f>
        <v>0</v>
      </c>
      <c r="R1272" s="241" t="s">
        <v>1083</v>
      </c>
      <c r="S1272" s="241" t="s">
        <v>280</v>
      </c>
      <c r="T1272" s="242" t="s">
        <v>441</v>
      </c>
      <c r="U1272" s="222">
        <v>0.29899999999999999</v>
      </c>
      <c r="V1272" s="222">
        <f>ROUND(E1272*U1272,2)</f>
        <v>260.22000000000003</v>
      </c>
      <c r="W1272" s="222"/>
      <c r="X1272" s="222" t="s">
        <v>399</v>
      </c>
      <c r="Y1272" s="222" t="s">
        <v>283</v>
      </c>
      <c r="Z1272" s="212"/>
      <c r="AA1272" s="212"/>
      <c r="AB1272" s="212"/>
      <c r="AC1272" s="212"/>
      <c r="AD1272" s="212"/>
      <c r="AE1272" s="212"/>
      <c r="AF1272" s="212"/>
      <c r="AG1272" s="212" t="s">
        <v>400</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2" x14ac:dyDescent="0.2">
      <c r="A1273" s="219"/>
      <c r="B1273" s="220"/>
      <c r="C1273" s="249" t="s">
        <v>1909</v>
      </c>
      <c r="D1273" s="226"/>
      <c r="E1273" s="227">
        <v>870.31269999999995</v>
      </c>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288</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57">
        <v>382</v>
      </c>
      <c r="B1274" s="258" t="s">
        <v>1915</v>
      </c>
      <c r="C1274" s="265" t="s">
        <v>1916</v>
      </c>
      <c r="D1274" s="259" t="s">
        <v>445</v>
      </c>
      <c r="E1274" s="260">
        <v>2.78</v>
      </c>
      <c r="F1274" s="261"/>
      <c r="G1274" s="262">
        <f>ROUND(E1274*F1274,2)</f>
        <v>0</v>
      </c>
      <c r="H1274" s="261"/>
      <c r="I1274" s="262">
        <f>ROUND(E1274*H1274,2)</f>
        <v>0</v>
      </c>
      <c r="J1274" s="261"/>
      <c r="K1274" s="262">
        <f>ROUND(E1274*J1274,2)</f>
        <v>0</v>
      </c>
      <c r="L1274" s="262">
        <v>21</v>
      </c>
      <c r="M1274" s="262">
        <f>G1274*(1+L1274/100)</f>
        <v>0</v>
      </c>
      <c r="N1274" s="260">
        <v>0.55000000000000004</v>
      </c>
      <c r="O1274" s="260">
        <f>ROUND(E1274*N1274,2)</f>
        <v>1.53</v>
      </c>
      <c r="P1274" s="260">
        <v>0</v>
      </c>
      <c r="Q1274" s="260">
        <f>ROUND(E1274*P1274,2)</f>
        <v>0</v>
      </c>
      <c r="R1274" s="262" t="s">
        <v>889</v>
      </c>
      <c r="S1274" s="262" t="s">
        <v>280</v>
      </c>
      <c r="T1274" s="263" t="s">
        <v>441</v>
      </c>
      <c r="U1274" s="222">
        <v>0</v>
      </c>
      <c r="V1274" s="222">
        <f>ROUND(E1274*U1274,2)</f>
        <v>0</v>
      </c>
      <c r="W1274" s="222"/>
      <c r="X1274" s="222" t="s">
        <v>831</v>
      </c>
      <c r="Y1274" s="222" t="s">
        <v>283</v>
      </c>
      <c r="Z1274" s="212"/>
      <c r="AA1274" s="212"/>
      <c r="AB1274" s="212"/>
      <c r="AC1274" s="212"/>
      <c r="AD1274" s="212"/>
      <c r="AE1274" s="212"/>
      <c r="AF1274" s="212"/>
      <c r="AG1274" s="212" t="s">
        <v>832</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57">
        <v>383</v>
      </c>
      <c r="B1275" s="258" t="s">
        <v>1917</v>
      </c>
      <c r="C1275" s="265" t="s">
        <v>1918</v>
      </c>
      <c r="D1275" s="259" t="s">
        <v>445</v>
      </c>
      <c r="E1275" s="260">
        <v>24.48</v>
      </c>
      <c r="F1275" s="261"/>
      <c r="G1275" s="262">
        <f>ROUND(E1275*F1275,2)</f>
        <v>0</v>
      </c>
      <c r="H1275" s="261"/>
      <c r="I1275" s="262">
        <f>ROUND(E1275*H1275,2)</f>
        <v>0</v>
      </c>
      <c r="J1275" s="261"/>
      <c r="K1275" s="262">
        <f>ROUND(E1275*J1275,2)</f>
        <v>0</v>
      </c>
      <c r="L1275" s="262">
        <v>21</v>
      </c>
      <c r="M1275" s="262">
        <f>G1275*(1+L1275/100)</f>
        <v>0</v>
      </c>
      <c r="N1275" s="260">
        <v>2.9499999999999999E-3</v>
      </c>
      <c r="O1275" s="260">
        <f>ROUND(E1275*N1275,2)</f>
        <v>7.0000000000000007E-2</v>
      </c>
      <c r="P1275" s="260">
        <v>0</v>
      </c>
      <c r="Q1275" s="260">
        <f>ROUND(E1275*P1275,2)</f>
        <v>0</v>
      </c>
      <c r="R1275" s="262" t="s">
        <v>1083</v>
      </c>
      <c r="S1275" s="262" t="s">
        <v>280</v>
      </c>
      <c r="T1275" s="263" t="s">
        <v>441</v>
      </c>
      <c r="U1275" s="222">
        <v>0</v>
      </c>
      <c r="V1275" s="222">
        <f>ROUND(E1275*U1275,2)</f>
        <v>0</v>
      </c>
      <c r="W1275" s="222"/>
      <c r="X1275" s="222" t="s">
        <v>399</v>
      </c>
      <c r="Y1275" s="222" t="s">
        <v>283</v>
      </c>
      <c r="Z1275" s="212"/>
      <c r="AA1275" s="212"/>
      <c r="AB1275" s="212"/>
      <c r="AC1275" s="212"/>
      <c r="AD1275" s="212"/>
      <c r="AE1275" s="212"/>
      <c r="AF1275" s="212"/>
      <c r="AG1275" s="212" t="s">
        <v>400</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ht="22.5" outlineLevel="1" x14ac:dyDescent="0.2">
      <c r="A1276" s="257">
        <v>384</v>
      </c>
      <c r="B1276" s="258" t="s">
        <v>1919</v>
      </c>
      <c r="C1276" s="265" t="s">
        <v>1920</v>
      </c>
      <c r="D1276" s="259" t="s">
        <v>492</v>
      </c>
      <c r="E1276" s="260">
        <v>32</v>
      </c>
      <c r="F1276" s="261"/>
      <c r="G1276" s="262">
        <f>ROUND(E1276*F1276,2)</f>
        <v>0</v>
      </c>
      <c r="H1276" s="261"/>
      <c r="I1276" s="262">
        <f>ROUND(E1276*H1276,2)</f>
        <v>0</v>
      </c>
      <c r="J1276" s="261"/>
      <c r="K1276" s="262">
        <f>ROUND(E1276*J1276,2)</f>
        <v>0</v>
      </c>
      <c r="L1276" s="262">
        <v>21</v>
      </c>
      <c r="M1276" s="262">
        <f>G1276*(1+L1276/100)</f>
        <v>0</v>
      </c>
      <c r="N1276" s="260">
        <v>3.32E-3</v>
      </c>
      <c r="O1276" s="260">
        <f>ROUND(E1276*N1276,2)</f>
        <v>0.11</v>
      </c>
      <c r="P1276" s="260">
        <v>0</v>
      </c>
      <c r="Q1276" s="260">
        <f>ROUND(E1276*P1276,2)</f>
        <v>0</v>
      </c>
      <c r="R1276" s="262" t="s">
        <v>1083</v>
      </c>
      <c r="S1276" s="262" t="s">
        <v>280</v>
      </c>
      <c r="T1276" s="263" t="s">
        <v>441</v>
      </c>
      <c r="U1276" s="222">
        <v>0.377</v>
      </c>
      <c r="V1276" s="222">
        <f>ROUND(E1276*U1276,2)</f>
        <v>12.06</v>
      </c>
      <c r="W1276" s="222"/>
      <c r="X1276" s="222" t="s">
        <v>399</v>
      </c>
      <c r="Y1276" s="222" t="s">
        <v>283</v>
      </c>
      <c r="Z1276" s="212"/>
      <c r="AA1276" s="212"/>
      <c r="AB1276" s="212"/>
      <c r="AC1276" s="212"/>
      <c r="AD1276" s="212"/>
      <c r="AE1276" s="212"/>
      <c r="AF1276" s="212"/>
      <c r="AG1276" s="212" t="s">
        <v>400</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57">
        <v>385</v>
      </c>
      <c r="B1277" s="258" t="s">
        <v>1921</v>
      </c>
      <c r="C1277" s="265" t="s">
        <v>1922</v>
      </c>
      <c r="D1277" s="259" t="s">
        <v>492</v>
      </c>
      <c r="E1277" s="260">
        <v>64</v>
      </c>
      <c r="F1277" s="261"/>
      <c r="G1277" s="262">
        <f>ROUND(E1277*F1277,2)</f>
        <v>0</v>
      </c>
      <c r="H1277" s="261"/>
      <c r="I1277" s="262">
        <f>ROUND(E1277*H1277,2)</f>
        <v>0</v>
      </c>
      <c r="J1277" s="261"/>
      <c r="K1277" s="262">
        <f>ROUND(E1277*J1277,2)</f>
        <v>0</v>
      </c>
      <c r="L1277" s="262">
        <v>21</v>
      </c>
      <c r="M1277" s="262">
        <f>G1277*(1+L1277/100)</f>
        <v>0</v>
      </c>
      <c r="N1277" s="260">
        <v>0</v>
      </c>
      <c r="O1277" s="260">
        <f>ROUND(E1277*N1277,2)</f>
        <v>0</v>
      </c>
      <c r="P1277" s="260">
        <v>0</v>
      </c>
      <c r="Q1277" s="260">
        <f>ROUND(E1277*P1277,2)</f>
        <v>0</v>
      </c>
      <c r="R1277" s="262" t="s">
        <v>1083</v>
      </c>
      <c r="S1277" s="262" t="s">
        <v>280</v>
      </c>
      <c r="T1277" s="263" t="s">
        <v>441</v>
      </c>
      <c r="U1277" s="222">
        <v>8.4000000000000005E-2</v>
      </c>
      <c r="V1277" s="222">
        <f>ROUND(E1277*U1277,2)</f>
        <v>5.38</v>
      </c>
      <c r="W1277" s="222"/>
      <c r="X1277" s="222" t="s">
        <v>399</v>
      </c>
      <c r="Y1277" s="222" t="s">
        <v>283</v>
      </c>
      <c r="Z1277" s="212"/>
      <c r="AA1277" s="212"/>
      <c r="AB1277" s="212"/>
      <c r="AC1277" s="212"/>
      <c r="AD1277" s="212"/>
      <c r="AE1277" s="212"/>
      <c r="AF1277" s="212"/>
      <c r="AG1277" s="212" t="s">
        <v>400</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
      <c r="A1278" s="257">
        <v>386</v>
      </c>
      <c r="B1278" s="258" t="s">
        <v>1923</v>
      </c>
      <c r="C1278" s="265" t="s">
        <v>1924</v>
      </c>
      <c r="D1278" s="259" t="s">
        <v>1094</v>
      </c>
      <c r="E1278" s="260">
        <v>32</v>
      </c>
      <c r="F1278" s="261"/>
      <c r="G1278" s="262">
        <f>ROUND(E1278*F1278,2)</f>
        <v>0</v>
      </c>
      <c r="H1278" s="261"/>
      <c r="I1278" s="262">
        <f>ROUND(E1278*H1278,2)</f>
        <v>0</v>
      </c>
      <c r="J1278" s="261"/>
      <c r="K1278" s="262">
        <f>ROUND(E1278*J1278,2)</f>
        <v>0</v>
      </c>
      <c r="L1278" s="262">
        <v>21</v>
      </c>
      <c r="M1278" s="262">
        <f>G1278*(1+L1278/100)</f>
        <v>0</v>
      </c>
      <c r="N1278" s="260">
        <v>1E-3</v>
      </c>
      <c r="O1278" s="260">
        <f>ROUND(E1278*N1278,2)</f>
        <v>0.03</v>
      </c>
      <c r="P1278" s="260">
        <v>0</v>
      </c>
      <c r="Q1278" s="260">
        <f>ROUND(E1278*P1278,2)</f>
        <v>0</v>
      </c>
      <c r="R1278" s="262" t="s">
        <v>889</v>
      </c>
      <c r="S1278" s="262" t="s">
        <v>280</v>
      </c>
      <c r="T1278" s="263" t="s">
        <v>441</v>
      </c>
      <c r="U1278" s="222">
        <v>0</v>
      </c>
      <c r="V1278" s="222">
        <f>ROUND(E1278*U1278,2)</f>
        <v>0</v>
      </c>
      <c r="W1278" s="222"/>
      <c r="X1278" s="222" t="s">
        <v>831</v>
      </c>
      <c r="Y1278" s="222" t="s">
        <v>283</v>
      </c>
      <c r="Z1278" s="212"/>
      <c r="AA1278" s="212"/>
      <c r="AB1278" s="212"/>
      <c r="AC1278" s="212"/>
      <c r="AD1278" s="212"/>
      <c r="AE1278" s="212"/>
      <c r="AF1278" s="212"/>
      <c r="AG1278" s="212" t="s">
        <v>832</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57">
        <v>387</v>
      </c>
      <c r="B1279" s="258" t="s">
        <v>1925</v>
      </c>
      <c r="C1279" s="265" t="s">
        <v>1926</v>
      </c>
      <c r="D1279" s="259" t="s">
        <v>492</v>
      </c>
      <c r="E1279" s="260">
        <v>64</v>
      </c>
      <c r="F1279" s="261"/>
      <c r="G1279" s="262">
        <f>ROUND(E1279*F1279,2)</f>
        <v>0</v>
      </c>
      <c r="H1279" s="261"/>
      <c r="I1279" s="262">
        <f>ROUND(E1279*H1279,2)</f>
        <v>0</v>
      </c>
      <c r="J1279" s="261"/>
      <c r="K1279" s="262">
        <f>ROUND(E1279*J1279,2)</f>
        <v>0</v>
      </c>
      <c r="L1279" s="262">
        <v>21</v>
      </c>
      <c r="M1279" s="262">
        <f>G1279*(1+L1279/100)</f>
        <v>0</v>
      </c>
      <c r="N1279" s="260">
        <v>2.5000000000000001E-4</v>
      </c>
      <c r="O1279" s="260">
        <f>ROUND(E1279*N1279,2)</f>
        <v>0.02</v>
      </c>
      <c r="P1279" s="260">
        <v>0</v>
      </c>
      <c r="Q1279" s="260">
        <f>ROUND(E1279*P1279,2)</f>
        <v>0</v>
      </c>
      <c r="R1279" s="262" t="s">
        <v>889</v>
      </c>
      <c r="S1279" s="262" t="s">
        <v>280</v>
      </c>
      <c r="T1279" s="263" t="s">
        <v>441</v>
      </c>
      <c r="U1279" s="222">
        <v>0</v>
      </c>
      <c r="V1279" s="222">
        <f>ROUND(E1279*U1279,2)</f>
        <v>0</v>
      </c>
      <c r="W1279" s="222"/>
      <c r="X1279" s="222" t="s">
        <v>831</v>
      </c>
      <c r="Y1279" s="222" t="s">
        <v>283</v>
      </c>
      <c r="Z1279" s="212"/>
      <c r="AA1279" s="212"/>
      <c r="AB1279" s="212"/>
      <c r="AC1279" s="212"/>
      <c r="AD1279" s="212"/>
      <c r="AE1279" s="212"/>
      <c r="AF1279" s="212"/>
      <c r="AG1279" s="212" t="s">
        <v>832</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57">
        <v>388</v>
      </c>
      <c r="B1280" s="258" t="s">
        <v>1927</v>
      </c>
      <c r="C1280" s="265" t="s">
        <v>1928</v>
      </c>
      <c r="D1280" s="259" t="s">
        <v>439</v>
      </c>
      <c r="E1280" s="260">
        <v>5</v>
      </c>
      <c r="F1280" s="261"/>
      <c r="G1280" s="262">
        <f>ROUND(E1280*F1280,2)</f>
        <v>0</v>
      </c>
      <c r="H1280" s="261"/>
      <c r="I1280" s="262">
        <f>ROUND(E1280*H1280,2)</f>
        <v>0</v>
      </c>
      <c r="J1280" s="261"/>
      <c r="K1280" s="262">
        <f>ROUND(E1280*J1280,2)</f>
        <v>0</v>
      </c>
      <c r="L1280" s="262">
        <v>21</v>
      </c>
      <c r="M1280" s="262">
        <f>G1280*(1+L1280/100)</f>
        <v>0</v>
      </c>
      <c r="N1280" s="260">
        <v>0</v>
      </c>
      <c r="O1280" s="260">
        <f>ROUND(E1280*N1280,2)</f>
        <v>0</v>
      </c>
      <c r="P1280" s="260">
        <v>5.0000000000000001E-3</v>
      </c>
      <c r="Q1280" s="260">
        <f>ROUND(E1280*P1280,2)</f>
        <v>0.03</v>
      </c>
      <c r="R1280" s="262" t="s">
        <v>1083</v>
      </c>
      <c r="S1280" s="262" t="s">
        <v>280</v>
      </c>
      <c r="T1280" s="263" t="s">
        <v>441</v>
      </c>
      <c r="U1280" s="222">
        <v>0.05</v>
      </c>
      <c r="V1280" s="222">
        <f>ROUND(E1280*U1280,2)</f>
        <v>0.25</v>
      </c>
      <c r="W1280" s="222"/>
      <c r="X1280" s="222" t="s">
        <v>399</v>
      </c>
      <c r="Y1280" s="222" t="s">
        <v>283</v>
      </c>
      <c r="Z1280" s="212"/>
      <c r="AA1280" s="212"/>
      <c r="AB1280" s="212"/>
      <c r="AC1280" s="212"/>
      <c r="AD1280" s="212"/>
      <c r="AE1280" s="212"/>
      <c r="AF1280" s="212"/>
      <c r="AG1280" s="212" t="s">
        <v>400</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ht="22.5" outlineLevel="1" x14ac:dyDescent="0.2">
      <c r="A1281" s="236">
        <v>389</v>
      </c>
      <c r="B1281" s="237" t="s">
        <v>1929</v>
      </c>
      <c r="C1281" s="247" t="s">
        <v>1930</v>
      </c>
      <c r="D1281" s="238" t="s">
        <v>564</v>
      </c>
      <c r="E1281" s="239">
        <v>2.7</v>
      </c>
      <c r="F1281" s="240"/>
      <c r="G1281" s="241">
        <f>ROUND(E1281*F1281,2)</f>
        <v>0</v>
      </c>
      <c r="H1281" s="240"/>
      <c r="I1281" s="241">
        <f>ROUND(E1281*H1281,2)</f>
        <v>0</v>
      </c>
      <c r="J1281" s="240"/>
      <c r="K1281" s="241">
        <f>ROUND(E1281*J1281,2)</f>
        <v>0</v>
      </c>
      <c r="L1281" s="241">
        <v>21</v>
      </c>
      <c r="M1281" s="241">
        <f>G1281*(1+L1281/100)</f>
        <v>0</v>
      </c>
      <c r="N1281" s="239">
        <v>1.6000000000000001E-4</v>
      </c>
      <c r="O1281" s="239">
        <f>ROUND(E1281*N1281,2)</f>
        <v>0</v>
      </c>
      <c r="P1281" s="239">
        <v>1.584E-2</v>
      </c>
      <c r="Q1281" s="239">
        <f>ROUND(E1281*P1281,2)</f>
        <v>0.04</v>
      </c>
      <c r="R1281" s="241" t="s">
        <v>1083</v>
      </c>
      <c r="S1281" s="241" t="s">
        <v>280</v>
      </c>
      <c r="T1281" s="242" t="s">
        <v>441</v>
      </c>
      <c r="U1281" s="222">
        <v>0.41909999999999997</v>
      </c>
      <c r="V1281" s="222">
        <f>ROUND(E1281*U1281,2)</f>
        <v>1.1299999999999999</v>
      </c>
      <c r="W1281" s="222"/>
      <c r="X1281" s="222" t="s">
        <v>399</v>
      </c>
      <c r="Y1281" s="222" t="s">
        <v>283</v>
      </c>
      <c r="Z1281" s="212"/>
      <c r="AA1281" s="212"/>
      <c r="AB1281" s="212"/>
      <c r="AC1281" s="212"/>
      <c r="AD1281" s="212"/>
      <c r="AE1281" s="212"/>
      <c r="AF1281" s="212"/>
      <c r="AG1281" s="212" t="s">
        <v>400</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49" t="s">
        <v>1931</v>
      </c>
      <c r="D1282" s="226"/>
      <c r="E1282" s="227">
        <v>2.7</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288</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ht="22.5" outlineLevel="1" x14ac:dyDescent="0.2">
      <c r="A1283" s="257">
        <v>390</v>
      </c>
      <c r="B1283" s="258" t="s">
        <v>1932</v>
      </c>
      <c r="C1283" s="265" t="s">
        <v>1933</v>
      </c>
      <c r="D1283" s="259" t="s">
        <v>564</v>
      </c>
      <c r="E1283" s="260">
        <v>2.7</v>
      </c>
      <c r="F1283" s="261"/>
      <c r="G1283" s="262">
        <f>ROUND(E1283*F1283,2)</f>
        <v>0</v>
      </c>
      <c r="H1283" s="261"/>
      <c r="I1283" s="262">
        <f>ROUND(E1283*H1283,2)</f>
        <v>0</v>
      </c>
      <c r="J1283" s="261"/>
      <c r="K1283" s="262">
        <f>ROUND(E1283*J1283,2)</f>
        <v>0</v>
      </c>
      <c r="L1283" s="262">
        <v>21</v>
      </c>
      <c r="M1283" s="262">
        <f>G1283*(1+L1283/100)</f>
        <v>0</v>
      </c>
      <c r="N1283" s="260">
        <v>0</v>
      </c>
      <c r="O1283" s="260">
        <f>ROUND(E1283*N1283,2)</f>
        <v>0</v>
      </c>
      <c r="P1283" s="260">
        <v>2.4E-2</v>
      </c>
      <c r="Q1283" s="260">
        <f>ROUND(E1283*P1283,2)</f>
        <v>0.06</v>
      </c>
      <c r="R1283" s="262" t="s">
        <v>1083</v>
      </c>
      <c r="S1283" s="262" t="s">
        <v>280</v>
      </c>
      <c r="T1283" s="263" t="s">
        <v>441</v>
      </c>
      <c r="U1283" s="222">
        <v>0.154</v>
      </c>
      <c r="V1283" s="222">
        <f>ROUND(E1283*U1283,2)</f>
        <v>0.42</v>
      </c>
      <c r="W1283" s="222"/>
      <c r="X1283" s="222" t="s">
        <v>399</v>
      </c>
      <c r="Y1283" s="222" t="s">
        <v>283</v>
      </c>
      <c r="Z1283" s="212"/>
      <c r="AA1283" s="212"/>
      <c r="AB1283" s="212"/>
      <c r="AC1283" s="212"/>
      <c r="AD1283" s="212"/>
      <c r="AE1283" s="212"/>
      <c r="AF1283" s="212"/>
      <c r="AG1283" s="212" t="s">
        <v>400</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36">
        <v>391</v>
      </c>
      <c r="B1284" s="237" t="s">
        <v>1934</v>
      </c>
      <c r="C1284" s="247" t="s">
        <v>1935</v>
      </c>
      <c r="D1284" s="238" t="s">
        <v>0</v>
      </c>
      <c r="E1284" s="239">
        <v>7936.3730999999998</v>
      </c>
      <c r="F1284" s="240"/>
      <c r="G1284" s="241">
        <f>ROUND(E1284*F1284,2)</f>
        <v>0</v>
      </c>
      <c r="H1284" s="240"/>
      <c r="I1284" s="241">
        <f>ROUND(E1284*H1284,2)</f>
        <v>0</v>
      </c>
      <c r="J1284" s="240"/>
      <c r="K1284" s="241">
        <f>ROUND(E1284*J1284,2)</f>
        <v>0</v>
      </c>
      <c r="L1284" s="241">
        <v>21</v>
      </c>
      <c r="M1284" s="241">
        <f>G1284*(1+L1284/100)</f>
        <v>0</v>
      </c>
      <c r="N1284" s="239">
        <v>0</v>
      </c>
      <c r="O1284" s="239">
        <f>ROUND(E1284*N1284,2)</f>
        <v>0</v>
      </c>
      <c r="P1284" s="239">
        <v>0</v>
      </c>
      <c r="Q1284" s="239">
        <f>ROUND(E1284*P1284,2)</f>
        <v>0</v>
      </c>
      <c r="R1284" s="241" t="s">
        <v>1083</v>
      </c>
      <c r="S1284" s="241" t="s">
        <v>280</v>
      </c>
      <c r="T1284" s="242" t="s">
        <v>441</v>
      </c>
      <c r="U1284" s="222">
        <v>0</v>
      </c>
      <c r="V1284" s="222">
        <f>ROUND(E1284*U1284,2)</f>
        <v>0</v>
      </c>
      <c r="W1284" s="222"/>
      <c r="X1284" s="222" t="s">
        <v>399</v>
      </c>
      <c r="Y1284" s="222" t="s">
        <v>283</v>
      </c>
      <c r="Z1284" s="212"/>
      <c r="AA1284" s="212"/>
      <c r="AB1284" s="212"/>
      <c r="AC1284" s="212"/>
      <c r="AD1284" s="212"/>
      <c r="AE1284" s="212"/>
      <c r="AF1284" s="212"/>
      <c r="AG1284" s="212" t="s">
        <v>1036</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2" x14ac:dyDescent="0.2">
      <c r="A1285" s="219"/>
      <c r="B1285" s="220"/>
      <c r="C1285" s="264" t="s">
        <v>1076</v>
      </c>
      <c r="D1285" s="256"/>
      <c r="E1285" s="256"/>
      <c r="F1285" s="256"/>
      <c r="G1285" s="256"/>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448</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x14ac:dyDescent="0.2">
      <c r="A1286" s="229" t="s">
        <v>275</v>
      </c>
      <c r="B1286" s="230" t="s">
        <v>204</v>
      </c>
      <c r="C1286" s="246" t="s">
        <v>205</v>
      </c>
      <c r="D1286" s="231"/>
      <c r="E1286" s="232"/>
      <c r="F1286" s="233"/>
      <c r="G1286" s="233">
        <f>SUMIF(AG1287:AG1294,"&lt;&gt;NOR",G1287:G1294)</f>
        <v>0</v>
      </c>
      <c r="H1286" s="233"/>
      <c r="I1286" s="233">
        <f>SUM(I1287:I1294)</f>
        <v>0</v>
      </c>
      <c r="J1286" s="233"/>
      <c r="K1286" s="233">
        <f>SUM(K1287:K1294)</f>
        <v>0</v>
      </c>
      <c r="L1286" s="233"/>
      <c r="M1286" s="233">
        <f>SUM(M1287:M1294)</f>
        <v>0</v>
      </c>
      <c r="N1286" s="232"/>
      <c r="O1286" s="232">
        <f>SUM(O1287:O1294)</f>
        <v>4.6900000000000004</v>
      </c>
      <c r="P1286" s="232"/>
      <c r="Q1286" s="232">
        <f>SUM(Q1287:Q1294)</f>
        <v>0</v>
      </c>
      <c r="R1286" s="233"/>
      <c r="S1286" s="233"/>
      <c r="T1286" s="234"/>
      <c r="U1286" s="228"/>
      <c r="V1286" s="228">
        <f>SUM(V1287:V1294)</f>
        <v>70.260000000000005</v>
      </c>
      <c r="W1286" s="228"/>
      <c r="X1286" s="228"/>
      <c r="Y1286" s="228"/>
      <c r="AG1286" t="s">
        <v>276</v>
      </c>
    </row>
    <row r="1287" spans="1:60" outlineLevel="1" x14ac:dyDescent="0.2">
      <c r="A1287" s="236">
        <v>392</v>
      </c>
      <c r="B1287" s="237" t="s">
        <v>1936</v>
      </c>
      <c r="C1287" s="247" t="s">
        <v>1937</v>
      </c>
      <c r="D1287" s="238" t="s">
        <v>439</v>
      </c>
      <c r="E1287" s="239">
        <v>126.3758</v>
      </c>
      <c r="F1287" s="240"/>
      <c r="G1287" s="241">
        <f>ROUND(E1287*F1287,2)</f>
        <v>0</v>
      </c>
      <c r="H1287" s="240"/>
      <c r="I1287" s="241">
        <f>ROUND(E1287*H1287,2)</f>
        <v>0</v>
      </c>
      <c r="J1287" s="240"/>
      <c r="K1287" s="241">
        <f>ROUND(E1287*J1287,2)</f>
        <v>0</v>
      </c>
      <c r="L1287" s="241">
        <v>21</v>
      </c>
      <c r="M1287" s="241">
        <f>G1287*(1+L1287/100)</f>
        <v>0</v>
      </c>
      <c r="N1287" s="239">
        <v>0</v>
      </c>
      <c r="O1287" s="239">
        <f>ROUND(E1287*N1287,2)</f>
        <v>0</v>
      </c>
      <c r="P1287" s="239">
        <v>0</v>
      </c>
      <c r="Q1287" s="239">
        <f>ROUND(E1287*P1287,2)</f>
        <v>0</v>
      </c>
      <c r="R1287" s="241" t="s">
        <v>1938</v>
      </c>
      <c r="S1287" s="241" t="s">
        <v>280</v>
      </c>
      <c r="T1287" s="242" t="s">
        <v>441</v>
      </c>
      <c r="U1287" s="222">
        <v>0.55600000000000005</v>
      </c>
      <c r="V1287" s="222">
        <f>ROUND(E1287*U1287,2)</f>
        <v>70.260000000000005</v>
      </c>
      <c r="W1287" s="222"/>
      <c r="X1287" s="222" t="s">
        <v>399</v>
      </c>
      <c r="Y1287" s="222" t="s">
        <v>283</v>
      </c>
      <c r="Z1287" s="212"/>
      <c r="AA1287" s="212"/>
      <c r="AB1287" s="212"/>
      <c r="AC1287" s="212"/>
      <c r="AD1287" s="212"/>
      <c r="AE1287" s="212"/>
      <c r="AF1287" s="212"/>
      <c r="AG1287" s="212" t="s">
        <v>400</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49" t="s">
        <v>1939</v>
      </c>
      <c r="D1288" s="226"/>
      <c r="E1288" s="227">
        <v>25.5532</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288</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49" t="s">
        <v>618</v>
      </c>
      <c r="D1289" s="226"/>
      <c r="E1289" s="227">
        <v>24.494</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288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49" t="s">
        <v>619</v>
      </c>
      <c r="D1290" s="226"/>
      <c r="E1290" s="227">
        <v>76.328599999999994</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288</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36">
        <v>393</v>
      </c>
      <c r="B1291" s="237" t="s">
        <v>1940</v>
      </c>
      <c r="C1291" s="247" t="s">
        <v>1941</v>
      </c>
      <c r="D1291" s="238" t="s">
        <v>439</v>
      </c>
      <c r="E1291" s="239">
        <v>132.69459000000001</v>
      </c>
      <c r="F1291" s="240"/>
      <c r="G1291" s="241">
        <f>ROUND(E1291*F1291,2)</f>
        <v>0</v>
      </c>
      <c r="H1291" s="240"/>
      <c r="I1291" s="241">
        <f>ROUND(E1291*H1291,2)</f>
        <v>0</v>
      </c>
      <c r="J1291" s="240"/>
      <c r="K1291" s="241">
        <f>ROUND(E1291*J1291,2)</f>
        <v>0</v>
      </c>
      <c r="L1291" s="241">
        <v>21</v>
      </c>
      <c r="M1291" s="241">
        <f>G1291*(1+L1291/100)</f>
        <v>0</v>
      </c>
      <c r="N1291" s="239">
        <v>3.5310000000000001E-2</v>
      </c>
      <c r="O1291" s="239">
        <f>ROUND(E1291*N1291,2)</f>
        <v>4.6900000000000004</v>
      </c>
      <c r="P1291" s="239">
        <v>0</v>
      </c>
      <c r="Q1291" s="239">
        <f>ROUND(E1291*P1291,2)</f>
        <v>0</v>
      </c>
      <c r="R1291" s="241"/>
      <c r="S1291" s="241" t="s">
        <v>316</v>
      </c>
      <c r="T1291" s="242" t="s">
        <v>281</v>
      </c>
      <c r="U1291" s="222">
        <v>0</v>
      </c>
      <c r="V1291" s="222">
        <f>ROUND(E1291*U1291,2)</f>
        <v>0</v>
      </c>
      <c r="W1291" s="222"/>
      <c r="X1291" s="222" t="s">
        <v>831</v>
      </c>
      <c r="Y1291" s="222" t="s">
        <v>283</v>
      </c>
      <c r="Z1291" s="212"/>
      <c r="AA1291" s="212"/>
      <c r="AB1291" s="212"/>
      <c r="AC1291" s="212"/>
      <c r="AD1291" s="212"/>
      <c r="AE1291" s="212"/>
      <c r="AF1291" s="212"/>
      <c r="AG1291" s="212" t="s">
        <v>832</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1942</v>
      </c>
      <c r="D1292" s="226"/>
      <c r="E1292" s="227">
        <v>26.830860000000001</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49" t="s">
        <v>1943</v>
      </c>
      <c r="D1293" s="226"/>
      <c r="E1293" s="227">
        <v>25.718699999999998</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288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49" t="s">
        <v>1944</v>
      </c>
      <c r="D1294" s="226"/>
      <c r="E1294" s="227">
        <v>80.145030000000006</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288</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x14ac:dyDescent="0.2">
      <c r="A1295" s="229" t="s">
        <v>275</v>
      </c>
      <c r="B1295" s="230" t="s">
        <v>181</v>
      </c>
      <c r="C1295" s="246" t="s">
        <v>182</v>
      </c>
      <c r="D1295" s="231"/>
      <c r="E1295" s="232"/>
      <c r="F1295" s="233"/>
      <c r="G1295" s="233">
        <f>SUMIF(AG1296:AG1328,"&lt;&gt;NOR",G1296:G1328)</f>
        <v>0</v>
      </c>
      <c r="H1295" s="233"/>
      <c r="I1295" s="233">
        <f>SUM(I1296:I1328)</f>
        <v>0</v>
      </c>
      <c r="J1295" s="233"/>
      <c r="K1295" s="233">
        <f>SUM(K1296:K1328)</f>
        <v>0</v>
      </c>
      <c r="L1295" s="233"/>
      <c r="M1295" s="233">
        <f>SUM(M1296:M1328)</f>
        <v>0</v>
      </c>
      <c r="N1295" s="232"/>
      <c r="O1295" s="232">
        <f>SUM(O1296:O1328)</f>
        <v>14.22</v>
      </c>
      <c r="P1295" s="232"/>
      <c r="Q1295" s="232">
        <f>SUM(Q1296:Q1328)</f>
        <v>0.61</v>
      </c>
      <c r="R1295" s="233"/>
      <c r="S1295" s="233"/>
      <c r="T1295" s="234"/>
      <c r="U1295" s="228"/>
      <c r="V1295" s="228">
        <f>SUM(V1296:V1328)</f>
        <v>582.24</v>
      </c>
      <c r="W1295" s="228"/>
      <c r="X1295" s="228"/>
      <c r="Y1295" s="228"/>
      <c r="AG1295" t="s">
        <v>276</v>
      </c>
    </row>
    <row r="1296" spans="1:60" outlineLevel="1" x14ac:dyDescent="0.2">
      <c r="A1296" s="236">
        <v>394</v>
      </c>
      <c r="B1296" s="237" t="s">
        <v>1077</v>
      </c>
      <c r="C1296" s="247" t="s">
        <v>1078</v>
      </c>
      <c r="D1296" s="238" t="s">
        <v>439</v>
      </c>
      <c r="E1296" s="239">
        <v>283.24</v>
      </c>
      <c r="F1296" s="240"/>
      <c r="G1296" s="241">
        <f>ROUND(E1296*F1296,2)</f>
        <v>0</v>
      </c>
      <c r="H1296" s="240"/>
      <c r="I1296" s="241">
        <f>ROUND(E1296*H1296,2)</f>
        <v>0</v>
      </c>
      <c r="J1296" s="240"/>
      <c r="K1296" s="241">
        <f>ROUND(E1296*J1296,2)</f>
        <v>0</v>
      </c>
      <c r="L1296" s="241">
        <v>21</v>
      </c>
      <c r="M1296" s="241">
        <f>G1296*(1+L1296/100)</f>
        <v>0</v>
      </c>
      <c r="N1296" s="239">
        <v>0</v>
      </c>
      <c r="O1296" s="239">
        <f>ROUND(E1296*N1296,2)</f>
        <v>0</v>
      </c>
      <c r="P1296" s="239">
        <v>0</v>
      </c>
      <c r="Q1296" s="239">
        <f>ROUND(E1296*P1296,2)</f>
        <v>0</v>
      </c>
      <c r="R1296" s="241" t="s">
        <v>1079</v>
      </c>
      <c r="S1296" s="241" t="s">
        <v>280</v>
      </c>
      <c r="T1296" s="242" t="s">
        <v>441</v>
      </c>
      <c r="U1296" s="222">
        <v>0.18</v>
      </c>
      <c r="V1296" s="222">
        <f>ROUND(E1296*U1296,2)</f>
        <v>50.98</v>
      </c>
      <c r="W1296" s="222"/>
      <c r="X1296" s="222" t="s">
        <v>399</v>
      </c>
      <c r="Y1296" s="222" t="s">
        <v>283</v>
      </c>
      <c r="Z1296" s="212"/>
      <c r="AA1296" s="212"/>
      <c r="AB1296" s="212"/>
      <c r="AC1296" s="212"/>
      <c r="AD1296" s="212"/>
      <c r="AE1296" s="212"/>
      <c r="AF1296" s="212"/>
      <c r="AG1296" s="212" t="s">
        <v>400</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2" x14ac:dyDescent="0.2">
      <c r="A1297" s="219"/>
      <c r="B1297" s="220"/>
      <c r="C1297" s="249" t="s">
        <v>1945</v>
      </c>
      <c r="D1297" s="226"/>
      <c r="E1297" s="227">
        <v>141.62</v>
      </c>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288</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49" t="s">
        <v>1946</v>
      </c>
      <c r="D1298" s="226"/>
      <c r="E1298" s="227">
        <v>141.62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288</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ht="22.5" outlineLevel="1" x14ac:dyDescent="0.2">
      <c r="A1299" s="236">
        <v>395</v>
      </c>
      <c r="B1299" s="237" t="s">
        <v>1947</v>
      </c>
      <c r="C1299" s="247" t="s">
        <v>1948</v>
      </c>
      <c r="D1299" s="238" t="s">
        <v>439</v>
      </c>
      <c r="E1299" s="239">
        <v>264</v>
      </c>
      <c r="F1299" s="240"/>
      <c r="G1299" s="241">
        <f>ROUND(E1299*F1299,2)</f>
        <v>0</v>
      </c>
      <c r="H1299" s="240"/>
      <c r="I1299" s="241">
        <f>ROUND(E1299*H1299,2)</f>
        <v>0</v>
      </c>
      <c r="J1299" s="240"/>
      <c r="K1299" s="241">
        <f>ROUND(E1299*J1299,2)</f>
        <v>0</v>
      </c>
      <c r="L1299" s="241">
        <v>21</v>
      </c>
      <c r="M1299" s="241">
        <f>G1299*(1+L1299/100)</f>
        <v>0</v>
      </c>
      <c r="N1299" s="239">
        <v>0</v>
      </c>
      <c r="O1299" s="239">
        <f>ROUND(E1299*N1299,2)</f>
        <v>0</v>
      </c>
      <c r="P1299" s="239">
        <v>2.3E-3</v>
      </c>
      <c r="Q1299" s="239">
        <f>ROUND(E1299*P1299,2)</f>
        <v>0.61</v>
      </c>
      <c r="R1299" s="241" t="s">
        <v>1079</v>
      </c>
      <c r="S1299" s="241" t="s">
        <v>280</v>
      </c>
      <c r="T1299" s="242" t="s">
        <v>441</v>
      </c>
      <c r="U1299" s="222">
        <v>4.2999999999999997E-2</v>
      </c>
      <c r="V1299" s="222">
        <f>ROUND(E1299*U1299,2)</f>
        <v>11.35</v>
      </c>
      <c r="W1299" s="222"/>
      <c r="X1299" s="222" t="s">
        <v>399</v>
      </c>
      <c r="Y1299" s="222" t="s">
        <v>283</v>
      </c>
      <c r="Z1299" s="212"/>
      <c r="AA1299" s="212"/>
      <c r="AB1299" s="212"/>
      <c r="AC1299" s="212"/>
      <c r="AD1299" s="212"/>
      <c r="AE1299" s="212"/>
      <c r="AF1299" s="212"/>
      <c r="AG1299" s="212" t="s">
        <v>400</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2" x14ac:dyDescent="0.2">
      <c r="A1300" s="219"/>
      <c r="B1300" s="220"/>
      <c r="C1300" s="249" t="s">
        <v>1949</v>
      </c>
      <c r="D1300" s="226"/>
      <c r="E1300" s="227">
        <v>264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288</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36">
        <v>396</v>
      </c>
      <c r="B1301" s="237" t="s">
        <v>1950</v>
      </c>
      <c r="C1301" s="247" t="s">
        <v>1951</v>
      </c>
      <c r="D1301" s="238" t="s">
        <v>439</v>
      </c>
      <c r="E1301" s="239">
        <v>1204.0729200000001</v>
      </c>
      <c r="F1301" s="240"/>
      <c r="G1301" s="241">
        <f>ROUND(E1301*F1301,2)</f>
        <v>0</v>
      </c>
      <c r="H1301" s="240"/>
      <c r="I1301" s="241">
        <f>ROUND(E1301*H1301,2)</f>
        <v>0</v>
      </c>
      <c r="J1301" s="240"/>
      <c r="K1301" s="241">
        <f>ROUND(E1301*J1301,2)</f>
        <v>0</v>
      </c>
      <c r="L1301" s="241">
        <v>21</v>
      </c>
      <c r="M1301" s="241">
        <f>G1301*(1+L1301/100)</f>
        <v>0</v>
      </c>
      <c r="N1301" s="239">
        <v>3.0000000000000001E-3</v>
      </c>
      <c r="O1301" s="239">
        <f>ROUND(E1301*N1301,2)</f>
        <v>3.61</v>
      </c>
      <c r="P1301" s="239">
        <v>0</v>
      </c>
      <c r="Q1301" s="239">
        <f>ROUND(E1301*P1301,2)</f>
        <v>0</v>
      </c>
      <c r="R1301" s="241" t="s">
        <v>1079</v>
      </c>
      <c r="S1301" s="241" t="s">
        <v>280</v>
      </c>
      <c r="T1301" s="242" t="s">
        <v>441</v>
      </c>
      <c r="U1301" s="222">
        <v>0.28000000000000003</v>
      </c>
      <c r="V1301" s="222">
        <f>ROUND(E1301*U1301,2)</f>
        <v>337.14</v>
      </c>
      <c r="W1301" s="222"/>
      <c r="X1301" s="222" t="s">
        <v>399</v>
      </c>
      <c r="Y1301" s="222" t="s">
        <v>283</v>
      </c>
      <c r="Z1301" s="212"/>
      <c r="AA1301" s="212"/>
      <c r="AB1301" s="212"/>
      <c r="AC1301" s="212"/>
      <c r="AD1301" s="212"/>
      <c r="AE1301" s="212"/>
      <c r="AF1301" s="212"/>
      <c r="AG1301" s="212" t="s">
        <v>400</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48" t="s">
        <v>1952</v>
      </c>
      <c r="D1302" s="244"/>
      <c r="E1302" s="244"/>
      <c r="F1302" s="244"/>
      <c r="G1302" s="244"/>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286</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43" t="str">
        <f>C1302</f>
        <v>Očištění povrchu stěny od prachu, nařezání izolačních desek na požadovaný rozměr, nanesení lepicího tmelu, osazení desek.</v>
      </c>
      <c r="BB1302" s="212"/>
      <c r="BC1302" s="212"/>
      <c r="BD1302" s="212"/>
      <c r="BE1302" s="212"/>
      <c r="BF1302" s="212"/>
      <c r="BG1302" s="212"/>
      <c r="BH1302" s="212"/>
    </row>
    <row r="1303" spans="1:60" outlineLevel="2" x14ac:dyDescent="0.2">
      <c r="A1303" s="219"/>
      <c r="B1303" s="220"/>
      <c r="C1303" s="249" t="s">
        <v>1953</v>
      </c>
      <c r="D1303" s="226"/>
      <c r="E1303" s="227">
        <v>212.08500000000001</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288</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1954</v>
      </c>
      <c r="D1304" s="226"/>
      <c r="E1304" s="227"/>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288</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ht="22.5" outlineLevel="3" x14ac:dyDescent="0.2">
      <c r="A1305" s="219"/>
      <c r="B1305" s="220"/>
      <c r="C1305" s="249" t="s">
        <v>695</v>
      </c>
      <c r="D1305" s="226"/>
      <c r="E1305" s="227">
        <v>309.3372</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288</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49" t="s">
        <v>696</v>
      </c>
      <c r="D1306" s="226"/>
      <c r="E1306" s="227">
        <v>53.7776</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288</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49" t="s">
        <v>697</v>
      </c>
      <c r="D1307" s="226"/>
      <c r="E1307" s="227">
        <v>202.7912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288</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698</v>
      </c>
      <c r="D1308" s="226"/>
      <c r="E1308" s="227">
        <v>92.858000000000004</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288</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49" t="s">
        <v>699</v>
      </c>
      <c r="D1309" s="226"/>
      <c r="E1309" s="227">
        <v>54.090800000000002</v>
      </c>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288</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49" t="s">
        <v>700</v>
      </c>
      <c r="D1310" s="226"/>
      <c r="E1310" s="227">
        <v>29.440799999999999</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288</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49" t="s">
        <v>701</v>
      </c>
      <c r="D1311" s="226"/>
      <c r="E1311" s="227">
        <v>159.16592</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288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ht="22.5" outlineLevel="3" x14ac:dyDescent="0.2">
      <c r="A1312" s="219"/>
      <c r="B1312" s="220"/>
      <c r="C1312" s="249" t="s">
        <v>702</v>
      </c>
      <c r="D1312" s="226"/>
      <c r="E1312" s="227">
        <v>47.618000000000002</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288</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49" t="s">
        <v>703</v>
      </c>
      <c r="D1313" s="226"/>
      <c r="E1313" s="227">
        <v>17.898800000000001</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704</v>
      </c>
      <c r="D1314" s="226"/>
      <c r="E1314" s="227">
        <v>25.009599999999999</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288</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36">
        <v>397</v>
      </c>
      <c r="B1315" s="237" t="s">
        <v>1955</v>
      </c>
      <c r="C1315" s="247" t="s">
        <v>1956</v>
      </c>
      <c r="D1315" s="238" t="s">
        <v>439</v>
      </c>
      <c r="E1315" s="239">
        <v>870.31269999999995</v>
      </c>
      <c r="F1315" s="240"/>
      <c r="G1315" s="241">
        <f>ROUND(E1315*F1315,2)</f>
        <v>0</v>
      </c>
      <c r="H1315" s="240"/>
      <c r="I1315" s="241">
        <f>ROUND(E1315*H1315,2)</f>
        <v>0</v>
      </c>
      <c r="J1315" s="240"/>
      <c r="K1315" s="241">
        <f>ROUND(E1315*J1315,2)</f>
        <v>0</v>
      </c>
      <c r="L1315" s="241">
        <v>21</v>
      </c>
      <c r="M1315" s="241">
        <f>G1315*(1+L1315/100)</f>
        <v>0</v>
      </c>
      <c r="N1315" s="239">
        <v>3.9399999999999999E-3</v>
      </c>
      <c r="O1315" s="239">
        <f>ROUND(E1315*N1315,2)</f>
        <v>3.43</v>
      </c>
      <c r="P1315" s="239">
        <v>0</v>
      </c>
      <c r="Q1315" s="239">
        <f>ROUND(E1315*P1315,2)</f>
        <v>0</v>
      </c>
      <c r="R1315" s="241" t="s">
        <v>1079</v>
      </c>
      <c r="S1315" s="241" t="s">
        <v>280</v>
      </c>
      <c r="T1315" s="242" t="s">
        <v>441</v>
      </c>
      <c r="U1315" s="222">
        <v>0.21</v>
      </c>
      <c r="V1315" s="222">
        <f>ROUND(E1315*U1315,2)</f>
        <v>182.77</v>
      </c>
      <c r="W1315" s="222"/>
      <c r="X1315" s="222" t="s">
        <v>399</v>
      </c>
      <c r="Y1315" s="222" t="s">
        <v>283</v>
      </c>
      <c r="Z1315" s="212"/>
      <c r="AA1315" s="212"/>
      <c r="AB1315" s="212"/>
      <c r="AC1315" s="212"/>
      <c r="AD1315" s="212"/>
      <c r="AE1315" s="212"/>
      <c r="AF1315" s="212"/>
      <c r="AG1315" s="212" t="s">
        <v>400</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49" t="s">
        <v>1957</v>
      </c>
      <c r="D1316" s="226"/>
      <c r="E1316" s="227">
        <v>870.31269999999995</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288</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22.5" outlineLevel="1" x14ac:dyDescent="0.2">
      <c r="A1317" s="236">
        <v>398</v>
      </c>
      <c r="B1317" s="237" t="s">
        <v>1958</v>
      </c>
      <c r="C1317" s="247" t="s">
        <v>1959</v>
      </c>
      <c r="D1317" s="238" t="s">
        <v>445</v>
      </c>
      <c r="E1317" s="239">
        <v>75.066879999999998</v>
      </c>
      <c r="F1317" s="240"/>
      <c r="G1317" s="241">
        <f>ROUND(E1317*F1317,2)</f>
        <v>0</v>
      </c>
      <c r="H1317" s="240"/>
      <c r="I1317" s="241">
        <f>ROUND(E1317*H1317,2)</f>
        <v>0</v>
      </c>
      <c r="J1317" s="240"/>
      <c r="K1317" s="241">
        <f>ROUND(E1317*J1317,2)</f>
        <v>0</v>
      </c>
      <c r="L1317" s="241">
        <v>21</v>
      </c>
      <c r="M1317" s="241">
        <f>G1317*(1+L1317/100)</f>
        <v>0</v>
      </c>
      <c r="N1317" s="239">
        <v>0.03</v>
      </c>
      <c r="O1317" s="239">
        <f>ROUND(E1317*N1317,2)</f>
        <v>2.25</v>
      </c>
      <c r="P1317" s="239">
        <v>0</v>
      </c>
      <c r="Q1317" s="239">
        <f>ROUND(E1317*P1317,2)</f>
        <v>0</v>
      </c>
      <c r="R1317" s="241" t="s">
        <v>889</v>
      </c>
      <c r="S1317" s="241" t="s">
        <v>280</v>
      </c>
      <c r="T1317" s="242" t="s">
        <v>441</v>
      </c>
      <c r="U1317" s="222">
        <v>0</v>
      </c>
      <c r="V1317" s="222">
        <f>ROUND(E1317*U1317,2)</f>
        <v>0</v>
      </c>
      <c r="W1317" s="222"/>
      <c r="X1317" s="222" t="s">
        <v>831</v>
      </c>
      <c r="Y1317" s="222" t="s">
        <v>283</v>
      </c>
      <c r="Z1317" s="212"/>
      <c r="AA1317" s="212"/>
      <c r="AB1317" s="212"/>
      <c r="AC1317" s="212"/>
      <c r="AD1317" s="212"/>
      <c r="AE1317" s="212"/>
      <c r="AF1317" s="212"/>
      <c r="AG1317" s="212" t="s">
        <v>832</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49" t="s">
        <v>1960</v>
      </c>
      <c r="D1318" s="226"/>
      <c r="E1318" s="227">
        <v>33.403390000000002</v>
      </c>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288</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49" t="s">
        <v>1961</v>
      </c>
      <c r="D1319" s="226"/>
      <c r="E1319" s="227">
        <v>41.663490000000003</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288</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2.5" outlineLevel="1" x14ac:dyDescent="0.2">
      <c r="A1320" s="236">
        <v>399</v>
      </c>
      <c r="B1320" s="237" t="s">
        <v>1962</v>
      </c>
      <c r="C1320" s="247" t="s">
        <v>1963</v>
      </c>
      <c r="D1320" s="238" t="s">
        <v>445</v>
      </c>
      <c r="E1320" s="239">
        <v>239.19656000000001</v>
      </c>
      <c r="F1320" s="240"/>
      <c r="G1320" s="241">
        <f>ROUND(E1320*F1320,2)</f>
        <v>0</v>
      </c>
      <c r="H1320" s="240"/>
      <c r="I1320" s="241">
        <f>ROUND(E1320*H1320,2)</f>
        <v>0</v>
      </c>
      <c r="J1320" s="240"/>
      <c r="K1320" s="241">
        <f>ROUND(E1320*J1320,2)</f>
        <v>0</v>
      </c>
      <c r="L1320" s="241">
        <v>21</v>
      </c>
      <c r="M1320" s="241">
        <f>G1320*(1+L1320/100)</f>
        <v>0</v>
      </c>
      <c r="N1320" s="239">
        <v>0.02</v>
      </c>
      <c r="O1320" s="239">
        <f>ROUND(E1320*N1320,2)</f>
        <v>4.78</v>
      </c>
      <c r="P1320" s="239">
        <v>0</v>
      </c>
      <c r="Q1320" s="239">
        <f>ROUND(E1320*P1320,2)</f>
        <v>0</v>
      </c>
      <c r="R1320" s="241" t="s">
        <v>889</v>
      </c>
      <c r="S1320" s="241" t="s">
        <v>280</v>
      </c>
      <c r="T1320" s="242" t="s">
        <v>441</v>
      </c>
      <c r="U1320" s="222">
        <v>0</v>
      </c>
      <c r="V1320" s="222">
        <f>ROUND(E1320*U1320,2)</f>
        <v>0</v>
      </c>
      <c r="W1320" s="222"/>
      <c r="X1320" s="222" t="s">
        <v>831</v>
      </c>
      <c r="Y1320" s="222" t="s">
        <v>283</v>
      </c>
      <c r="Z1320" s="212"/>
      <c r="AA1320" s="212"/>
      <c r="AB1320" s="212"/>
      <c r="AC1320" s="212"/>
      <c r="AD1320" s="212"/>
      <c r="AE1320" s="212"/>
      <c r="AF1320" s="212"/>
      <c r="AG1320" s="212" t="s">
        <v>832</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49" t="s">
        <v>1964</v>
      </c>
      <c r="D1321" s="226"/>
      <c r="E1321" s="227">
        <v>219.31880000000001</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288</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49" t="s">
        <v>1965</v>
      </c>
      <c r="D1322" s="226"/>
      <c r="E1322" s="227">
        <v>19.877759999999999</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288</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ht="33.75" outlineLevel="1" x14ac:dyDescent="0.2">
      <c r="A1323" s="236">
        <v>400</v>
      </c>
      <c r="B1323" s="237" t="s">
        <v>1966</v>
      </c>
      <c r="C1323" s="247" t="s">
        <v>1967</v>
      </c>
      <c r="D1323" s="238" t="s">
        <v>445</v>
      </c>
      <c r="E1323" s="239">
        <v>2.9816600000000002</v>
      </c>
      <c r="F1323" s="240"/>
      <c r="G1323" s="241">
        <f>ROUND(E1323*F1323,2)</f>
        <v>0</v>
      </c>
      <c r="H1323" s="240"/>
      <c r="I1323" s="241">
        <f>ROUND(E1323*H1323,2)</f>
        <v>0</v>
      </c>
      <c r="J1323" s="240"/>
      <c r="K1323" s="241">
        <f>ROUND(E1323*J1323,2)</f>
        <v>0</v>
      </c>
      <c r="L1323" s="241">
        <v>21</v>
      </c>
      <c r="M1323" s="241">
        <f>G1323*(1+L1323/100)</f>
        <v>0</v>
      </c>
      <c r="N1323" s="239">
        <v>0.02</v>
      </c>
      <c r="O1323" s="239">
        <f>ROUND(E1323*N1323,2)</f>
        <v>0.06</v>
      </c>
      <c r="P1323" s="239">
        <v>0</v>
      </c>
      <c r="Q1323" s="239">
        <f>ROUND(E1323*P1323,2)</f>
        <v>0</v>
      </c>
      <c r="R1323" s="241" t="s">
        <v>889</v>
      </c>
      <c r="S1323" s="241" t="s">
        <v>280</v>
      </c>
      <c r="T1323" s="242" t="s">
        <v>441</v>
      </c>
      <c r="U1323" s="222">
        <v>0</v>
      </c>
      <c r="V1323" s="222">
        <f>ROUND(E1323*U1323,2)</f>
        <v>0</v>
      </c>
      <c r="W1323" s="222"/>
      <c r="X1323" s="222" t="s">
        <v>831</v>
      </c>
      <c r="Y1323" s="222" t="s">
        <v>283</v>
      </c>
      <c r="Z1323" s="212"/>
      <c r="AA1323" s="212"/>
      <c r="AB1323" s="212"/>
      <c r="AC1323" s="212"/>
      <c r="AD1323" s="212"/>
      <c r="AE1323" s="212"/>
      <c r="AF1323" s="212"/>
      <c r="AG1323" s="212" t="s">
        <v>832</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2" x14ac:dyDescent="0.2">
      <c r="A1324" s="219"/>
      <c r="B1324" s="220"/>
      <c r="C1324" s="249" t="s">
        <v>1968</v>
      </c>
      <c r="D1324" s="226"/>
      <c r="E1324" s="227">
        <v>2.9816600000000002</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288</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ht="22.5" outlineLevel="1" x14ac:dyDescent="0.2">
      <c r="A1325" s="236">
        <v>401</v>
      </c>
      <c r="B1325" s="237" t="s">
        <v>1969</v>
      </c>
      <c r="C1325" s="247" t="s">
        <v>1970</v>
      </c>
      <c r="D1325" s="238" t="s">
        <v>439</v>
      </c>
      <c r="E1325" s="239">
        <v>198.77760000000001</v>
      </c>
      <c r="F1325" s="240"/>
      <c r="G1325" s="241">
        <f>ROUND(E1325*F1325,2)</f>
        <v>0</v>
      </c>
      <c r="H1325" s="240"/>
      <c r="I1325" s="241">
        <f>ROUND(E1325*H1325,2)</f>
        <v>0</v>
      </c>
      <c r="J1325" s="240"/>
      <c r="K1325" s="241">
        <f>ROUND(E1325*J1325,2)</f>
        <v>0</v>
      </c>
      <c r="L1325" s="241">
        <v>21</v>
      </c>
      <c r="M1325" s="241">
        <f>G1325*(1+L1325/100)</f>
        <v>0</v>
      </c>
      <c r="N1325" s="239">
        <v>4.4999999999999999E-4</v>
      </c>
      <c r="O1325" s="239">
        <f>ROUND(E1325*N1325,2)</f>
        <v>0.09</v>
      </c>
      <c r="P1325" s="239">
        <v>0</v>
      </c>
      <c r="Q1325" s="239">
        <f>ROUND(E1325*P1325,2)</f>
        <v>0</v>
      </c>
      <c r="R1325" s="241" t="s">
        <v>889</v>
      </c>
      <c r="S1325" s="241" t="s">
        <v>280</v>
      </c>
      <c r="T1325" s="242" t="s">
        <v>441</v>
      </c>
      <c r="U1325" s="222">
        <v>0</v>
      </c>
      <c r="V1325" s="222">
        <f>ROUND(E1325*U1325,2)</f>
        <v>0</v>
      </c>
      <c r="W1325" s="222"/>
      <c r="X1325" s="222" t="s">
        <v>831</v>
      </c>
      <c r="Y1325" s="222" t="s">
        <v>283</v>
      </c>
      <c r="Z1325" s="212"/>
      <c r="AA1325" s="212"/>
      <c r="AB1325" s="212"/>
      <c r="AC1325" s="212"/>
      <c r="AD1325" s="212"/>
      <c r="AE1325" s="212"/>
      <c r="AF1325" s="212"/>
      <c r="AG1325" s="212" t="s">
        <v>832</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49" t="s">
        <v>1971</v>
      </c>
      <c r="D1326" s="226"/>
      <c r="E1326" s="227">
        <v>198.77760000000001</v>
      </c>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288</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1" x14ac:dyDescent="0.2">
      <c r="A1327" s="236">
        <v>402</v>
      </c>
      <c r="B1327" s="237" t="s">
        <v>1972</v>
      </c>
      <c r="C1327" s="247" t="s">
        <v>1973</v>
      </c>
      <c r="D1327" s="238" t="s">
        <v>0</v>
      </c>
      <c r="E1327" s="239">
        <v>11894.528200000001</v>
      </c>
      <c r="F1327" s="240"/>
      <c r="G1327" s="241">
        <f>ROUND(E1327*F1327,2)</f>
        <v>0</v>
      </c>
      <c r="H1327" s="240"/>
      <c r="I1327" s="241">
        <f>ROUND(E1327*H1327,2)</f>
        <v>0</v>
      </c>
      <c r="J1327" s="240"/>
      <c r="K1327" s="241">
        <f>ROUND(E1327*J1327,2)</f>
        <v>0</v>
      </c>
      <c r="L1327" s="241">
        <v>21</v>
      </c>
      <c r="M1327" s="241">
        <f>G1327*(1+L1327/100)</f>
        <v>0</v>
      </c>
      <c r="N1327" s="239">
        <v>0</v>
      </c>
      <c r="O1327" s="239">
        <f>ROUND(E1327*N1327,2)</f>
        <v>0</v>
      </c>
      <c r="P1327" s="239">
        <v>0</v>
      </c>
      <c r="Q1327" s="239">
        <f>ROUND(E1327*P1327,2)</f>
        <v>0</v>
      </c>
      <c r="R1327" s="241" t="s">
        <v>1079</v>
      </c>
      <c r="S1327" s="241" t="s">
        <v>280</v>
      </c>
      <c r="T1327" s="242" t="s">
        <v>441</v>
      </c>
      <c r="U1327" s="222">
        <v>0</v>
      </c>
      <c r="V1327" s="222">
        <f>ROUND(E1327*U1327,2)</f>
        <v>0</v>
      </c>
      <c r="W1327" s="222"/>
      <c r="X1327" s="222" t="s">
        <v>399</v>
      </c>
      <c r="Y1327" s="222" t="s">
        <v>283</v>
      </c>
      <c r="Z1327" s="212"/>
      <c r="AA1327" s="212"/>
      <c r="AB1327" s="212"/>
      <c r="AC1327" s="212"/>
      <c r="AD1327" s="212"/>
      <c r="AE1327" s="212"/>
      <c r="AF1327" s="212"/>
      <c r="AG1327" s="212" t="s">
        <v>1036</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64" t="s">
        <v>1076</v>
      </c>
      <c r="D1328" s="256"/>
      <c r="E1328" s="256"/>
      <c r="F1328" s="256"/>
      <c r="G1328" s="256"/>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448</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x14ac:dyDescent="0.2">
      <c r="A1329" s="229" t="s">
        <v>275</v>
      </c>
      <c r="B1329" s="230" t="s">
        <v>183</v>
      </c>
      <c r="C1329" s="246" t="s">
        <v>184</v>
      </c>
      <c r="D1329" s="231"/>
      <c r="E1329" s="232"/>
      <c r="F1329" s="233"/>
      <c r="G1329" s="233">
        <f>SUMIF(AG1330:AG1346,"&lt;&gt;NOR",G1330:G1346)</f>
        <v>0</v>
      </c>
      <c r="H1329" s="233"/>
      <c r="I1329" s="233">
        <f>SUM(I1330:I1346)</f>
        <v>0</v>
      </c>
      <c r="J1329" s="233"/>
      <c r="K1329" s="233">
        <f>SUM(K1330:K1346)</f>
        <v>0</v>
      </c>
      <c r="L1329" s="233"/>
      <c r="M1329" s="233">
        <f>SUM(M1330:M1346)</f>
        <v>0</v>
      </c>
      <c r="N1329" s="232"/>
      <c r="O1329" s="232">
        <f>SUM(O1330:O1346)</f>
        <v>0.03</v>
      </c>
      <c r="P1329" s="232"/>
      <c r="Q1329" s="232">
        <f>SUM(Q1330:Q1346)</f>
        <v>0</v>
      </c>
      <c r="R1329" s="233"/>
      <c r="S1329" s="233"/>
      <c r="T1329" s="234"/>
      <c r="U1329" s="228"/>
      <c r="V1329" s="228">
        <f>SUM(V1330:V1346)</f>
        <v>33.61</v>
      </c>
      <c r="W1329" s="228"/>
      <c r="X1329" s="228"/>
      <c r="Y1329" s="228"/>
      <c r="AG1329" t="s">
        <v>276</v>
      </c>
    </row>
    <row r="1330" spans="1:60" outlineLevel="1" x14ac:dyDescent="0.2">
      <c r="A1330" s="236">
        <v>403</v>
      </c>
      <c r="B1330" s="237" t="s">
        <v>1974</v>
      </c>
      <c r="C1330" s="247" t="s">
        <v>1975</v>
      </c>
      <c r="D1330" s="238" t="s">
        <v>564</v>
      </c>
      <c r="E1330" s="239">
        <v>66</v>
      </c>
      <c r="F1330" s="240"/>
      <c r="G1330" s="241">
        <f>ROUND(E1330*F1330,2)</f>
        <v>0</v>
      </c>
      <c r="H1330" s="240"/>
      <c r="I1330" s="241">
        <f>ROUND(E1330*H1330,2)</f>
        <v>0</v>
      </c>
      <c r="J1330" s="240"/>
      <c r="K1330" s="241">
        <f>ROUND(E1330*J1330,2)</f>
        <v>0</v>
      </c>
      <c r="L1330" s="241">
        <v>21</v>
      </c>
      <c r="M1330" s="241">
        <f>G1330*(1+L1330/100)</f>
        <v>0</v>
      </c>
      <c r="N1330" s="239">
        <v>3.4000000000000002E-4</v>
      </c>
      <c r="O1330" s="239">
        <f>ROUND(E1330*N1330,2)</f>
        <v>0.02</v>
      </c>
      <c r="P1330" s="239">
        <v>0</v>
      </c>
      <c r="Q1330" s="239">
        <f>ROUND(E1330*P1330,2)</f>
        <v>0</v>
      </c>
      <c r="R1330" s="241" t="s">
        <v>1976</v>
      </c>
      <c r="S1330" s="241" t="s">
        <v>280</v>
      </c>
      <c r="T1330" s="242" t="s">
        <v>441</v>
      </c>
      <c r="U1330" s="222">
        <v>0.32</v>
      </c>
      <c r="V1330" s="222">
        <f>ROUND(E1330*U1330,2)</f>
        <v>21.12</v>
      </c>
      <c r="W1330" s="222"/>
      <c r="X1330" s="222" t="s">
        <v>399</v>
      </c>
      <c r="Y1330" s="222" t="s">
        <v>283</v>
      </c>
      <c r="Z1330" s="212"/>
      <c r="AA1330" s="212"/>
      <c r="AB1330" s="212"/>
      <c r="AC1330" s="212"/>
      <c r="AD1330" s="212"/>
      <c r="AE1330" s="212"/>
      <c r="AF1330" s="212"/>
      <c r="AG1330" s="212" t="s">
        <v>400</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64" t="s">
        <v>1977</v>
      </c>
      <c r="D1331" s="256"/>
      <c r="E1331" s="256"/>
      <c r="F1331" s="256"/>
      <c r="G1331" s="256"/>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448</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50" t="s">
        <v>1978</v>
      </c>
      <c r="D1332" s="245"/>
      <c r="E1332" s="245"/>
      <c r="F1332" s="245"/>
      <c r="G1332" s="245"/>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286</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36">
        <v>404</v>
      </c>
      <c r="B1333" s="237" t="s">
        <v>1979</v>
      </c>
      <c r="C1333" s="247" t="s">
        <v>1980</v>
      </c>
      <c r="D1333" s="238" t="s">
        <v>564</v>
      </c>
      <c r="E1333" s="239">
        <v>4</v>
      </c>
      <c r="F1333" s="240"/>
      <c r="G1333" s="241">
        <f>ROUND(E1333*F1333,2)</f>
        <v>0</v>
      </c>
      <c r="H1333" s="240"/>
      <c r="I1333" s="241">
        <f>ROUND(E1333*H1333,2)</f>
        <v>0</v>
      </c>
      <c r="J1333" s="240"/>
      <c r="K1333" s="241">
        <f>ROUND(E1333*J1333,2)</f>
        <v>0</v>
      </c>
      <c r="L1333" s="241">
        <v>21</v>
      </c>
      <c r="M1333" s="241">
        <f>G1333*(1+L1333/100)</f>
        <v>0</v>
      </c>
      <c r="N1333" s="239">
        <v>3.8000000000000002E-4</v>
      </c>
      <c r="O1333" s="239">
        <f>ROUND(E1333*N1333,2)</f>
        <v>0</v>
      </c>
      <c r="P1333" s="239">
        <v>0</v>
      </c>
      <c r="Q1333" s="239">
        <f>ROUND(E1333*P1333,2)</f>
        <v>0</v>
      </c>
      <c r="R1333" s="241" t="s">
        <v>1976</v>
      </c>
      <c r="S1333" s="241" t="s">
        <v>280</v>
      </c>
      <c r="T1333" s="242" t="s">
        <v>441</v>
      </c>
      <c r="U1333" s="222">
        <v>0.32</v>
      </c>
      <c r="V1333" s="222">
        <f>ROUND(E1333*U1333,2)</f>
        <v>1.28</v>
      </c>
      <c r="W1333" s="222"/>
      <c r="X1333" s="222" t="s">
        <v>399</v>
      </c>
      <c r="Y1333" s="222" t="s">
        <v>283</v>
      </c>
      <c r="Z1333" s="212"/>
      <c r="AA1333" s="212"/>
      <c r="AB1333" s="212"/>
      <c r="AC1333" s="212"/>
      <c r="AD1333" s="212"/>
      <c r="AE1333" s="212"/>
      <c r="AF1333" s="212"/>
      <c r="AG1333" s="212" t="s">
        <v>400</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64" t="s">
        <v>1977</v>
      </c>
      <c r="D1334" s="256"/>
      <c r="E1334" s="256"/>
      <c r="F1334" s="256"/>
      <c r="G1334" s="256"/>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448</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50" t="s">
        <v>1978</v>
      </c>
      <c r="D1335" s="245"/>
      <c r="E1335" s="245"/>
      <c r="F1335" s="245"/>
      <c r="G1335" s="245"/>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286</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36">
        <v>405</v>
      </c>
      <c r="B1336" s="237" t="s">
        <v>1981</v>
      </c>
      <c r="C1336" s="247" t="s">
        <v>1982</v>
      </c>
      <c r="D1336" s="238" t="s">
        <v>564</v>
      </c>
      <c r="E1336" s="239">
        <v>6</v>
      </c>
      <c r="F1336" s="240"/>
      <c r="G1336" s="241">
        <f>ROUND(E1336*F1336,2)</f>
        <v>0</v>
      </c>
      <c r="H1336" s="240"/>
      <c r="I1336" s="241">
        <f>ROUND(E1336*H1336,2)</f>
        <v>0</v>
      </c>
      <c r="J1336" s="240"/>
      <c r="K1336" s="241">
        <f>ROUND(E1336*J1336,2)</f>
        <v>0</v>
      </c>
      <c r="L1336" s="241">
        <v>21</v>
      </c>
      <c r="M1336" s="241">
        <f>G1336*(1+L1336/100)</f>
        <v>0</v>
      </c>
      <c r="N1336" s="239">
        <v>4.6999999999999999E-4</v>
      </c>
      <c r="O1336" s="239">
        <f>ROUND(E1336*N1336,2)</f>
        <v>0</v>
      </c>
      <c r="P1336" s="239">
        <v>0</v>
      </c>
      <c r="Q1336" s="239">
        <f>ROUND(E1336*P1336,2)</f>
        <v>0</v>
      </c>
      <c r="R1336" s="241" t="s">
        <v>1976</v>
      </c>
      <c r="S1336" s="241" t="s">
        <v>280</v>
      </c>
      <c r="T1336" s="242" t="s">
        <v>441</v>
      </c>
      <c r="U1336" s="222">
        <v>0.35899999999999999</v>
      </c>
      <c r="V1336" s="222">
        <f>ROUND(E1336*U1336,2)</f>
        <v>2.15</v>
      </c>
      <c r="W1336" s="222"/>
      <c r="X1336" s="222" t="s">
        <v>399</v>
      </c>
      <c r="Y1336" s="222" t="s">
        <v>283</v>
      </c>
      <c r="Z1336" s="212"/>
      <c r="AA1336" s="212"/>
      <c r="AB1336" s="212"/>
      <c r="AC1336" s="212"/>
      <c r="AD1336" s="212"/>
      <c r="AE1336" s="212"/>
      <c r="AF1336" s="212"/>
      <c r="AG1336" s="212" t="s">
        <v>400</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2" x14ac:dyDescent="0.2">
      <c r="A1337" s="219"/>
      <c r="B1337" s="220"/>
      <c r="C1337" s="264" t="s">
        <v>1977</v>
      </c>
      <c r="D1337" s="256"/>
      <c r="E1337" s="256"/>
      <c r="F1337" s="256"/>
      <c r="G1337" s="256"/>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448</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50" t="s">
        <v>1978</v>
      </c>
      <c r="D1338" s="245"/>
      <c r="E1338" s="245"/>
      <c r="F1338" s="245"/>
      <c r="G1338" s="245"/>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286</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36">
        <v>406</v>
      </c>
      <c r="B1339" s="237" t="s">
        <v>1983</v>
      </c>
      <c r="C1339" s="247" t="s">
        <v>1984</v>
      </c>
      <c r="D1339" s="238" t="s">
        <v>564</v>
      </c>
      <c r="E1339" s="239">
        <v>8</v>
      </c>
      <c r="F1339" s="240"/>
      <c r="G1339" s="241">
        <f>ROUND(E1339*F1339,2)</f>
        <v>0</v>
      </c>
      <c r="H1339" s="240"/>
      <c r="I1339" s="241">
        <f>ROUND(E1339*H1339,2)</f>
        <v>0</v>
      </c>
      <c r="J1339" s="240"/>
      <c r="K1339" s="241">
        <f>ROUND(E1339*J1339,2)</f>
        <v>0</v>
      </c>
      <c r="L1339" s="241">
        <v>21</v>
      </c>
      <c r="M1339" s="241">
        <f>G1339*(1+L1339/100)</f>
        <v>0</v>
      </c>
      <c r="N1339" s="239">
        <v>7.7999999999999999E-4</v>
      </c>
      <c r="O1339" s="239">
        <f>ROUND(E1339*N1339,2)</f>
        <v>0.01</v>
      </c>
      <c r="P1339" s="239">
        <v>0</v>
      </c>
      <c r="Q1339" s="239">
        <f>ROUND(E1339*P1339,2)</f>
        <v>0</v>
      </c>
      <c r="R1339" s="241" t="s">
        <v>1976</v>
      </c>
      <c r="S1339" s="241" t="s">
        <v>280</v>
      </c>
      <c r="T1339" s="242" t="s">
        <v>441</v>
      </c>
      <c r="U1339" s="222">
        <v>0.81899999999999995</v>
      </c>
      <c r="V1339" s="222">
        <f>ROUND(E1339*U1339,2)</f>
        <v>6.55</v>
      </c>
      <c r="W1339" s="222"/>
      <c r="X1339" s="222" t="s">
        <v>399</v>
      </c>
      <c r="Y1339" s="222" t="s">
        <v>283</v>
      </c>
      <c r="Z1339" s="212"/>
      <c r="AA1339" s="212"/>
      <c r="AB1339" s="212"/>
      <c r="AC1339" s="212"/>
      <c r="AD1339" s="212"/>
      <c r="AE1339" s="212"/>
      <c r="AF1339" s="212"/>
      <c r="AG1339" s="212" t="s">
        <v>400</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2" x14ac:dyDescent="0.2">
      <c r="A1340" s="219"/>
      <c r="B1340" s="220"/>
      <c r="C1340" s="264" t="s">
        <v>1977</v>
      </c>
      <c r="D1340" s="256"/>
      <c r="E1340" s="256"/>
      <c r="F1340" s="256"/>
      <c r="G1340" s="256"/>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448</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50" t="s">
        <v>1985</v>
      </c>
      <c r="D1341" s="245"/>
      <c r="E1341" s="245"/>
      <c r="F1341" s="245"/>
      <c r="G1341" s="245"/>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286</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50" t="s">
        <v>1986</v>
      </c>
      <c r="D1342" s="245"/>
      <c r="E1342" s="245"/>
      <c r="F1342" s="245"/>
      <c r="G1342" s="245"/>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286</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36">
        <v>407</v>
      </c>
      <c r="B1343" s="237" t="s">
        <v>1987</v>
      </c>
      <c r="C1343" s="247" t="s">
        <v>1988</v>
      </c>
      <c r="D1343" s="238" t="s">
        <v>492</v>
      </c>
      <c r="E1343" s="239">
        <v>2</v>
      </c>
      <c r="F1343" s="240"/>
      <c r="G1343" s="241">
        <f>ROUND(E1343*F1343,2)</f>
        <v>0</v>
      </c>
      <c r="H1343" s="240"/>
      <c r="I1343" s="241">
        <f>ROUND(E1343*H1343,2)</f>
        <v>0</v>
      </c>
      <c r="J1343" s="240"/>
      <c r="K1343" s="241">
        <f>ROUND(E1343*J1343,2)</f>
        <v>0</v>
      </c>
      <c r="L1343" s="241">
        <v>21</v>
      </c>
      <c r="M1343" s="241">
        <f>G1343*(1+L1343/100)</f>
        <v>0</v>
      </c>
      <c r="N1343" s="239">
        <v>0</v>
      </c>
      <c r="O1343" s="239">
        <f>ROUND(E1343*N1343,2)</f>
        <v>0</v>
      </c>
      <c r="P1343" s="239">
        <v>0</v>
      </c>
      <c r="Q1343" s="239">
        <f>ROUND(E1343*P1343,2)</f>
        <v>0</v>
      </c>
      <c r="R1343" s="241" t="s">
        <v>1976</v>
      </c>
      <c r="S1343" s="241" t="s">
        <v>280</v>
      </c>
      <c r="T1343" s="242" t="s">
        <v>441</v>
      </c>
      <c r="U1343" s="222">
        <v>0.25900000000000001</v>
      </c>
      <c r="V1343" s="222">
        <f>ROUND(E1343*U1343,2)</f>
        <v>0.52</v>
      </c>
      <c r="W1343" s="222"/>
      <c r="X1343" s="222" t="s">
        <v>399</v>
      </c>
      <c r="Y1343" s="222" t="s">
        <v>283</v>
      </c>
      <c r="Z1343" s="212"/>
      <c r="AA1343" s="212"/>
      <c r="AB1343" s="212"/>
      <c r="AC1343" s="212"/>
      <c r="AD1343" s="212"/>
      <c r="AE1343" s="212"/>
      <c r="AF1343" s="212"/>
      <c r="AG1343" s="212" t="s">
        <v>400</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64" t="s">
        <v>1989</v>
      </c>
      <c r="D1344" s="256"/>
      <c r="E1344" s="256"/>
      <c r="F1344" s="256"/>
      <c r="G1344" s="256"/>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448</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ht="33.75" outlineLevel="1" x14ac:dyDescent="0.2">
      <c r="A1345" s="257">
        <v>408</v>
      </c>
      <c r="B1345" s="258" t="s">
        <v>1990</v>
      </c>
      <c r="C1345" s="265" t="s">
        <v>1991</v>
      </c>
      <c r="D1345" s="259" t="s">
        <v>492</v>
      </c>
      <c r="E1345" s="260">
        <v>2</v>
      </c>
      <c r="F1345" s="261"/>
      <c r="G1345" s="262">
        <f>ROUND(E1345*F1345,2)</f>
        <v>0</v>
      </c>
      <c r="H1345" s="261"/>
      <c r="I1345" s="262">
        <f>ROUND(E1345*H1345,2)</f>
        <v>0</v>
      </c>
      <c r="J1345" s="261"/>
      <c r="K1345" s="262">
        <f>ROUND(E1345*J1345,2)</f>
        <v>0</v>
      </c>
      <c r="L1345" s="262">
        <v>21</v>
      </c>
      <c r="M1345" s="262">
        <f>G1345*(1+L1345/100)</f>
        <v>0</v>
      </c>
      <c r="N1345" s="260">
        <v>2.0799999999999998E-3</v>
      </c>
      <c r="O1345" s="260">
        <f>ROUND(E1345*N1345,2)</f>
        <v>0</v>
      </c>
      <c r="P1345" s="260">
        <v>0</v>
      </c>
      <c r="Q1345" s="260">
        <f>ROUND(E1345*P1345,2)</f>
        <v>0</v>
      </c>
      <c r="R1345" s="262" t="s">
        <v>1976</v>
      </c>
      <c r="S1345" s="262" t="s">
        <v>280</v>
      </c>
      <c r="T1345" s="263" t="s">
        <v>441</v>
      </c>
      <c r="U1345" s="222">
        <v>0.66</v>
      </c>
      <c r="V1345" s="222">
        <f>ROUND(E1345*U1345,2)</f>
        <v>1.32</v>
      </c>
      <c r="W1345" s="222"/>
      <c r="X1345" s="222" t="s">
        <v>399</v>
      </c>
      <c r="Y1345" s="222" t="s">
        <v>283</v>
      </c>
      <c r="Z1345" s="212"/>
      <c r="AA1345" s="212"/>
      <c r="AB1345" s="212"/>
      <c r="AC1345" s="212"/>
      <c r="AD1345" s="212"/>
      <c r="AE1345" s="212"/>
      <c r="AF1345" s="212"/>
      <c r="AG1345" s="212" t="s">
        <v>400</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57">
        <v>409</v>
      </c>
      <c r="B1346" s="258" t="s">
        <v>1992</v>
      </c>
      <c r="C1346" s="265" t="s">
        <v>1993</v>
      </c>
      <c r="D1346" s="259" t="s">
        <v>492</v>
      </c>
      <c r="E1346" s="260">
        <v>2</v>
      </c>
      <c r="F1346" s="261"/>
      <c r="G1346" s="262">
        <f>ROUND(E1346*F1346,2)</f>
        <v>0</v>
      </c>
      <c r="H1346" s="261"/>
      <c r="I1346" s="262">
        <f>ROUND(E1346*H1346,2)</f>
        <v>0</v>
      </c>
      <c r="J1346" s="261"/>
      <c r="K1346" s="262">
        <f>ROUND(E1346*J1346,2)</f>
        <v>0</v>
      </c>
      <c r="L1346" s="262">
        <v>21</v>
      </c>
      <c r="M1346" s="262">
        <f>G1346*(1+L1346/100)</f>
        <v>0</v>
      </c>
      <c r="N1346" s="260">
        <v>1.2999999999999999E-4</v>
      </c>
      <c r="O1346" s="260">
        <f>ROUND(E1346*N1346,2)</f>
        <v>0</v>
      </c>
      <c r="P1346" s="260">
        <v>0</v>
      </c>
      <c r="Q1346" s="260">
        <f>ROUND(E1346*P1346,2)</f>
        <v>0</v>
      </c>
      <c r="R1346" s="262" t="s">
        <v>1976</v>
      </c>
      <c r="S1346" s="262" t="s">
        <v>280</v>
      </c>
      <c r="T1346" s="263" t="s">
        <v>441</v>
      </c>
      <c r="U1346" s="222">
        <v>0.33300000000000002</v>
      </c>
      <c r="V1346" s="222">
        <f>ROUND(E1346*U1346,2)</f>
        <v>0.67</v>
      </c>
      <c r="W1346" s="222"/>
      <c r="X1346" s="222" t="s">
        <v>399</v>
      </c>
      <c r="Y1346" s="222" t="s">
        <v>283</v>
      </c>
      <c r="Z1346" s="212"/>
      <c r="AA1346" s="212"/>
      <c r="AB1346" s="212"/>
      <c r="AC1346" s="212"/>
      <c r="AD1346" s="212"/>
      <c r="AE1346" s="212"/>
      <c r="AF1346" s="212"/>
      <c r="AG1346" s="212" t="s">
        <v>400</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x14ac:dyDescent="0.2">
      <c r="A1347" s="229" t="s">
        <v>275</v>
      </c>
      <c r="B1347" s="230" t="s">
        <v>232</v>
      </c>
      <c r="C1347" s="246" t="s">
        <v>233</v>
      </c>
      <c r="D1347" s="231"/>
      <c r="E1347" s="232"/>
      <c r="F1347" s="233"/>
      <c r="G1347" s="233">
        <f>SUMIF(AG1348:AG1349,"&lt;&gt;NOR",G1348:G1349)</f>
        <v>0</v>
      </c>
      <c r="H1347" s="233"/>
      <c r="I1347" s="233">
        <f>SUM(I1348:I1349)</f>
        <v>0</v>
      </c>
      <c r="J1347" s="233"/>
      <c r="K1347" s="233">
        <f>SUM(K1348:K1349)</f>
        <v>0</v>
      </c>
      <c r="L1347" s="233"/>
      <c r="M1347" s="233">
        <f>SUM(M1348:M1349)</f>
        <v>0</v>
      </c>
      <c r="N1347" s="232"/>
      <c r="O1347" s="232">
        <f>SUM(O1348:O1349)</f>
        <v>0.56999999999999995</v>
      </c>
      <c r="P1347" s="232"/>
      <c r="Q1347" s="232">
        <f>SUM(Q1348:Q1349)</f>
        <v>0</v>
      </c>
      <c r="R1347" s="233"/>
      <c r="S1347" s="233"/>
      <c r="T1347" s="234"/>
      <c r="U1347" s="228"/>
      <c r="V1347" s="228">
        <f>SUM(V1348:V1349)</f>
        <v>14.28</v>
      </c>
      <c r="W1347" s="228"/>
      <c r="X1347" s="228"/>
      <c r="Y1347" s="228"/>
      <c r="AG1347" t="s">
        <v>276</v>
      </c>
    </row>
    <row r="1348" spans="1:60" outlineLevel="1" x14ac:dyDescent="0.2">
      <c r="A1348" s="257">
        <v>410</v>
      </c>
      <c r="B1348" s="258" t="s">
        <v>1994</v>
      </c>
      <c r="C1348" s="265" t="s">
        <v>1995</v>
      </c>
      <c r="D1348" s="259" t="s">
        <v>564</v>
      </c>
      <c r="E1348" s="260">
        <v>34</v>
      </c>
      <c r="F1348" s="261"/>
      <c r="G1348" s="262">
        <f>ROUND(E1348*F1348,2)</f>
        <v>0</v>
      </c>
      <c r="H1348" s="261"/>
      <c r="I1348" s="262">
        <f>ROUND(E1348*H1348,2)</f>
        <v>0</v>
      </c>
      <c r="J1348" s="261"/>
      <c r="K1348" s="262">
        <f>ROUND(E1348*J1348,2)</f>
        <v>0</v>
      </c>
      <c r="L1348" s="262">
        <v>21</v>
      </c>
      <c r="M1348" s="262">
        <f>G1348*(1+L1348/100)</f>
        <v>0</v>
      </c>
      <c r="N1348" s="260">
        <v>0</v>
      </c>
      <c r="O1348" s="260">
        <f>ROUND(E1348*N1348,2)</f>
        <v>0</v>
      </c>
      <c r="P1348" s="260">
        <v>0</v>
      </c>
      <c r="Q1348" s="260">
        <f>ROUND(E1348*P1348,2)</f>
        <v>0</v>
      </c>
      <c r="R1348" s="262"/>
      <c r="S1348" s="262" t="s">
        <v>280</v>
      </c>
      <c r="T1348" s="263" t="s">
        <v>441</v>
      </c>
      <c r="U1348" s="222">
        <v>0.3</v>
      </c>
      <c r="V1348" s="222">
        <f>ROUND(E1348*U1348,2)</f>
        <v>10.199999999999999</v>
      </c>
      <c r="W1348" s="222"/>
      <c r="X1348" s="222" t="s">
        <v>399</v>
      </c>
      <c r="Y1348" s="222" t="s">
        <v>283</v>
      </c>
      <c r="Z1348" s="212"/>
      <c r="AA1348" s="212"/>
      <c r="AB1348" s="212"/>
      <c r="AC1348" s="212"/>
      <c r="AD1348" s="212"/>
      <c r="AE1348" s="212"/>
      <c r="AF1348" s="212"/>
      <c r="AG1348" s="212" t="s">
        <v>400</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57">
        <v>411</v>
      </c>
      <c r="B1349" s="258" t="s">
        <v>1996</v>
      </c>
      <c r="C1349" s="265" t="s">
        <v>1997</v>
      </c>
      <c r="D1349" s="259" t="s">
        <v>564</v>
      </c>
      <c r="E1349" s="260">
        <v>34</v>
      </c>
      <c r="F1349" s="261"/>
      <c r="G1349" s="262">
        <f>ROUND(E1349*F1349,2)</f>
        <v>0</v>
      </c>
      <c r="H1349" s="261"/>
      <c r="I1349" s="262">
        <f>ROUND(E1349*H1349,2)</f>
        <v>0</v>
      </c>
      <c r="J1349" s="261"/>
      <c r="K1349" s="262">
        <f>ROUND(E1349*J1349,2)</f>
        <v>0</v>
      </c>
      <c r="L1349" s="262">
        <v>21</v>
      </c>
      <c r="M1349" s="262">
        <f>G1349*(1+L1349/100)</f>
        <v>0</v>
      </c>
      <c r="N1349" s="260">
        <v>1.685E-2</v>
      </c>
      <c r="O1349" s="260">
        <f>ROUND(E1349*N1349,2)</f>
        <v>0.56999999999999995</v>
      </c>
      <c r="P1349" s="260">
        <v>0</v>
      </c>
      <c r="Q1349" s="260">
        <f>ROUND(E1349*P1349,2)</f>
        <v>0</v>
      </c>
      <c r="R1349" s="262"/>
      <c r="S1349" s="262" t="s">
        <v>280</v>
      </c>
      <c r="T1349" s="263" t="s">
        <v>441</v>
      </c>
      <c r="U1349" s="222">
        <v>0.12</v>
      </c>
      <c r="V1349" s="222">
        <f>ROUND(E1349*U1349,2)</f>
        <v>4.08</v>
      </c>
      <c r="W1349" s="222"/>
      <c r="X1349" s="222" t="s">
        <v>399</v>
      </c>
      <c r="Y1349" s="222" t="s">
        <v>283</v>
      </c>
      <c r="Z1349" s="212"/>
      <c r="AA1349" s="212"/>
      <c r="AB1349" s="212"/>
      <c r="AC1349" s="212"/>
      <c r="AD1349" s="212"/>
      <c r="AE1349" s="212"/>
      <c r="AF1349" s="212"/>
      <c r="AG1349" s="212" t="s">
        <v>400</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x14ac:dyDescent="0.2">
      <c r="A1350" s="229" t="s">
        <v>275</v>
      </c>
      <c r="B1350" s="230" t="s">
        <v>183</v>
      </c>
      <c r="C1350" s="246" t="s">
        <v>184</v>
      </c>
      <c r="D1350" s="231"/>
      <c r="E1350" s="232"/>
      <c r="F1350" s="233"/>
      <c r="G1350" s="233">
        <f>SUMIF(AG1351:AG1354,"&lt;&gt;NOR",G1351:G1354)</f>
        <v>0</v>
      </c>
      <c r="H1350" s="233"/>
      <c r="I1350" s="233">
        <f>SUM(I1351:I1354)</f>
        <v>0</v>
      </c>
      <c r="J1350" s="233"/>
      <c r="K1350" s="233">
        <f>SUM(K1351:K1354)</f>
        <v>0</v>
      </c>
      <c r="L1350" s="233"/>
      <c r="M1350" s="233">
        <f>SUM(M1351:M1354)</f>
        <v>0</v>
      </c>
      <c r="N1350" s="232"/>
      <c r="O1350" s="232">
        <f>SUM(O1351:O1354)</f>
        <v>0.56999999999999995</v>
      </c>
      <c r="P1350" s="232"/>
      <c r="Q1350" s="232">
        <f>SUM(Q1351:Q1354)</f>
        <v>0</v>
      </c>
      <c r="R1350" s="233"/>
      <c r="S1350" s="233"/>
      <c r="T1350" s="234"/>
      <c r="U1350" s="228"/>
      <c r="V1350" s="228">
        <f>SUM(V1351:V1354)</f>
        <v>4.08</v>
      </c>
      <c r="W1350" s="228"/>
      <c r="X1350" s="228"/>
      <c r="Y1350" s="228"/>
      <c r="AG1350" t="s">
        <v>276</v>
      </c>
    </row>
    <row r="1351" spans="1:60" outlineLevel="1" x14ac:dyDescent="0.2">
      <c r="A1351" s="257">
        <v>412</v>
      </c>
      <c r="B1351" s="258" t="s">
        <v>1998</v>
      </c>
      <c r="C1351" s="265" t="s">
        <v>1999</v>
      </c>
      <c r="D1351" s="259" t="s">
        <v>1105</v>
      </c>
      <c r="E1351" s="260">
        <v>2</v>
      </c>
      <c r="F1351" s="261"/>
      <c r="G1351" s="262">
        <f>ROUND(E1351*F1351,2)</f>
        <v>0</v>
      </c>
      <c r="H1351" s="261"/>
      <c r="I1351" s="262">
        <f>ROUND(E1351*H1351,2)</f>
        <v>0</v>
      </c>
      <c r="J1351" s="261"/>
      <c r="K1351" s="262">
        <f>ROUND(E1351*J1351,2)</f>
        <v>0</v>
      </c>
      <c r="L1351" s="262">
        <v>21</v>
      </c>
      <c r="M1351" s="262">
        <f>G1351*(1+L1351/100)</f>
        <v>0</v>
      </c>
      <c r="N1351" s="260">
        <v>0</v>
      </c>
      <c r="O1351" s="260">
        <f>ROUND(E1351*N1351,2)</f>
        <v>0</v>
      </c>
      <c r="P1351" s="260">
        <v>0</v>
      </c>
      <c r="Q1351" s="260">
        <f>ROUND(E1351*P1351,2)</f>
        <v>0</v>
      </c>
      <c r="R1351" s="262"/>
      <c r="S1351" s="262" t="s">
        <v>316</v>
      </c>
      <c r="T1351" s="263" t="s">
        <v>281</v>
      </c>
      <c r="U1351" s="222">
        <v>0</v>
      </c>
      <c r="V1351" s="222">
        <f>ROUND(E1351*U1351,2)</f>
        <v>0</v>
      </c>
      <c r="W1351" s="222"/>
      <c r="X1351" s="222" t="s">
        <v>399</v>
      </c>
      <c r="Y1351" s="222" t="s">
        <v>283</v>
      </c>
      <c r="Z1351" s="212"/>
      <c r="AA1351" s="212"/>
      <c r="AB1351" s="212"/>
      <c r="AC1351" s="212"/>
      <c r="AD1351" s="212"/>
      <c r="AE1351" s="212"/>
      <c r="AF1351" s="212"/>
      <c r="AG1351" s="212" t="s">
        <v>400</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57">
        <v>413</v>
      </c>
      <c r="B1352" s="258" t="s">
        <v>2000</v>
      </c>
      <c r="C1352" s="265" t="s">
        <v>2001</v>
      </c>
      <c r="D1352" s="259" t="s">
        <v>564</v>
      </c>
      <c r="E1352" s="260">
        <v>34</v>
      </c>
      <c r="F1352" s="261"/>
      <c r="G1352" s="262">
        <f>ROUND(E1352*F1352,2)</f>
        <v>0</v>
      </c>
      <c r="H1352" s="261"/>
      <c r="I1352" s="262">
        <f>ROUND(E1352*H1352,2)</f>
        <v>0</v>
      </c>
      <c r="J1352" s="261"/>
      <c r="K1352" s="262">
        <f>ROUND(E1352*J1352,2)</f>
        <v>0</v>
      </c>
      <c r="L1352" s="262">
        <v>21</v>
      </c>
      <c r="M1352" s="262">
        <f>G1352*(1+L1352/100)</f>
        <v>0</v>
      </c>
      <c r="N1352" s="260">
        <v>1.685E-2</v>
      </c>
      <c r="O1352" s="260">
        <f>ROUND(E1352*N1352,2)</f>
        <v>0.56999999999999995</v>
      </c>
      <c r="P1352" s="260">
        <v>0</v>
      </c>
      <c r="Q1352" s="260">
        <f>ROUND(E1352*P1352,2)</f>
        <v>0</v>
      </c>
      <c r="R1352" s="262"/>
      <c r="S1352" s="262" t="s">
        <v>316</v>
      </c>
      <c r="T1352" s="263" t="s">
        <v>281</v>
      </c>
      <c r="U1352" s="222">
        <v>0.12</v>
      </c>
      <c r="V1352" s="222">
        <f>ROUND(E1352*U1352,2)</f>
        <v>4.08</v>
      </c>
      <c r="W1352" s="222"/>
      <c r="X1352" s="222" t="s">
        <v>399</v>
      </c>
      <c r="Y1352" s="222" t="s">
        <v>283</v>
      </c>
      <c r="Z1352" s="212"/>
      <c r="AA1352" s="212"/>
      <c r="AB1352" s="212"/>
      <c r="AC1352" s="212"/>
      <c r="AD1352" s="212"/>
      <c r="AE1352" s="212"/>
      <c r="AF1352" s="212"/>
      <c r="AG1352" s="212" t="s">
        <v>400</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ht="22.5" outlineLevel="1" x14ac:dyDescent="0.2">
      <c r="A1353" s="257">
        <v>414</v>
      </c>
      <c r="B1353" s="258" t="s">
        <v>2002</v>
      </c>
      <c r="C1353" s="265" t="s">
        <v>2003</v>
      </c>
      <c r="D1353" s="259" t="s">
        <v>492</v>
      </c>
      <c r="E1353" s="260">
        <v>3</v>
      </c>
      <c r="F1353" s="261"/>
      <c r="G1353" s="262">
        <f>ROUND(E1353*F1353,2)</f>
        <v>0</v>
      </c>
      <c r="H1353" s="261"/>
      <c r="I1353" s="262">
        <f>ROUND(E1353*H1353,2)</f>
        <v>0</v>
      </c>
      <c r="J1353" s="261"/>
      <c r="K1353" s="262">
        <f>ROUND(E1353*J1353,2)</f>
        <v>0</v>
      </c>
      <c r="L1353" s="262">
        <v>21</v>
      </c>
      <c r="M1353" s="262">
        <f>G1353*(1+L1353/100)</f>
        <v>0</v>
      </c>
      <c r="N1353" s="260">
        <v>2.2000000000000001E-4</v>
      </c>
      <c r="O1353" s="260">
        <f>ROUND(E1353*N1353,2)</f>
        <v>0</v>
      </c>
      <c r="P1353" s="260">
        <v>0</v>
      </c>
      <c r="Q1353" s="260">
        <f>ROUND(E1353*P1353,2)</f>
        <v>0</v>
      </c>
      <c r="R1353" s="262" t="s">
        <v>889</v>
      </c>
      <c r="S1353" s="262" t="s">
        <v>280</v>
      </c>
      <c r="T1353" s="263" t="s">
        <v>441</v>
      </c>
      <c r="U1353" s="222">
        <v>0</v>
      </c>
      <c r="V1353" s="222">
        <f>ROUND(E1353*U1353,2)</f>
        <v>0</v>
      </c>
      <c r="W1353" s="222"/>
      <c r="X1353" s="222" t="s">
        <v>831</v>
      </c>
      <c r="Y1353" s="222" t="s">
        <v>283</v>
      </c>
      <c r="Z1353" s="212"/>
      <c r="AA1353" s="212"/>
      <c r="AB1353" s="212"/>
      <c r="AC1353" s="212"/>
      <c r="AD1353" s="212"/>
      <c r="AE1353" s="212"/>
      <c r="AF1353" s="212"/>
      <c r="AG1353" s="212" t="s">
        <v>832</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57">
        <v>415</v>
      </c>
      <c r="B1354" s="258" t="s">
        <v>2004</v>
      </c>
      <c r="C1354" s="265" t="s">
        <v>2005</v>
      </c>
      <c r="D1354" s="259" t="s">
        <v>492</v>
      </c>
      <c r="E1354" s="260">
        <v>6</v>
      </c>
      <c r="F1354" s="261"/>
      <c r="G1354" s="262">
        <f>ROUND(E1354*F1354,2)</f>
        <v>0</v>
      </c>
      <c r="H1354" s="261"/>
      <c r="I1354" s="262">
        <f>ROUND(E1354*H1354,2)</f>
        <v>0</v>
      </c>
      <c r="J1354" s="261"/>
      <c r="K1354" s="262">
        <f>ROUND(E1354*J1354,2)</f>
        <v>0</v>
      </c>
      <c r="L1354" s="262">
        <v>21</v>
      </c>
      <c r="M1354" s="262">
        <f>G1354*(1+L1354/100)</f>
        <v>0</v>
      </c>
      <c r="N1354" s="260">
        <v>1.3999999999999999E-4</v>
      </c>
      <c r="O1354" s="260">
        <f>ROUND(E1354*N1354,2)</f>
        <v>0</v>
      </c>
      <c r="P1354" s="260">
        <v>0</v>
      </c>
      <c r="Q1354" s="260">
        <f>ROUND(E1354*P1354,2)</f>
        <v>0</v>
      </c>
      <c r="R1354" s="262" t="s">
        <v>889</v>
      </c>
      <c r="S1354" s="262" t="s">
        <v>280</v>
      </c>
      <c r="T1354" s="263" t="s">
        <v>441</v>
      </c>
      <c r="U1354" s="222">
        <v>0</v>
      </c>
      <c r="V1354" s="222">
        <f>ROUND(E1354*U1354,2)</f>
        <v>0</v>
      </c>
      <c r="W1354" s="222"/>
      <c r="X1354" s="222" t="s">
        <v>831</v>
      </c>
      <c r="Y1354" s="222" t="s">
        <v>283</v>
      </c>
      <c r="Z1354" s="212"/>
      <c r="AA1354" s="212"/>
      <c r="AB1354" s="212"/>
      <c r="AC1354" s="212"/>
      <c r="AD1354" s="212"/>
      <c r="AE1354" s="212"/>
      <c r="AF1354" s="212"/>
      <c r="AG1354" s="212" t="s">
        <v>832</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x14ac:dyDescent="0.2">
      <c r="A1355" s="229" t="s">
        <v>275</v>
      </c>
      <c r="B1355" s="230" t="s">
        <v>186</v>
      </c>
      <c r="C1355" s="246" t="s">
        <v>187</v>
      </c>
      <c r="D1355" s="231"/>
      <c r="E1355" s="232"/>
      <c r="F1355" s="233"/>
      <c r="G1355" s="233">
        <f>SUMIF(AG1356:AG1368,"&lt;&gt;NOR",G1356:G1368)</f>
        <v>0</v>
      </c>
      <c r="H1355" s="233"/>
      <c r="I1355" s="233">
        <f>SUM(I1356:I1368)</f>
        <v>0</v>
      </c>
      <c r="J1355" s="233"/>
      <c r="K1355" s="233">
        <f>SUM(K1356:K1368)</f>
        <v>0</v>
      </c>
      <c r="L1355" s="233"/>
      <c r="M1355" s="233">
        <f>SUM(M1356:M1368)</f>
        <v>0</v>
      </c>
      <c r="N1355" s="232"/>
      <c r="O1355" s="232">
        <f>SUM(O1356:O1368)</f>
        <v>0.04</v>
      </c>
      <c r="P1355" s="232"/>
      <c r="Q1355" s="232">
        <f>SUM(Q1356:Q1368)</f>
        <v>0</v>
      </c>
      <c r="R1355" s="233"/>
      <c r="S1355" s="233"/>
      <c r="T1355" s="234"/>
      <c r="U1355" s="228"/>
      <c r="V1355" s="228">
        <f>SUM(V1356:V1368)</f>
        <v>28.9</v>
      </c>
      <c r="W1355" s="228"/>
      <c r="X1355" s="228"/>
      <c r="Y1355" s="228"/>
      <c r="AG1355" t="s">
        <v>276</v>
      </c>
    </row>
    <row r="1356" spans="1:60" outlineLevel="1" x14ac:dyDescent="0.2">
      <c r="A1356" s="257">
        <v>416</v>
      </c>
      <c r="B1356" s="258" t="s">
        <v>2006</v>
      </c>
      <c r="C1356" s="265" t="s">
        <v>2007</v>
      </c>
      <c r="D1356" s="259" t="s">
        <v>492</v>
      </c>
      <c r="E1356" s="260">
        <v>4</v>
      </c>
      <c r="F1356" s="261"/>
      <c r="G1356" s="262">
        <f>ROUND(E1356*F1356,2)</f>
        <v>0</v>
      </c>
      <c r="H1356" s="261"/>
      <c r="I1356" s="262">
        <f>ROUND(E1356*H1356,2)</f>
        <v>0</v>
      </c>
      <c r="J1356" s="261"/>
      <c r="K1356" s="262">
        <f>ROUND(E1356*J1356,2)</f>
        <v>0</v>
      </c>
      <c r="L1356" s="262">
        <v>21</v>
      </c>
      <c r="M1356" s="262">
        <f>G1356*(1+L1356/100)</f>
        <v>0</v>
      </c>
      <c r="N1356" s="260">
        <v>6.0200000000000002E-3</v>
      </c>
      <c r="O1356" s="260">
        <f>ROUND(E1356*N1356,2)</f>
        <v>0.02</v>
      </c>
      <c r="P1356" s="260">
        <v>0</v>
      </c>
      <c r="Q1356" s="260">
        <f>ROUND(E1356*P1356,2)</f>
        <v>0</v>
      </c>
      <c r="R1356" s="262" t="s">
        <v>1976</v>
      </c>
      <c r="S1356" s="262" t="s">
        <v>280</v>
      </c>
      <c r="T1356" s="263" t="s">
        <v>441</v>
      </c>
      <c r="U1356" s="222">
        <v>0.69899999999999995</v>
      </c>
      <c r="V1356" s="222">
        <f>ROUND(E1356*U1356,2)</f>
        <v>2.8</v>
      </c>
      <c r="W1356" s="222"/>
      <c r="X1356" s="222" t="s">
        <v>399</v>
      </c>
      <c r="Y1356" s="222" t="s">
        <v>283</v>
      </c>
      <c r="Z1356" s="212"/>
      <c r="AA1356" s="212"/>
      <c r="AB1356" s="212"/>
      <c r="AC1356" s="212"/>
      <c r="AD1356" s="212"/>
      <c r="AE1356" s="212"/>
      <c r="AF1356" s="212"/>
      <c r="AG1356" s="212" t="s">
        <v>400</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ht="22.5" outlineLevel="1" x14ac:dyDescent="0.2">
      <c r="A1357" s="236">
        <v>417</v>
      </c>
      <c r="B1357" s="237" t="s">
        <v>2008</v>
      </c>
      <c r="C1357" s="247" t="s">
        <v>2009</v>
      </c>
      <c r="D1357" s="238" t="s">
        <v>564</v>
      </c>
      <c r="E1357" s="239">
        <v>36</v>
      </c>
      <c r="F1357" s="240"/>
      <c r="G1357" s="241">
        <f>ROUND(E1357*F1357,2)</f>
        <v>0</v>
      </c>
      <c r="H1357" s="240"/>
      <c r="I1357" s="241">
        <f>ROUND(E1357*H1357,2)</f>
        <v>0</v>
      </c>
      <c r="J1357" s="240"/>
      <c r="K1357" s="241">
        <f>ROUND(E1357*J1357,2)</f>
        <v>0</v>
      </c>
      <c r="L1357" s="241">
        <v>21</v>
      </c>
      <c r="M1357" s="241">
        <f>G1357*(1+L1357/100)</f>
        <v>0</v>
      </c>
      <c r="N1357" s="239">
        <v>4.6000000000000001E-4</v>
      </c>
      <c r="O1357" s="239">
        <f>ROUND(E1357*N1357,2)</f>
        <v>0.02</v>
      </c>
      <c r="P1357" s="239">
        <v>0</v>
      </c>
      <c r="Q1357" s="239">
        <f>ROUND(E1357*P1357,2)</f>
        <v>0</v>
      </c>
      <c r="R1357" s="241" t="s">
        <v>1976</v>
      </c>
      <c r="S1357" s="241" t="s">
        <v>280</v>
      </c>
      <c r="T1357" s="242" t="s">
        <v>441</v>
      </c>
      <c r="U1357" s="222">
        <v>0.52200000000000002</v>
      </c>
      <c r="V1357" s="222">
        <f>ROUND(E1357*U1357,2)</f>
        <v>18.79</v>
      </c>
      <c r="W1357" s="222"/>
      <c r="X1357" s="222" t="s">
        <v>399</v>
      </c>
      <c r="Y1357" s="222" t="s">
        <v>283</v>
      </c>
      <c r="Z1357" s="212"/>
      <c r="AA1357" s="212"/>
      <c r="AB1357" s="212"/>
      <c r="AC1357" s="212"/>
      <c r="AD1357" s="212"/>
      <c r="AE1357" s="212"/>
      <c r="AF1357" s="212"/>
      <c r="AG1357" s="212" t="s">
        <v>400</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2" x14ac:dyDescent="0.2">
      <c r="A1358" s="219"/>
      <c r="B1358" s="220"/>
      <c r="C1358" s="264" t="s">
        <v>2010</v>
      </c>
      <c r="D1358" s="256"/>
      <c r="E1358" s="256"/>
      <c r="F1358" s="256"/>
      <c r="G1358" s="256"/>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448</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50" t="s">
        <v>2011</v>
      </c>
      <c r="D1359" s="245"/>
      <c r="E1359" s="245"/>
      <c r="F1359" s="245"/>
      <c r="G1359" s="245"/>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286</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50" t="s">
        <v>2012</v>
      </c>
      <c r="D1360" s="245"/>
      <c r="E1360" s="245"/>
      <c r="F1360" s="245"/>
      <c r="G1360" s="245"/>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286</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ht="22.5" outlineLevel="1" x14ac:dyDescent="0.2">
      <c r="A1361" s="236">
        <v>418</v>
      </c>
      <c r="B1361" s="237" t="s">
        <v>2013</v>
      </c>
      <c r="C1361" s="247" t="s">
        <v>2014</v>
      </c>
      <c r="D1361" s="238" t="s">
        <v>564</v>
      </c>
      <c r="E1361" s="239">
        <v>18</v>
      </c>
      <c r="F1361" s="240"/>
      <c r="G1361" s="241">
        <f>ROUND(E1361*F1361,2)</f>
        <v>0</v>
      </c>
      <c r="H1361" s="240"/>
      <c r="I1361" s="241">
        <f>ROUND(E1361*H1361,2)</f>
        <v>0</v>
      </c>
      <c r="J1361" s="240"/>
      <c r="K1361" s="241">
        <f>ROUND(E1361*J1361,2)</f>
        <v>0</v>
      </c>
      <c r="L1361" s="241">
        <v>21</v>
      </c>
      <c r="M1361" s="241">
        <f>G1361*(1+L1361/100)</f>
        <v>0</v>
      </c>
      <c r="N1361" s="239">
        <v>2.0000000000000002E-5</v>
      </c>
      <c r="O1361" s="239">
        <f>ROUND(E1361*N1361,2)</f>
        <v>0</v>
      </c>
      <c r="P1361" s="239">
        <v>0</v>
      </c>
      <c r="Q1361" s="239">
        <f>ROUND(E1361*P1361,2)</f>
        <v>0</v>
      </c>
      <c r="R1361" s="241" t="s">
        <v>1976</v>
      </c>
      <c r="S1361" s="241" t="s">
        <v>280</v>
      </c>
      <c r="T1361" s="242" t="s">
        <v>441</v>
      </c>
      <c r="U1361" s="222">
        <v>0.129</v>
      </c>
      <c r="V1361" s="222">
        <f>ROUND(E1361*U1361,2)</f>
        <v>2.3199999999999998</v>
      </c>
      <c r="W1361" s="222"/>
      <c r="X1361" s="222" t="s">
        <v>399</v>
      </c>
      <c r="Y1361" s="222" t="s">
        <v>283</v>
      </c>
      <c r="Z1361" s="212"/>
      <c r="AA1361" s="212"/>
      <c r="AB1361" s="212"/>
      <c r="AC1361" s="212"/>
      <c r="AD1361" s="212"/>
      <c r="AE1361" s="212"/>
      <c r="AF1361" s="212"/>
      <c r="AG1361" s="212" t="s">
        <v>400</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2" x14ac:dyDescent="0.2">
      <c r="A1362" s="219"/>
      <c r="B1362" s="220"/>
      <c r="C1362" s="248" t="s">
        <v>2015</v>
      </c>
      <c r="D1362" s="244"/>
      <c r="E1362" s="244"/>
      <c r="F1362" s="244"/>
      <c r="G1362" s="244"/>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286</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36">
        <v>419</v>
      </c>
      <c r="B1363" s="237" t="s">
        <v>2016</v>
      </c>
      <c r="C1363" s="247" t="s">
        <v>2017</v>
      </c>
      <c r="D1363" s="238" t="s">
        <v>564</v>
      </c>
      <c r="E1363" s="239">
        <v>18</v>
      </c>
      <c r="F1363" s="240"/>
      <c r="G1363" s="241">
        <f>ROUND(E1363*F1363,2)</f>
        <v>0</v>
      </c>
      <c r="H1363" s="240"/>
      <c r="I1363" s="241">
        <f>ROUND(E1363*H1363,2)</f>
        <v>0</v>
      </c>
      <c r="J1363" s="240"/>
      <c r="K1363" s="241">
        <f>ROUND(E1363*J1363,2)</f>
        <v>0</v>
      </c>
      <c r="L1363" s="241">
        <v>21</v>
      </c>
      <c r="M1363" s="241">
        <f>G1363*(1+L1363/100)</f>
        <v>0</v>
      </c>
      <c r="N1363" s="239">
        <v>3.0000000000000001E-5</v>
      </c>
      <c r="O1363" s="239">
        <f>ROUND(E1363*N1363,2)</f>
        <v>0</v>
      </c>
      <c r="P1363" s="239">
        <v>0</v>
      </c>
      <c r="Q1363" s="239">
        <f>ROUND(E1363*P1363,2)</f>
        <v>0</v>
      </c>
      <c r="R1363" s="241" t="s">
        <v>1976</v>
      </c>
      <c r="S1363" s="241" t="s">
        <v>280</v>
      </c>
      <c r="T1363" s="242" t="s">
        <v>441</v>
      </c>
      <c r="U1363" s="222">
        <v>0.129</v>
      </c>
      <c r="V1363" s="222">
        <f>ROUND(E1363*U1363,2)</f>
        <v>2.3199999999999998</v>
      </c>
      <c r="W1363" s="222"/>
      <c r="X1363" s="222" t="s">
        <v>399</v>
      </c>
      <c r="Y1363" s="222" t="s">
        <v>283</v>
      </c>
      <c r="Z1363" s="212"/>
      <c r="AA1363" s="212"/>
      <c r="AB1363" s="212"/>
      <c r="AC1363" s="212"/>
      <c r="AD1363" s="212"/>
      <c r="AE1363" s="212"/>
      <c r="AF1363" s="212"/>
      <c r="AG1363" s="212" t="s">
        <v>400</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2" x14ac:dyDescent="0.2">
      <c r="A1364" s="219"/>
      <c r="B1364" s="220"/>
      <c r="C1364" s="248" t="s">
        <v>2015</v>
      </c>
      <c r="D1364" s="244"/>
      <c r="E1364" s="244"/>
      <c r="F1364" s="244"/>
      <c r="G1364" s="244"/>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286</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ht="22.5" outlineLevel="1" x14ac:dyDescent="0.2">
      <c r="A1365" s="236">
        <v>420</v>
      </c>
      <c r="B1365" s="237" t="s">
        <v>2018</v>
      </c>
      <c r="C1365" s="247" t="s">
        <v>2019</v>
      </c>
      <c r="D1365" s="238" t="s">
        <v>492</v>
      </c>
      <c r="E1365" s="239">
        <v>6</v>
      </c>
      <c r="F1365" s="240"/>
      <c r="G1365" s="241">
        <f>ROUND(E1365*F1365,2)</f>
        <v>0</v>
      </c>
      <c r="H1365" s="240"/>
      <c r="I1365" s="241">
        <f>ROUND(E1365*H1365,2)</f>
        <v>0</v>
      </c>
      <c r="J1365" s="240"/>
      <c r="K1365" s="241">
        <f>ROUND(E1365*J1365,2)</f>
        <v>0</v>
      </c>
      <c r="L1365" s="241">
        <v>21</v>
      </c>
      <c r="M1365" s="241">
        <f>G1365*(1+L1365/100)</f>
        <v>0</v>
      </c>
      <c r="N1365" s="239">
        <v>6.3000000000000003E-4</v>
      </c>
      <c r="O1365" s="239">
        <f>ROUND(E1365*N1365,2)</f>
        <v>0</v>
      </c>
      <c r="P1365" s="239">
        <v>0</v>
      </c>
      <c r="Q1365" s="239">
        <f>ROUND(E1365*P1365,2)</f>
        <v>0</v>
      </c>
      <c r="R1365" s="241" t="s">
        <v>1976</v>
      </c>
      <c r="S1365" s="241" t="s">
        <v>280</v>
      </c>
      <c r="T1365" s="242" t="s">
        <v>441</v>
      </c>
      <c r="U1365" s="222">
        <v>0.27200000000000002</v>
      </c>
      <c r="V1365" s="222">
        <f>ROUND(E1365*U1365,2)</f>
        <v>1.63</v>
      </c>
      <c r="W1365" s="222"/>
      <c r="X1365" s="222" t="s">
        <v>399</v>
      </c>
      <c r="Y1365" s="222" t="s">
        <v>283</v>
      </c>
      <c r="Z1365" s="212"/>
      <c r="AA1365" s="212"/>
      <c r="AB1365" s="212"/>
      <c r="AC1365" s="212"/>
      <c r="AD1365" s="212"/>
      <c r="AE1365" s="212"/>
      <c r="AF1365" s="212"/>
      <c r="AG1365" s="212" t="s">
        <v>400</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2" x14ac:dyDescent="0.2">
      <c r="A1366" s="219"/>
      <c r="B1366" s="220"/>
      <c r="C1366" s="248" t="s">
        <v>2020</v>
      </c>
      <c r="D1366" s="244"/>
      <c r="E1366" s="244"/>
      <c r="F1366" s="244"/>
      <c r="G1366" s="244"/>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286</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36">
        <v>421</v>
      </c>
      <c r="B1367" s="237" t="s">
        <v>2021</v>
      </c>
      <c r="C1367" s="247" t="s">
        <v>2022</v>
      </c>
      <c r="D1367" s="238" t="s">
        <v>564</v>
      </c>
      <c r="E1367" s="239">
        <v>36</v>
      </c>
      <c r="F1367" s="240"/>
      <c r="G1367" s="241">
        <f>ROUND(E1367*F1367,2)</f>
        <v>0</v>
      </c>
      <c r="H1367" s="240"/>
      <c r="I1367" s="241">
        <f>ROUND(E1367*H1367,2)</f>
        <v>0</v>
      </c>
      <c r="J1367" s="240"/>
      <c r="K1367" s="241">
        <f>ROUND(E1367*J1367,2)</f>
        <v>0</v>
      </c>
      <c r="L1367" s="241">
        <v>21</v>
      </c>
      <c r="M1367" s="241">
        <f>G1367*(1+L1367/100)</f>
        <v>0</v>
      </c>
      <c r="N1367" s="239">
        <v>0</v>
      </c>
      <c r="O1367" s="239">
        <f>ROUND(E1367*N1367,2)</f>
        <v>0</v>
      </c>
      <c r="P1367" s="239">
        <v>0</v>
      </c>
      <c r="Q1367" s="239">
        <f>ROUND(E1367*P1367,2)</f>
        <v>0</v>
      </c>
      <c r="R1367" s="241" t="s">
        <v>1976</v>
      </c>
      <c r="S1367" s="241" t="s">
        <v>280</v>
      </c>
      <c r="T1367" s="242" t="s">
        <v>441</v>
      </c>
      <c r="U1367" s="222">
        <v>2.9000000000000001E-2</v>
      </c>
      <c r="V1367" s="222">
        <f>ROUND(E1367*U1367,2)</f>
        <v>1.04</v>
      </c>
      <c r="W1367" s="222"/>
      <c r="X1367" s="222" t="s">
        <v>399</v>
      </c>
      <c r="Y1367" s="222" t="s">
        <v>283</v>
      </c>
      <c r="Z1367" s="212"/>
      <c r="AA1367" s="212"/>
      <c r="AB1367" s="212"/>
      <c r="AC1367" s="212"/>
      <c r="AD1367" s="212"/>
      <c r="AE1367" s="212"/>
      <c r="AF1367" s="212"/>
      <c r="AG1367" s="212" t="s">
        <v>400</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48" t="s">
        <v>2023</v>
      </c>
      <c r="D1368" s="244"/>
      <c r="E1368" s="244"/>
      <c r="F1368" s="244"/>
      <c r="G1368" s="244"/>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286</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x14ac:dyDescent="0.2">
      <c r="A1369" s="229" t="s">
        <v>275</v>
      </c>
      <c r="B1369" s="230" t="s">
        <v>188</v>
      </c>
      <c r="C1369" s="246" t="s">
        <v>189</v>
      </c>
      <c r="D1369" s="231"/>
      <c r="E1369" s="232"/>
      <c r="F1369" s="233"/>
      <c r="G1369" s="233">
        <f>SUMIF(AG1370:AG1372,"&lt;&gt;NOR",G1370:G1372)</f>
        <v>0</v>
      </c>
      <c r="H1369" s="233"/>
      <c r="I1369" s="233">
        <f>SUM(I1370:I1372)</f>
        <v>0</v>
      </c>
      <c r="J1369" s="233"/>
      <c r="K1369" s="233">
        <f>SUM(K1370:K1372)</f>
        <v>0</v>
      </c>
      <c r="L1369" s="233"/>
      <c r="M1369" s="233">
        <f>SUM(M1370:M1372)</f>
        <v>0</v>
      </c>
      <c r="N1369" s="232"/>
      <c r="O1369" s="232">
        <f>SUM(O1370:O1372)</f>
        <v>7.0000000000000007E-2</v>
      </c>
      <c r="P1369" s="232"/>
      <c r="Q1369" s="232">
        <f>SUM(Q1370:Q1372)</f>
        <v>0</v>
      </c>
      <c r="R1369" s="233"/>
      <c r="S1369" s="233"/>
      <c r="T1369" s="234"/>
      <c r="U1369" s="228"/>
      <c r="V1369" s="228">
        <f>SUM(V1370:V1372)</f>
        <v>5.29</v>
      </c>
      <c r="W1369" s="228"/>
      <c r="X1369" s="228"/>
      <c r="Y1369" s="228"/>
      <c r="AG1369" t="s">
        <v>276</v>
      </c>
    </row>
    <row r="1370" spans="1:60" outlineLevel="1" x14ac:dyDescent="0.2">
      <c r="A1370" s="257">
        <v>422</v>
      </c>
      <c r="B1370" s="258" t="s">
        <v>2024</v>
      </c>
      <c r="C1370" s="265" t="s">
        <v>2025</v>
      </c>
      <c r="D1370" s="259" t="s">
        <v>351</v>
      </c>
      <c r="E1370" s="260">
        <v>3</v>
      </c>
      <c r="F1370" s="261"/>
      <c r="G1370" s="262">
        <f>ROUND(E1370*F1370,2)</f>
        <v>0</v>
      </c>
      <c r="H1370" s="261"/>
      <c r="I1370" s="262">
        <f>ROUND(E1370*H1370,2)</f>
        <v>0</v>
      </c>
      <c r="J1370" s="261"/>
      <c r="K1370" s="262">
        <f>ROUND(E1370*J1370,2)</f>
        <v>0</v>
      </c>
      <c r="L1370" s="262">
        <v>21</v>
      </c>
      <c r="M1370" s="262">
        <f>G1370*(1+L1370/100)</f>
        <v>0</v>
      </c>
      <c r="N1370" s="260">
        <v>1.7010000000000001E-2</v>
      </c>
      <c r="O1370" s="260">
        <f>ROUND(E1370*N1370,2)</f>
        <v>0.05</v>
      </c>
      <c r="P1370" s="260">
        <v>0</v>
      </c>
      <c r="Q1370" s="260">
        <f>ROUND(E1370*P1370,2)</f>
        <v>0</v>
      </c>
      <c r="R1370" s="262" t="s">
        <v>1976</v>
      </c>
      <c r="S1370" s="262" t="s">
        <v>280</v>
      </c>
      <c r="T1370" s="263" t="s">
        <v>441</v>
      </c>
      <c r="U1370" s="222">
        <v>1.1890000000000001</v>
      </c>
      <c r="V1370" s="222">
        <f>ROUND(E1370*U1370,2)</f>
        <v>3.57</v>
      </c>
      <c r="W1370" s="222"/>
      <c r="X1370" s="222" t="s">
        <v>399</v>
      </c>
      <c r="Y1370" s="222" t="s">
        <v>283</v>
      </c>
      <c r="Z1370" s="212"/>
      <c r="AA1370" s="212"/>
      <c r="AB1370" s="212"/>
      <c r="AC1370" s="212"/>
      <c r="AD1370" s="212"/>
      <c r="AE1370" s="212"/>
      <c r="AF1370" s="212"/>
      <c r="AG1370" s="212" t="s">
        <v>400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57">
        <v>423</v>
      </c>
      <c r="B1371" s="258" t="s">
        <v>2026</v>
      </c>
      <c r="C1371" s="265" t="s">
        <v>2027</v>
      </c>
      <c r="D1371" s="259" t="s">
        <v>351</v>
      </c>
      <c r="E1371" s="260">
        <v>3</v>
      </c>
      <c r="F1371" s="261"/>
      <c r="G1371" s="262">
        <f>ROUND(E1371*F1371,2)</f>
        <v>0</v>
      </c>
      <c r="H1371" s="261"/>
      <c r="I1371" s="262">
        <f>ROUND(E1371*H1371,2)</f>
        <v>0</v>
      </c>
      <c r="J1371" s="261"/>
      <c r="K1371" s="262">
        <f>ROUND(E1371*J1371,2)</f>
        <v>0</v>
      </c>
      <c r="L1371" s="262">
        <v>21</v>
      </c>
      <c r="M1371" s="262">
        <f>G1371*(1+L1371/100)</f>
        <v>0</v>
      </c>
      <c r="N1371" s="260">
        <v>8.0700000000000008E-3</v>
      </c>
      <c r="O1371" s="260">
        <f>ROUND(E1371*N1371,2)</f>
        <v>0.02</v>
      </c>
      <c r="P1371" s="260">
        <v>0</v>
      </c>
      <c r="Q1371" s="260">
        <f>ROUND(E1371*P1371,2)</f>
        <v>0</v>
      </c>
      <c r="R1371" s="262" t="s">
        <v>1976</v>
      </c>
      <c r="S1371" s="262" t="s">
        <v>280</v>
      </c>
      <c r="T1371" s="263" t="s">
        <v>441</v>
      </c>
      <c r="U1371" s="222">
        <v>0.32500000000000001</v>
      </c>
      <c r="V1371" s="222">
        <f>ROUND(E1371*U1371,2)</f>
        <v>0.98</v>
      </c>
      <c r="W1371" s="222"/>
      <c r="X1371" s="222" t="s">
        <v>399</v>
      </c>
      <c r="Y1371" s="222" t="s">
        <v>283</v>
      </c>
      <c r="Z1371" s="212"/>
      <c r="AA1371" s="212"/>
      <c r="AB1371" s="212"/>
      <c r="AC1371" s="212"/>
      <c r="AD1371" s="212"/>
      <c r="AE1371" s="212"/>
      <c r="AF1371" s="212"/>
      <c r="AG1371" s="212" t="s">
        <v>400</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57">
        <v>424</v>
      </c>
      <c r="B1372" s="258" t="s">
        <v>2028</v>
      </c>
      <c r="C1372" s="265" t="s">
        <v>2029</v>
      </c>
      <c r="D1372" s="259" t="s">
        <v>351</v>
      </c>
      <c r="E1372" s="260">
        <v>6</v>
      </c>
      <c r="F1372" s="261"/>
      <c r="G1372" s="262">
        <f>ROUND(E1372*F1372,2)</f>
        <v>0</v>
      </c>
      <c r="H1372" s="261"/>
      <c r="I1372" s="262">
        <f>ROUND(E1372*H1372,2)</f>
        <v>0</v>
      </c>
      <c r="J1372" s="261"/>
      <c r="K1372" s="262">
        <f>ROUND(E1372*J1372,2)</f>
        <v>0</v>
      </c>
      <c r="L1372" s="262">
        <v>21</v>
      </c>
      <c r="M1372" s="262">
        <f>G1372*(1+L1372/100)</f>
        <v>0</v>
      </c>
      <c r="N1372" s="260">
        <v>2.4000000000000001E-4</v>
      </c>
      <c r="O1372" s="260">
        <f>ROUND(E1372*N1372,2)</f>
        <v>0</v>
      </c>
      <c r="P1372" s="260">
        <v>0</v>
      </c>
      <c r="Q1372" s="260">
        <f>ROUND(E1372*P1372,2)</f>
        <v>0</v>
      </c>
      <c r="R1372" s="262" t="s">
        <v>1976</v>
      </c>
      <c r="S1372" s="262" t="s">
        <v>280</v>
      </c>
      <c r="T1372" s="263" t="s">
        <v>441</v>
      </c>
      <c r="U1372" s="222">
        <v>0.124</v>
      </c>
      <c r="V1372" s="222">
        <f>ROUND(E1372*U1372,2)</f>
        <v>0.74</v>
      </c>
      <c r="W1372" s="222"/>
      <c r="X1372" s="222" t="s">
        <v>399</v>
      </c>
      <c r="Y1372" s="222" t="s">
        <v>283</v>
      </c>
      <c r="Z1372" s="212"/>
      <c r="AA1372" s="212"/>
      <c r="AB1372" s="212"/>
      <c r="AC1372" s="212"/>
      <c r="AD1372" s="212"/>
      <c r="AE1372" s="212"/>
      <c r="AF1372" s="212"/>
      <c r="AG1372" s="212" t="s">
        <v>400</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x14ac:dyDescent="0.2">
      <c r="A1373" s="229" t="s">
        <v>275</v>
      </c>
      <c r="B1373" s="230" t="s">
        <v>232</v>
      </c>
      <c r="C1373" s="246" t="s">
        <v>233</v>
      </c>
      <c r="D1373" s="231"/>
      <c r="E1373" s="232"/>
      <c r="F1373" s="233"/>
      <c r="G1373" s="233">
        <f>SUMIF(AG1374:AG1375,"&lt;&gt;NOR",G1374:G1375)</f>
        <v>0</v>
      </c>
      <c r="H1373" s="233"/>
      <c r="I1373" s="233">
        <f>SUM(I1374:I1375)</f>
        <v>0</v>
      </c>
      <c r="J1373" s="233"/>
      <c r="K1373" s="233">
        <f>SUM(K1374:K1375)</f>
        <v>0</v>
      </c>
      <c r="L1373" s="233"/>
      <c r="M1373" s="233">
        <f>SUM(M1374:M1375)</f>
        <v>0</v>
      </c>
      <c r="N1373" s="232"/>
      <c r="O1373" s="232">
        <f>SUM(O1374:O1375)</f>
        <v>0.61</v>
      </c>
      <c r="P1373" s="232"/>
      <c r="Q1373" s="232">
        <f>SUM(Q1374:Q1375)</f>
        <v>0</v>
      </c>
      <c r="R1373" s="233"/>
      <c r="S1373" s="233"/>
      <c r="T1373" s="234"/>
      <c r="U1373" s="228"/>
      <c r="V1373" s="228">
        <f>SUM(V1374:V1375)</f>
        <v>15.120000000000001</v>
      </c>
      <c r="W1373" s="228"/>
      <c r="X1373" s="228"/>
      <c r="Y1373" s="228"/>
      <c r="AG1373" t="s">
        <v>276</v>
      </c>
    </row>
    <row r="1374" spans="1:60" outlineLevel="1" x14ac:dyDescent="0.2">
      <c r="A1374" s="257">
        <v>425</v>
      </c>
      <c r="B1374" s="258" t="s">
        <v>1994</v>
      </c>
      <c r="C1374" s="265" t="s">
        <v>1995</v>
      </c>
      <c r="D1374" s="259" t="s">
        <v>564</v>
      </c>
      <c r="E1374" s="260">
        <v>36</v>
      </c>
      <c r="F1374" s="261"/>
      <c r="G1374" s="262">
        <f>ROUND(E1374*F1374,2)</f>
        <v>0</v>
      </c>
      <c r="H1374" s="261"/>
      <c r="I1374" s="262">
        <f>ROUND(E1374*H1374,2)</f>
        <v>0</v>
      </c>
      <c r="J1374" s="261"/>
      <c r="K1374" s="262">
        <f>ROUND(E1374*J1374,2)</f>
        <v>0</v>
      </c>
      <c r="L1374" s="262">
        <v>21</v>
      </c>
      <c r="M1374" s="262">
        <f>G1374*(1+L1374/100)</f>
        <v>0</v>
      </c>
      <c r="N1374" s="260">
        <v>0</v>
      </c>
      <c r="O1374" s="260">
        <f>ROUND(E1374*N1374,2)</f>
        <v>0</v>
      </c>
      <c r="P1374" s="260">
        <v>0</v>
      </c>
      <c r="Q1374" s="260">
        <f>ROUND(E1374*P1374,2)</f>
        <v>0</v>
      </c>
      <c r="R1374" s="262"/>
      <c r="S1374" s="262" t="s">
        <v>280</v>
      </c>
      <c r="T1374" s="263" t="s">
        <v>441</v>
      </c>
      <c r="U1374" s="222">
        <v>0.3</v>
      </c>
      <c r="V1374" s="222">
        <f>ROUND(E1374*U1374,2)</f>
        <v>10.8</v>
      </c>
      <c r="W1374" s="222"/>
      <c r="X1374" s="222" t="s">
        <v>399</v>
      </c>
      <c r="Y1374" s="222" t="s">
        <v>283</v>
      </c>
      <c r="Z1374" s="212"/>
      <c r="AA1374" s="212"/>
      <c r="AB1374" s="212"/>
      <c r="AC1374" s="212"/>
      <c r="AD1374" s="212"/>
      <c r="AE1374" s="212"/>
      <c r="AF1374" s="212"/>
      <c r="AG1374" s="212" t="s">
        <v>400</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57">
        <v>426</v>
      </c>
      <c r="B1375" s="258" t="s">
        <v>1996</v>
      </c>
      <c r="C1375" s="265" t="s">
        <v>1997</v>
      </c>
      <c r="D1375" s="259" t="s">
        <v>564</v>
      </c>
      <c r="E1375" s="260">
        <v>36</v>
      </c>
      <c r="F1375" s="261"/>
      <c r="G1375" s="262">
        <f>ROUND(E1375*F1375,2)</f>
        <v>0</v>
      </c>
      <c r="H1375" s="261"/>
      <c r="I1375" s="262">
        <f>ROUND(E1375*H1375,2)</f>
        <v>0</v>
      </c>
      <c r="J1375" s="261"/>
      <c r="K1375" s="262">
        <f>ROUND(E1375*J1375,2)</f>
        <v>0</v>
      </c>
      <c r="L1375" s="262">
        <v>21</v>
      </c>
      <c r="M1375" s="262">
        <f>G1375*(1+L1375/100)</f>
        <v>0</v>
      </c>
      <c r="N1375" s="260">
        <v>1.685E-2</v>
      </c>
      <c r="O1375" s="260">
        <f>ROUND(E1375*N1375,2)</f>
        <v>0.61</v>
      </c>
      <c r="P1375" s="260">
        <v>0</v>
      </c>
      <c r="Q1375" s="260">
        <f>ROUND(E1375*P1375,2)</f>
        <v>0</v>
      </c>
      <c r="R1375" s="262"/>
      <c r="S1375" s="262" t="s">
        <v>280</v>
      </c>
      <c r="T1375" s="263" t="s">
        <v>441</v>
      </c>
      <c r="U1375" s="222">
        <v>0.12</v>
      </c>
      <c r="V1375" s="222">
        <f>ROUND(E1375*U1375,2)</f>
        <v>4.32</v>
      </c>
      <c r="W1375" s="222"/>
      <c r="X1375" s="222" t="s">
        <v>399</v>
      </c>
      <c r="Y1375" s="222" t="s">
        <v>283</v>
      </c>
      <c r="Z1375" s="212"/>
      <c r="AA1375" s="212"/>
      <c r="AB1375" s="212"/>
      <c r="AC1375" s="212"/>
      <c r="AD1375" s="212"/>
      <c r="AE1375" s="212"/>
      <c r="AF1375" s="212"/>
      <c r="AG1375" s="212" t="s">
        <v>400</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x14ac:dyDescent="0.2">
      <c r="A1376" s="229" t="s">
        <v>275</v>
      </c>
      <c r="B1376" s="230" t="s">
        <v>186</v>
      </c>
      <c r="C1376" s="246" t="s">
        <v>187</v>
      </c>
      <c r="D1376" s="231"/>
      <c r="E1376" s="232"/>
      <c r="F1376" s="233"/>
      <c r="G1376" s="233">
        <f>SUMIF(AG1377:AG1378,"&lt;&gt;NOR",G1377:G1378)</f>
        <v>0</v>
      </c>
      <c r="H1376" s="233"/>
      <c r="I1376" s="233">
        <f>SUM(I1377:I1378)</f>
        <v>0</v>
      </c>
      <c r="J1376" s="233"/>
      <c r="K1376" s="233">
        <f>SUM(K1377:K1378)</f>
        <v>0</v>
      </c>
      <c r="L1376" s="233"/>
      <c r="M1376" s="233">
        <f>SUM(M1377:M1378)</f>
        <v>0</v>
      </c>
      <c r="N1376" s="232"/>
      <c r="O1376" s="232">
        <f>SUM(O1377:O1378)</f>
        <v>0.62</v>
      </c>
      <c r="P1376" s="232"/>
      <c r="Q1376" s="232">
        <f>SUM(Q1377:Q1378)</f>
        <v>0</v>
      </c>
      <c r="R1376" s="233"/>
      <c r="S1376" s="233"/>
      <c r="T1376" s="234"/>
      <c r="U1376" s="228"/>
      <c r="V1376" s="228">
        <f>SUM(V1377:V1378)</f>
        <v>4.32</v>
      </c>
      <c r="W1376" s="228"/>
      <c r="X1376" s="228"/>
      <c r="Y1376" s="228"/>
      <c r="AG1376" t="s">
        <v>276</v>
      </c>
    </row>
    <row r="1377" spans="1:60" outlineLevel="1" x14ac:dyDescent="0.2">
      <c r="A1377" s="257">
        <v>427</v>
      </c>
      <c r="B1377" s="258" t="s">
        <v>2030</v>
      </c>
      <c r="C1377" s="265" t="s">
        <v>2031</v>
      </c>
      <c r="D1377" s="259" t="s">
        <v>564</v>
      </c>
      <c r="E1377" s="260">
        <v>36</v>
      </c>
      <c r="F1377" s="261"/>
      <c r="G1377" s="262">
        <f>ROUND(E1377*F1377,2)</f>
        <v>0</v>
      </c>
      <c r="H1377" s="261"/>
      <c r="I1377" s="262">
        <f>ROUND(E1377*H1377,2)</f>
        <v>0</v>
      </c>
      <c r="J1377" s="261"/>
      <c r="K1377" s="262">
        <f>ROUND(E1377*J1377,2)</f>
        <v>0</v>
      </c>
      <c r="L1377" s="262">
        <v>21</v>
      </c>
      <c r="M1377" s="262">
        <f>G1377*(1+L1377/100)</f>
        <v>0</v>
      </c>
      <c r="N1377" s="260">
        <v>1.685E-2</v>
      </c>
      <c r="O1377" s="260">
        <f>ROUND(E1377*N1377,2)</f>
        <v>0.61</v>
      </c>
      <c r="P1377" s="260">
        <v>0</v>
      </c>
      <c r="Q1377" s="260">
        <f>ROUND(E1377*P1377,2)</f>
        <v>0</v>
      </c>
      <c r="R1377" s="262"/>
      <c r="S1377" s="262" t="s">
        <v>316</v>
      </c>
      <c r="T1377" s="263" t="s">
        <v>281</v>
      </c>
      <c r="U1377" s="222">
        <v>0.12</v>
      </c>
      <c r="V1377" s="222">
        <f>ROUND(E1377*U1377,2)</f>
        <v>4.32</v>
      </c>
      <c r="W1377" s="222"/>
      <c r="X1377" s="222" t="s">
        <v>399</v>
      </c>
      <c r="Y1377" s="222" t="s">
        <v>283</v>
      </c>
      <c r="Z1377" s="212"/>
      <c r="AA1377" s="212"/>
      <c r="AB1377" s="212"/>
      <c r="AC1377" s="212"/>
      <c r="AD1377" s="212"/>
      <c r="AE1377" s="212"/>
      <c r="AF1377" s="212"/>
      <c r="AG1377" s="212" t="s">
        <v>400</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ht="22.5" outlineLevel="1" x14ac:dyDescent="0.2">
      <c r="A1378" s="257">
        <v>428</v>
      </c>
      <c r="B1378" s="258" t="s">
        <v>2032</v>
      </c>
      <c r="C1378" s="265" t="s">
        <v>2033</v>
      </c>
      <c r="D1378" s="259" t="s">
        <v>492</v>
      </c>
      <c r="E1378" s="260">
        <v>3</v>
      </c>
      <c r="F1378" s="261"/>
      <c r="G1378" s="262">
        <f>ROUND(E1378*F1378,2)</f>
        <v>0</v>
      </c>
      <c r="H1378" s="261"/>
      <c r="I1378" s="262">
        <f>ROUND(E1378*H1378,2)</f>
        <v>0</v>
      </c>
      <c r="J1378" s="261"/>
      <c r="K1378" s="262">
        <f>ROUND(E1378*J1378,2)</f>
        <v>0</v>
      </c>
      <c r="L1378" s="262">
        <v>21</v>
      </c>
      <c r="M1378" s="262">
        <f>G1378*(1+L1378/100)</f>
        <v>0</v>
      </c>
      <c r="N1378" s="260">
        <v>2E-3</v>
      </c>
      <c r="O1378" s="260">
        <f>ROUND(E1378*N1378,2)</f>
        <v>0.01</v>
      </c>
      <c r="P1378" s="260">
        <v>0</v>
      </c>
      <c r="Q1378" s="260">
        <f>ROUND(E1378*P1378,2)</f>
        <v>0</v>
      </c>
      <c r="R1378" s="262" t="s">
        <v>889</v>
      </c>
      <c r="S1378" s="262" t="s">
        <v>2034</v>
      </c>
      <c r="T1378" s="263" t="s">
        <v>281</v>
      </c>
      <c r="U1378" s="222">
        <v>0</v>
      </c>
      <c r="V1378" s="222">
        <f>ROUND(E1378*U1378,2)</f>
        <v>0</v>
      </c>
      <c r="W1378" s="222"/>
      <c r="X1378" s="222" t="s">
        <v>831</v>
      </c>
      <c r="Y1378" s="222" t="s">
        <v>283</v>
      </c>
      <c r="Z1378" s="212"/>
      <c r="AA1378" s="212"/>
      <c r="AB1378" s="212"/>
      <c r="AC1378" s="212"/>
      <c r="AD1378" s="212"/>
      <c r="AE1378" s="212"/>
      <c r="AF1378" s="212"/>
      <c r="AG1378" s="212" t="s">
        <v>832</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x14ac:dyDescent="0.2">
      <c r="A1379" s="229" t="s">
        <v>275</v>
      </c>
      <c r="B1379" s="230" t="s">
        <v>190</v>
      </c>
      <c r="C1379" s="246" t="s">
        <v>191</v>
      </c>
      <c r="D1379" s="231"/>
      <c r="E1379" s="232"/>
      <c r="F1379" s="233"/>
      <c r="G1379" s="233">
        <f>SUMIF(AG1380:AG1405,"&lt;&gt;NOR",G1380:G1405)</f>
        <v>0</v>
      </c>
      <c r="H1379" s="233"/>
      <c r="I1379" s="233">
        <f>SUM(I1380:I1405)</f>
        <v>0</v>
      </c>
      <c r="J1379" s="233"/>
      <c r="K1379" s="233">
        <f>SUM(K1380:K1405)</f>
        <v>0</v>
      </c>
      <c r="L1379" s="233"/>
      <c r="M1379" s="233">
        <f>SUM(M1380:M1405)</f>
        <v>0</v>
      </c>
      <c r="N1379" s="232"/>
      <c r="O1379" s="232">
        <f>SUM(O1380:O1405)</f>
        <v>0</v>
      </c>
      <c r="P1379" s="232"/>
      <c r="Q1379" s="232">
        <f>SUM(Q1380:Q1405)</f>
        <v>0</v>
      </c>
      <c r="R1379" s="233"/>
      <c r="S1379" s="233"/>
      <c r="T1379" s="234"/>
      <c r="U1379" s="228"/>
      <c r="V1379" s="228">
        <f>SUM(V1380:V1405)</f>
        <v>0</v>
      </c>
      <c r="W1379" s="228"/>
      <c r="X1379" s="228"/>
      <c r="Y1379" s="228"/>
      <c r="AG1379" t="s">
        <v>276</v>
      </c>
    </row>
    <row r="1380" spans="1:60" outlineLevel="1" x14ac:dyDescent="0.2">
      <c r="A1380" s="257">
        <v>429</v>
      </c>
      <c r="B1380" s="258" t="s">
        <v>2035</v>
      </c>
      <c r="C1380" s="265" t="s">
        <v>2036</v>
      </c>
      <c r="D1380" s="259" t="s">
        <v>1110</v>
      </c>
      <c r="E1380" s="260">
        <v>10</v>
      </c>
      <c r="F1380" s="261"/>
      <c r="G1380" s="262">
        <f>ROUND(E1380*F1380,2)</f>
        <v>0</v>
      </c>
      <c r="H1380" s="261"/>
      <c r="I1380" s="262">
        <f>ROUND(E1380*H1380,2)</f>
        <v>0</v>
      </c>
      <c r="J1380" s="261"/>
      <c r="K1380" s="262">
        <f>ROUND(E1380*J1380,2)</f>
        <v>0</v>
      </c>
      <c r="L1380" s="262">
        <v>21</v>
      </c>
      <c r="M1380" s="262">
        <f>G1380*(1+L1380/100)</f>
        <v>0</v>
      </c>
      <c r="N1380" s="260">
        <v>0</v>
      </c>
      <c r="O1380" s="260">
        <f>ROUND(E1380*N1380,2)</f>
        <v>0</v>
      </c>
      <c r="P1380" s="260">
        <v>0</v>
      </c>
      <c r="Q1380" s="260">
        <f>ROUND(E1380*P1380,2)</f>
        <v>0</v>
      </c>
      <c r="R1380" s="262"/>
      <c r="S1380" s="262" t="s">
        <v>316</v>
      </c>
      <c r="T1380" s="263" t="s">
        <v>281</v>
      </c>
      <c r="U1380" s="222">
        <v>0</v>
      </c>
      <c r="V1380" s="222">
        <f>ROUND(E1380*U1380,2)</f>
        <v>0</v>
      </c>
      <c r="W1380" s="222"/>
      <c r="X1380" s="222" t="s">
        <v>399</v>
      </c>
      <c r="Y1380" s="222" t="s">
        <v>283</v>
      </c>
      <c r="Z1380" s="212"/>
      <c r="AA1380" s="212"/>
      <c r="AB1380" s="212"/>
      <c r="AC1380" s="212"/>
      <c r="AD1380" s="212"/>
      <c r="AE1380" s="212"/>
      <c r="AF1380" s="212"/>
      <c r="AG1380" s="212" t="s">
        <v>400</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57">
        <v>430</v>
      </c>
      <c r="B1381" s="258" t="s">
        <v>2037</v>
      </c>
      <c r="C1381" s="265" t="s">
        <v>2038</v>
      </c>
      <c r="D1381" s="259" t="s">
        <v>1110</v>
      </c>
      <c r="E1381" s="260">
        <v>50</v>
      </c>
      <c r="F1381" s="261"/>
      <c r="G1381" s="262">
        <f>ROUND(E1381*F1381,2)</f>
        <v>0</v>
      </c>
      <c r="H1381" s="261"/>
      <c r="I1381" s="262">
        <f>ROUND(E1381*H1381,2)</f>
        <v>0</v>
      </c>
      <c r="J1381" s="261"/>
      <c r="K1381" s="262">
        <f>ROUND(E1381*J1381,2)</f>
        <v>0</v>
      </c>
      <c r="L1381" s="262">
        <v>21</v>
      </c>
      <c r="M1381" s="262">
        <f>G1381*(1+L1381/100)</f>
        <v>0</v>
      </c>
      <c r="N1381" s="260">
        <v>0</v>
      </c>
      <c r="O1381" s="260">
        <f>ROUND(E1381*N1381,2)</f>
        <v>0</v>
      </c>
      <c r="P1381" s="260">
        <v>0</v>
      </c>
      <c r="Q1381" s="260">
        <f>ROUND(E1381*P1381,2)</f>
        <v>0</v>
      </c>
      <c r="R1381" s="262"/>
      <c r="S1381" s="262" t="s">
        <v>316</v>
      </c>
      <c r="T1381" s="263" t="s">
        <v>281</v>
      </c>
      <c r="U1381" s="222">
        <v>0</v>
      </c>
      <c r="V1381" s="222">
        <f>ROUND(E1381*U1381,2)</f>
        <v>0</v>
      </c>
      <c r="W1381" s="222"/>
      <c r="X1381" s="222" t="s">
        <v>399</v>
      </c>
      <c r="Y1381" s="222" t="s">
        <v>283</v>
      </c>
      <c r="Z1381" s="212"/>
      <c r="AA1381" s="212"/>
      <c r="AB1381" s="212"/>
      <c r="AC1381" s="212"/>
      <c r="AD1381" s="212"/>
      <c r="AE1381" s="212"/>
      <c r="AF1381" s="212"/>
      <c r="AG1381" s="212" t="s">
        <v>400</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57">
        <v>431</v>
      </c>
      <c r="B1382" s="258" t="s">
        <v>2039</v>
      </c>
      <c r="C1382" s="265" t="s">
        <v>2040</v>
      </c>
      <c r="D1382" s="259" t="s">
        <v>1110</v>
      </c>
      <c r="E1382" s="260">
        <v>140</v>
      </c>
      <c r="F1382" s="261"/>
      <c r="G1382" s="262">
        <f>ROUND(E1382*F1382,2)</f>
        <v>0</v>
      </c>
      <c r="H1382" s="261"/>
      <c r="I1382" s="262">
        <f>ROUND(E1382*H1382,2)</f>
        <v>0</v>
      </c>
      <c r="J1382" s="261"/>
      <c r="K1382" s="262">
        <f>ROUND(E1382*J1382,2)</f>
        <v>0</v>
      </c>
      <c r="L1382" s="262">
        <v>21</v>
      </c>
      <c r="M1382" s="262">
        <f>G1382*(1+L1382/100)</f>
        <v>0</v>
      </c>
      <c r="N1382" s="260">
        <v>0</v>
      </c>
      <c r="O1382" s="260">
        <f>ROUND(E1382*N1382,2)</f>
        <v>0</v>
      </c>
      <c r="P1382" s="260">
        <v>0</v>
      </c>
      <c r="Q1382" s="260">
        <f>ROUND(E1382*P1382,2)</f>
        <v>0</v>
      </c>
      <c r="R1382" s="262"/>
      <c r="S1382" s="262" t="s">
        <v>316</v>
      </c>
      <c r="T1382" s="263" t="s">
        <v>281</v>
      </c>
      <c r="U1382" s="222">
        <v>0</v>
      </c>
      <c r="V1382" s="222">
        <f>ROUND(E1382*U1382,2)</f>
        <v>0</v>
      </c>
      <c r="W1382" s="222"/>
      <c r="X1382" s="222" t="s">
        <v>399</v>
      </c>
      <c r="Y1382" s="222" t="s">
        <v>283</v>
      </c>
      <c r="Z1382" s="212"/>
      <c r="AA1382" s="212"/>
      <c r="AB1382" s="212"/>
      <c r="AC1382" s="212"/>
      <c r="AD1382" s="212"/>
      <c r="AE1382" s="212"/>
      <c r="AF1382" s="212"/>
      <c r="AG1382" s="212" t="s">
        <v>400</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57">
        <v>432</v>
      </c>
      <c r="B1383" s="258" t="s">
        <v>2041</v>
      </c>
      <c r="C1383" s="265" t="s">
        <v>2042</v>
      </c>
      <c r="D1383" s="259" t="s">
        <v>1110</v>
      </c>
      <c r="E1383" s="260">
        <v>40</v>
      </c>
      <c r="F1383" s="261"/>
      <c r="G1383" s="262">
        <f>ROUND(E1383*F1383,2)</f>
        <v>0</v>
      </c>
      <c r="H1383" s="261"/>
      <c r="I1383" s="262">
        <f>ROUND(E1383*H1383,2)</f>
        <v>0</v>
      </c>
      <c r="J1383" s="261"/>
      <c r="K1383" s="262">
        <f>ROUND(E1383*J1383,2)</f>
        <v>0</v>
      </c>
      <c r="L1383" s="262">
        <v>21</v>
      </c>
      <c r="M1383" s="262">
        <f>G1383*(1+L1383/100)</f>
        <v>0</v>
      </c>
      <c r="N1383" s="260">
        <v>0</v>
      </c>
      <c r="O1383" s="260">
        <f>ROUND(E1383*N1383,2)</f>
        <v>0</v>
      </c>
      <c r="P1383" s="260">
        <v>0</v>
      </c>
      <c r="Q1383" s="260">
        <f>ROUND(E1383*P1383,2)</f>
        <v>0</v>
      </c>
      <c r="R1383" s="262"/>
      <c r="S1383" s="262" t="s">
        <v>316</v>
      </c>
      <c r="T1383" s="263" t="s">
        <v>281</v>
      </c>
      <c r="U1383" s="222">
        <v>0</v>
      </c>
      <c r="V1383" s="222">
        <f>ROUND(E1383*U1383,2)</f>
        <v>0</v>
      </c>
      <c r="W1383" s="222"/>
      <c r="X1383" s="222" t="s">
        <v>399</v>
      </c>
      <c r="Y1383" s="222" t="s">
        <v>283</v>
      </c>
      <c r="Z1383" s="212"/>
      <c r="AA1383" s="212"/>
      <c r="AB1383" s="212"/>
      <c r="AC1383" s="212"/>
      <c r="AD1383" s="212"/>
      <c r="AE1383" s="212"/>
      <c r="AF1383" s="212"/>
      <c r="AG1383" s="212" t="s">
        <v>400</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36">
        <v>433</v>
      </c>
      <c r="B1384" s="237" t="s">
        <v>2043</v>
      </c>
      <c r="C1384" s="247" t="s">
        <v>2044</v>
      </c>
      <c r="D1384" s="238" t="s">
        <v>886</v>
      </c>
      <c r="E1384" s="239">
        <v>6</v>
      </c>
      <c r="F1384" s="240"/>
      <c r="G1384" s="241">
        <f>ROUND(E1384*F1384,2)</f>
        <v>0</v>
      </c>
      <c r="H1384" s="240"/>
      <c r="I1384" s="241">
        <f>ROUND(E1384*H1384,2)</f>
        <v>0</v>
      </c>
      <c r="J1384" s="240"/>
      <c r="K1384" s="241">
        <f>ROUND(E1384*J1384,2)</f>
        <v>0</v>
      </c>
      <c r="L1384" s="241">
        <v>21</v>
      </c>
      <c r="M1384" s="241">
        <f>G1384*(1+L1384/100)</f>
        <v>0</v>
      </c>
      <c r="N1384" s="239">
        <v>0</v>
      </c>
      <c r="O1384" s="239">
        <f>ROUND(E1384*N1384,2)</f>
        <v>0</v>
      </c>
      <c r="P1384" s="239">
        <v>0</v>
      </c>
      <c r="Q1384" s="239">
        <f>ROUND(E1384*P1384,2)</f>
        <v>0</v>
      </c>
      <c r="R1384" s="241"/>
      <c r="S1384" s="241" t="s">
        <v>316</v>
      </c>
      <c r="T1384" s="242" t="s">
        <v>281</v>
      </c>
      <c r="U1384" s="222">
        <v>0</v>
      </c>
      <c r="V1384" s="222">
        <f>ROUND(E1384*U1384,2)</f>
        <v>0</v>
      </c>
      <c r="W1384" s="222"/>
      <c r="X1384" s="222" t="s">
        <v>399</v>
      </c>
      <c r="Y1384" s="222" t="s">
        <v>283</v>
      </c>
      <c r="Z1384" s="212"/>
      <c r="AA1384" s="212"/>
      <c r="AB1384" s="212"/>
      <c r="AC1384" s="212"/>
      <c r="AD1384" s="212"/>
      <c r="AE1384" s="212"/>
      <c r="AF1384" s="212"/>
      <c r="AG1384" s="212" t="s">
        <v>400</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2" x14ac:dyDescent="0.2">
      <c r="A1385" s="219"/>
      <c r="B1385" s="220"/>
      <c r="C1385" s="249" t="s">
        <v>2045</v>
      </c>
      <c r="D1385" s="226"/>
      <c r="E1385" s="227"/>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288</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49" t="s">
        <v>2046</v>
      </c>
      <c r="D1386" s="226"/>
      <c r="E1386" s="227"/>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288</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49" t="s">
        <v>1533</v>
      </c>
      <c r="D1387" s="226"/>
      <c r="E1387" s="227">
        <v>6</v>
      </c>
      <c r="F1387" s="222"/>
      <c r="G1387" s="222"/>
      <c r="H1387" s="222"/>
      <c r="I1387" s="222"/>
      <c r="J1387" s="222"/>
      <c r="K1387" s="222"/>
      <c r="L1387" s="222"/>
      <c r="M1387" s="222"/>
      <c r="N1387" s="221"/>
      <c r="O1387" s="221"/>
      <c r="P1387" s="221"/>
      <c r="Q1387" s="221"/>
      <c r="R1387" s="222"/>
      <c r="S1387" s="222"/>
      <c r="T1387" s="222"/>
      <c r="U1387" s="222"/>
      <c r="V1387" s="222"/>
      <c r="W1387" s="222"/>
      <c r="X1387" s="222"/>
      <c r="Y1387" s="222"/>
      <c r="Z1387" s="212"/>
      <c r="AA1387" s="212"/>
      <c r="AB1387" s="212"/>
      <c r="AC1387" s="212"/>
      <c r="AD1387" s="212"/>
      <c r="AE1387" s="212"/>
      <c r="AF1387" s="212"/>
      <c r="AG1387" s="212" t="s">
        <v>288</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57">
        <v>434</v>
      </c>
      <c r="B1388" s="258" t="s">
        <v>2047</v>
      </c>
      <c r="C1388" s="265" t="s">
        <v>2048</v>
      </c>
      <c r="D1388" s="259" t="s">
        <v>886</v>
      </c>
      <c r="E1388" s="260">
        <v>24</v>
      </c>
      <c r="F1388" s="261"/>
      <c r="G1388" s="262">
        <f>ROUND(E1388*F1388,2)</f>
        <v>0</v>
      </c>
      <c r="H1388" s="261"/>
      <c r="I1388" s="262">
        <f>ROUND(E1388*H1388,2)</f>
        <v>0</v>
      </c>
      <c r="J1388" s="261"/>
      <c r="K1388" s="262">
        <f>ROUND(E1388*J1388,2)</f>
        <v>0</v>
      </c>
      <c r="L1388" s="262">
        <v>21</v>
      </c>
      <c r="M1388" s="262">
        <f>G1388*(1+L1388/100)</f>
        <v>0</v>
      </c>
      <c r="N1388" s="260">
        <v>0</v>
      </c>
      <c r="O1388" s="260">
        <f>ROUND(E1388*N1388,2)</f>
        <v>0</v>
      </c>
      <c r="P1388" s="260">
        <v>0</v>
      </c>
      <c r="Q1388" s="260">
        <f>ROUND(E1388*P1388,2)</f>
        <v>0</v>
      </c>
      <c r="R1388" s="262"/>
      <c r="S1388" s="262" t="s">
        <v>316</v>
      </c>
      <c r="T1388" s="263" t="s">
        <v>281</v>
      </c>
      <c r="U1388" s="222">
        <v>0</v>
      </c>
      <c r="V1388" s="222">
        <f>ROUND(E1388*U1388,2)</f>
        <v>0</v>
      </c>
      <c r="W1388" s="222"/>
      <c r="X1388" s="222" t="s">
        <v>399</v>
      </c>
      <c r="Y1388" s="222" t="s">
        <v>283</v>
      </c>
      <c r="Z1388" s="212"/>
      <c r="AA1388" s="212"/>
      <c r="AB1388" s="212"/>
      <c r="AC1388" s="212"/>
      <c r="AD1388" s="212"/>
      <c r="AE1388" s="212"/>
      <c r="AF1388" s="212"/>
      <c r="AG1388" s="212" t="s">
        <v>400</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57">
        <v>435</v>
      </c>
      <c r="B1389" s="258" t="s">
        <v>2049</v>
      </c>
      <c r="C1389" s="265" t="s">
        <v>2050</v>
      </c>
      <c r="D1389" s="259" t="s">
        <v>886</v>
      </c>
      <c r="E1389" s="260">
        <v>6</v>
      </c>
      <c r="F1389" s="261"/>
      <c r="G1389" s="262">
        <f>ROUND(E1389*F1389,2)</f>
        <v>0</v>
      </c>
      <c r="H1389" s="261"/>
      <c r="I1389" s="262">
        <f>ROUND(E1389*H1389,2)</f>
        <v>0</v>
      </c>
      <c r="J1389" s="261"/>
      <c r="K1389" s="262">
        <f>ROUND(E1389*J1389,2)</f>
        <v>0</v>
      </c>
      <c r="L1389" s="262">
        <v>21</v>
      </c>
      <c r="M1389" s="262">
        <f>G1389*(1+L1389/100)</f>
        <v>0</v>
      </c>
      <c r="N1389" s="260">
        <v>0</v>
      </c>
      <c r="O1389" s="260">
        <f>ROUND(E1389*N1389,2)</f>
        <v>0</v>
      </c>
      <c r="P1389" s="260">
        <v>0</v>
      </c>
      <c r="Q1389" s="260">
        <f>ROUND(E1389*P1389,2)</f>
        <v>0</v>
      </c>
      <c r="R1389" s="262"/>
      <c r="S1389" s="262" t="s">
        <v>316</v>
      </c>
      <c r="T1389" s="263" t="s">
        <v>281</v>
      </c>
      <c r="U1389" s="222">
        <v>0</v>
      </c>
      <c r="V1389" s="222">
        <f>ROUND(E1389*U1389,2)</f>
        <v>0</v>
      </c>
      <c r="W1389" s="222"/>
      <c r="X1389" s="222" t="s">
        <v>399</v>
      </c>
      <c r="Y1389" s="222" t="s">
        <v>283</v>
      </c>
      <c r="Z1389" s="212"/>
      <c r="AA1389" s="212"/>
      <c r="AB1389" s="212"/>
      <c r="AC1389" s="212"/>
      <c r="AD1389" s="212"/>
      <c r="AE1389" s="212"/>
      <c r="AF1389" s="212"/>
      <c r="AG1389" s="212" t="s">
        <v>400</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57">
        <v>436</v>
      </c>
      <c r="B1390" s="258" t="s">
        <v>2051</v>
      </c>
      <c r="C1390" s="265" t="s">
        <v>2052</v>
      </c>
      <c r="D1390" s="259" t="s">
        <v>886</v>
      </c>
      <c r="E1390" s="260">
        <v>4</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316</v>
      </c>
      <c r="T1390" s="263" t="s">
        <v>281</v>
      </c>
      <c r="U1390" s="222">
        <v>0</v>
      </c>
      <c r="V1390" s="222">
        <f>ROUND(E1390*U1390,2)</f>
        <v>0</v>
      </c>
      <c r="W1390" s="222"/>
      <c r="X1390" s="222" t="s">
        <v>399</v>
      </c>
      <c r="Y1390" s="222" t="s">
        <v>283</v>
      </c>
      <c r="Z1390" s="212"/>
      <c r="AA1390" s="212"/>
      <c r="AB1390" s="212"/>
      <c r="AC1390" s="212"/>
      <c r="AD1390" s="212"/>
      <c r="AE1390" s="212"/>
      <c r="AF1390" s="212"/>
      <c r="AG1390" s="212" t="s">
        <v>400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437</v>
      </c>
      <c r="B1391" s="258" t="s">
        <v>2053</v>
      </c>
      <c r="C1391" s="265" t="s">
        <v>2054</v>
      </c>
      <c r="D1391" s="259" t="s">
        <v>886</v>
      </c>
      <c r="E1391" s="260">
        <v>1</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316</v>
      </c>
      <c r="T1391" s="263" t="s">
        <v>281</v>
      </c>
      <c r="U1391" s="222">
        <v>0</v>
      </c>
      <c r="V1391" s="222">
        <f>ROUND(E1391*U1391,2)</f>
        <v>0</v>
      </c>
      <c r="W1391" s="222"/>
      <c r="X1391" s="222" t="s">
        <v>399</v>
      </c>
      <c r="Y1391" s="222" t="s">
        <v>283</v>
      </c>
      <c r="Z1391" s="212"/>
      <c r="AA1391" s="212"/>
      <c r="AB1391" s="212"/>
      <c r="AC1391" s="212"/>
      <c r="AD1391" s="212"/>
      <c r="AE1391" s="212"/>
      <c r="AF1391" s="212"/>
      <c r="AG1391" s="212" t="s">
        <v>400</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438</v>
      </c>
      <c r="B1392" s="258" t="s">
        <v>2055</v>
      </c>
      <c r="C1392" s="265" t="s">
        <v>2056</v>
      </c>
      <c r="D1392" s="259" t="s">
        <v>886</v>
      </c>
      <c r="E1392" s="260">
        <v>6</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316</v>
      </c>
      <c r="T1392" s="263" t="s">
        <v>281</v>
      </c>
      <c r="U1392" s="222">
        <v>0</v>
      </c>
      <c r="V1392" s="222">
        <f>ROUND(E1392*U1392,2)</f>
        <v>0</v>
      </c>
      <c r="W1392" s="222"/>
      <c r="X1392" s="222" t="s">
        <v>399</v>
      </c>
      <c r="Y1392" s="222" t="s">
        <v>283</v>
      </c>
      <c r="Z1392" s="212"/>
      <c r="AA1392" s="212"/>
      <c r="AB1392" s="212"/>
      <c r="AC1392" s="212"/>
      <c r="AD1392" s="212"/>
      <c r="AE1392" s="212"/>
      <c r="AF1392" s="212"/>
      <c r="AG1392" s="212" t="s">
        <v>400</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439</v>
      </c>
      <c r="B1393" s="258" t="s">
        <v>2057</v>
      </c>
      <c r="C1393" s="265" t="s">
        <v>2058</v>
      </c>
      <c r="D1393" s="259" t="s">
        <v>886</v>
      </c>
      <c r="E1393" s="260">
        <v>1</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316</v>
      </c>
      <c r="T1393" s="263" t="s">
        <v>281</v>
      </c>
      <c r="U1393" s="222">
        <v>0</v>
      </c>
      <c r="V1393" s="222">
        <f>ROUND(E1393*U1393,2)</f>
        <v>0</v>
      </c>
      <c r="W1393" s="222"/>
      <c r="X1393" s="222" t="s">
        <v>399</v>
      </c>
      <c r="Y1393" s="222" t="s">
        <v>283</v>
      </c>
      <c r="Z1393" s="212"/>
      <c r="AA1393" s="212"/>
      <c r="AB1393" s="212"/>
      <c r="AC1393" s="212"/>
      <c r="AD1393" s="212"/>
      <c r="AE1393" s="212"/>
      <c r="AF1393" s="212"/>
      <c r="AG1393" s="212" t="s">
        <v>400</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57">
        <v>440</v>
      </c>
      <c r="B1394" s="258" t="s">
        <v>2059</v>
      </c>
      <c r="C1394" s="265" t="s">
        <v>2060</v>
      </c>
      <c r="D1394" s="259" t="s">
        <v>886</v>
      </c>
      <c r="E1394" s="260">
        <v>24</v>
      </c>
      <c r="F1394" s="261"/>
      <c r="G1394" s="262">
        <f>ROUND(E1394*F1394,2)</f>
        <v>0</v>
      </c>
      <c r="H1394" s="261"/>
      <c r="I1394" s="262">
        <f>ROUND(E1394*H1394,2)</f>
        <v>0</v>
      </c>
      <c r="J1394" s="261"/>
      <c r="K1394" s="262">
        <f>ROUND(E1394*J1394,2)</f>
        <v>0</v>
      </c>
      <c r="L1394" s="262">
        <v>21</v>
      </c>
      <c r="M1394" s="262">
        <f>G1394*(1+L1394/100)</f>
        <v>0</v>
      </c>
      <c r="N1394" s="260">
        <v>0</v>
      </c>
      <c r="O1394" s="260">
        <f>ROUND(E1394*N1394,2)</f>
        <v>0</v>
      </c>
      <c r="P1394" s="260">
        <v>0</v>
      </c>
      <c r="Q1394" s="260">
        <f>ROUND(E1394*P1394,2)</f>
        <v>0</v>
      </c>
      <c r="R1394" s="262"/>
      <c r="S1394" s="262" t="s">
        <v>316</v>
      </c>
      <c r="T1394" s="263" t="s">
        <v>281</v>
      </c>
      <c r="U1394" s="222">
        <v>0</v>
      </c>
      <c r="V1394" s="222">
        <f>ROUND(E1394*U1394,2)</f>
        <v>0</v>
      </c>
      <c r="W1394" s="222"/>
      <c r="X1394" s="222" t="s">
        <v>399</v>
      </c>
      <c r="Y1394" s="222" t="s">
        <v>283</v>
      </c>
      <c r="Z1394" s="212"/>
      <c r="AA1394" s="212"/>
      <c r="AB1394" s="212"/>
      <c r="AC1394" s="212"/>
      <c r="AD1394" s="212"/>
      <c r="AE1394" s="212"/>
      <c r="AF1394" s="212"/>
      <c r="AG1394" s="212" t="s">
        <v>400</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
      <c r="A1395" s="257">
        <v>441</v>
      </c>
      <c r="B1395" s="258" t="s">
        <v>2061</v>
      </c>
      <c r="C1395" s="265" t="s">
        <v>2062</v>
      </c>
      <c r="D1395" s="259" t="s">
        <v>886</v>
      </c>
      <c r="E1395" s="260">
        <v>24</v>
      </c>
      <c r="F1395" s="261"/>
      <c r="G1395" s="262">
        <f>ROUND(E1395*F1395,2)</f>
        <v>0</v>
      </c>
      <c r="H1395" s="261"/>
      <c r="I1395" s="262">
        <f>ROUND(E1395*H1395,2)</f>
        <v>0</v>
      </c>
      <c r="J1395" s="261"/>
      <c r="K1395" s="262">
        <f>ROUND(E1395*J1395,2)</f>
        <v>0</v>
      </c>
      <c r="L1395" s="262">
        <v>21</v>
      </c>
      <c r="M1395" s="262">
        <f>G1395*(1+L1395/100)</f>
        <v>0</v>
      </c>
      <c r="N1395" s="260">
        <v>0</v>
      </c>
      <c r="O1395" s="260">
        <f>ROUND(E1395*N1395,2)</f>
        <v>0</v>
      </c>
      <c r="P1395" s="260">
        <v>0</v>
      </c>
      <c r="Q1395" s="260">
        <f>ROUND(E1395*P1395,2)</f>
        <v>0</v>
      </c>
      <c r="R1395" s="262"/>
      <c r="S1395" s="262" t="s">
        <v>316</v>
      </c>
      <c r="T1395" s="263" t="s">
        <v>281</v>
      </c>
      <c r="U1395" s="222">
        <v>0</v>
      </c>
      <c r="V1395" s="222">
        <f>ROUND(E1395*U1395,2)</f>
        <v>0</v>
      </c>
      <c r="W1395" s="222"/>
      <c r="X1395" s="222" t="s">
        <v>399</v>
      </c>
      <c r="Y1395" s="222" t="s">
        <v>283</v>
      </c>
      <c r="Z1395" s="212"/>
      <c r="AA1395" s="212"/>
      <c r="AB1395" s="212"/>
      <c r="AC1395" s="212"/>
      <c r="AD1395" s="212"/>
      <c r="AE1395" s="212"/>
      <c r="AF1395" s="212"/>
      <c r="AG1395" s="212" t="s">
        <v>400</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57">
        <v>442</v>
      </c>
      <c r="B1396" s="258" t="s">
        <v>2063</v>
      </c>
      <c r="C1396" s="265" t="s">
        <v>2064</v>
      </c>
      <c r="D1396" s="259" t="s">
        <v>886</v>
      </c>
      <c r="E1396" s="260">
        <v>6</v>
      </c>
      <c r="F1396" s="261"/>
      <c r="G1396" s="262">
        <f>ROUND(E1396*F1396,2)</f>
        <v>0</v>
      </c>
      <c r="H1396" s="261"/>
      <c r="I1396" s="262">
        <f>ROUND(E1396*H1396,2)</f>
        <v>0</v>
      </c>
      <c r="J1396" s="261"/>
      <c r="K1396" s="262">
        <f>ROUND(E1396*J1396,2)</f>
        <v>0</v>
      </c>
      <c r="L1396" s="262">
        <v>21</v>
      </c>
      <c r="M1396" s="262">
        <f>G1396*(1+L1396/100)</f>
        <v>0</v>
      </c>
      <c r="N1396" s="260">
        <v>0</v>
      </c>
      <c r="O1396" s="260">
        <f>ROUND(E1396*N1396,2)</f>
        <v>0</v>
      </c>
      <c r="P1396" s="260">
        <v>0</v>
      </c>
      <c r="Q1396" s="260">
        <f>ROUND(E1396*P1396,2)</f>
        <v>0</v>
      </c>
      <c r="R1396" s="262"/>
      <c r="S1396" s="262" t="s">
        <v>316</v>
      </c>
      <c r="T1396" s="263" t="s">
        <v>281</v>
      </c>
      <c r="U1396" s="222">
        <v>0</v>
      </c>
      <c r="V1396" s="222">
        <f>ROUND(E1396*U1396,2)</f>
        <v>0</v>
      </c>
      <c r="W1396" s="222"/>
      <c r="X1396" s="222" t="s">
        <v>399</v>
      </c>
      <c r="Y1396" s="222" t="s">
        <v>283</v>
      </c>
      <c r="Z1396" s="212"/>
      <c r="AA1396" s="212"/>
      <c r="AB1396" s="212"/>
      <c r="AC1396" s="212"/>
      <c r="AD1396" s="212"/>
      <c r="AE1396" s="212"/>
      <c r="AF1396" s="212"/>
      <c r="AG1396" s="212" t="s">
        <v>400</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57">
        <v>443</v>
      </c>
      <c r="B1397" s="258" t="s">
        <v>2065</v>
      </c>
      <c r="C1397" s="265" t="s">
        <v>2066</v>
      </c>
      <c r="D1397" s="259" t="s">
        <v>886</v>
      </c>
      <c r="E1397" s="260">
        <v>6</v>
      </c>
      <c r="F1397" s="261"/>
      <c r="G1397" s="262">
        <f>ROUND(E1397*F1397,2)</f>
        <v>0</v>
      </c>
      <c r="H1397" s="261"/>
      <c r="I1397" s="262">
        <f>ROUND(E1397*H1397,2)</f>
        <v>0</v>
      </c>
      <c r="J1397" s="261"/>
      <c r="K1397" s="262">
        <f>ROUND(E1397*J1397,2)</f>
        <v>0</v>
      </c>
      <c r="L1397" s="262">
        <v>21</v>
      </c>
      <c r="M1397" s="262">
        <f>G1397*(1+L1397/100)</f>
        <v>0</v>
      </c>
      <c r="N1397" s="260">
        <v>0</v>
      </c>
      <c r="O1397" s="260">
        <f>ROUND(E1397*N1397,2)</f>
        <v>0</v>
      </c>
      <c r="P1397" s="260">
        <v>0</v>
      </c>
      <c r="Q1397" s="260">
        <f>ROUND(E1397*P1397,2)</f>
        <v>0</v>
      </c>
      <c r="R1397" s="262"/>
      <c r="S1397" s="262" t="s">
        <v>316</v>
      </c>
      <c r="T1397" s="263" t="s">
        <v>281</v>
      </c>
      <c r="U1397" s="222">
        <v>0</v>
      </c>
      <c r="V1397" s="222">
        <f>ROUND(E1397*U1397,2)</f>
        <v>0</v>
      </c>
      <c r="W1397" s="222"/>
      <c r="X1397" s="222" t="s">
        <v>399</v>
      </c>
      <c r="Y1397" s="222" t="s">
        <v>283</v>
      </c>
      <c r="Z1397" s="212"/>
      <c r="AA1397" s="212"/>
      <c r="AB1397" s="212"/>
      <c r="AC1397" s="212"/>
      <c r="AD1397" s="212"/>
      <c r="AE1397" s="212"/>
      <c r="AF1397" s="212"/>
      <c r="AG1397" s="212" t="s">
        <v>400</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444</v>
      </c>
      <c r="B1398" s="258" t="s">
        <v>2067</v>
      </c>
      <c r="C1398" s="265" t="s">
        <v>2068</v>
      </c>
      <c r="D1398" s="259" t="s">
        <v>886</v>
      </c>
      <c r="E1398" s="260">
        <v>2</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316</v>
      </c>
      <c r="T1398" s="263" t="s">
        <v>281</v>
      </c>
      <c r="U1398" s="222">
        <v>0</v>
      </c>
      <c r="V1398" s="222">
        <f>ROUND(E1398*U1398,2)</f>
        <v>0</v>
      </c>
      <c r="W1398" s="222"/>
      <c r="X1398" s="222" t="s">
        <v>399</v>
      </c>
      <c r="Y1398" s="222" t="s">
        <v>283</v>
      </c>
      <c r="Z1398" s="212"/>
      <c r="AA1398" s="212"/>
      <c r="AB1398" s="212"/>
      <c r="AC1398" s="212"/>
      <c r="AD1398" s="212"/>
      <c r="AE1398" s="212"/>
      <c r="AF1398" s="212"/>
      <c r="AG1398" s="212" t="s">
        <v>400</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445</v>
      </c>
      <c r="B1399" s="258" t="s">
        <v>2069</v>
      </c>
      <c r="C1399" s="265" t="s">
        <v>2070</v>
      </c>
      <c r="D1399" s="259" t="s">
        <v>886</v>
      </c>
      <c r="E1399" s="260">
        <v>1</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316</v>
      </c>
      <c r="T1399" s="263" t="s">
        <v>281</v>
      </c>
      <c r="U1399" s="222">
        <v>0</v>
      </c>
      <c r="V1399" s="222">
        <f>ROUND(E1399*U1399,2)</f>
        <v>0</v>
      </c>
      <c r="W1399" s="222"/>
      <c r="X1399" s="222" t="s">
        <v>399</v>
      </c>
      <c r="Y1399" s="222" t="s">
        <v>283</v>
      </c>
      <c r="Z1399" s="212"/>
      <c r="AA1399" s="212"/>
      <c r="AB1399" s="212"/>
      <c r="AC1399" s="212"/>
      <c r="AD1399" s="212"/>
      <c r="AE1399" s="212"/>
      <c r="AF1399" s="212"/>
      <c r="AG1399" s="212" t="s">
        <v>400</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ht="22.5" outlineLevel="1" x14ac:dyDescent="0.2">
      <c r="A1400" s="257">
        <v>446</v>
      </c>
      <c r="B1400" s="258" t="s">
        <v>2071</v>
      </c>
      <c r="C1400" s="265" t="s">
        <v>2072</v>
      </c>
      <c r="D1400" s="259" t="s">
        <v>886</v>
      </c>
      <c r="E1400" s="260">
        <v>14</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316</v>
      </c>
      <c r="T1400" s="263" t="s">
        <v>281</v>
      </c>
      <c r="U1400" s="222">
        <v>0</v>
      </c>
      <c r="V1400" s="222">
        <f>ROUND(E1400*U1400,2)</f>
        <v>0</v>
      </c>
      <c r="W1400" s="222"/>
      <c r="X1400" s="222" t="s">
        <v>399</v>
      </c>
      <c r="Y1400" s="222" t="s">
        <v>283</v>
      </c>
      <c r="Z1400" s="212"/>
      <c r="AA1400" s="212"/>
      <c r="AB1400" s="212"/>
      <c r="AC1400" s="212"/>
      <c r="AD1400" s="212"/>
      <c r="AE1400" s="212"/>
      <c r="AF1400" s="212"/>
      <c r="AG1400" s="212" t="s">
        <v>400</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ht="22.5" outlineLevel="1" x14ac:dyDescent="0.2">
      <c r="A1401" s="257">
        <v>447</v>
      </c>
      <c r="B1401" s="258" t="s">
        <v>2073</v>
      </c>
      <c r="C1401" s="265" t="s">
        <v>2074</v>
      </c>
      <c r="D1401" s="259" t="s">
        <v>886</v>
      </c>
      <c r="E1401" s="260">
        <v>2</v>
      </c>
      <c r="F1401" s="261"/>
      <c r="G1401" s="262">
        <f>ROUND(E1401*F1401,2)</f>
        <v>0</v>
      </c>
      <c r="H1401" s="261"/>
      <c r="I1401" s="262">
        <f>ROUND(E1401*H1401,2)</f>
        <v>0</v>
      </c>
      <c r="J1401" s="261"/>
      <c r="K1401" s="262">
        <f>ROUND(E1401*J1401,2)</f>
        <v>0</v>
      </c>
      <c r="L1401" s="262">
        <v>21</v>
      </c>
      <c r="M1401" s="262">
        <f>G1401*(1+L1401/100)</f>
        <v>0</v>
      </c>
      <c r="N1401" s="260">
        <v>0</v>
      </c>
      <c r="O1401" s="260">
        <f>ROUND(E1401*N1401,2)</f>
        <v>0</v>
      </c>
      <c r="P1401" s="260">
        <v>0</v>
      </c>
      <c r="Q1401" s="260">
        <f>ROUND(E1401*P1401,2)</f>
        <v>0</v>
      </c>
      <c r="R1401" s="262"/>
      <c r="S1401" s="262" t="s">
        <v>316</v>
      </c>
      <c r="T1401" s="263" t="s">
        <v>281</v>
      </c>
      <c r="U1401" s="222">
        <v>0</v>
      </c>
      <c r="V1401" s="222">
        <f>ROUND(E1401*U1401,2)</f>
        <v>0</v>
      </c>
      <c r="W1401" s="222"/>
      <c r="X1401" s="222" t="s">
        <v>399</v>
      </c>
      <c r="Y1401" s="222" t="s">
        <v>283</v>
      </c>
      <c r="Z1401" s="212"/>
      <c r="AA1401" s="212"/>
      <c r="AB1401" s="212"/>
      <c r="AC1401" s="212"/>
      <c r="AD1401" s="212"/>
      <c r="AE1401" s="212"/>
      <c r="AF1401" s="212"/>
      <c r="AG1401" s="212" t="s">
        <v>400</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57">
        <v>448</v>
      </c>
      <c r="B1402" s="258" t="s">
        <v>2075</v>
      </c>
      <c r="C1402" s="265" t="s">
        <v>2076</v>
      </c>
      <c r="D1402" s="259" t="s">
        <v>1105</v>
      </c>
      <c r="E1402" s="260">
        <v>1</v>
      </c>
      <c r="F1402" s="261"/>
      <c r="G1402" s="262">
        <f>ROUND(E1402*F1402,2)</f>
        <v>0</v>
      </c>
      <c r="H1402" s="261"/>
      <c r="I1402" s="262">
        <f>ROUND(E1402*H1402,2)</f>
        <v>0</v>
      </c>
      <c r="J1402" s="261"/>
      <c r="K1402" s="262">
        <f>ROUND(E1402*J1402,2)</f>
        <v>0</v>
      </c>
      <c r="L1402" s="262">
        <v>21</v>
      </c>
      <c r="M1402" s="262">
        <f>G1402*(1+L1402/100)</f>
        <v>0</v>
      </c>
      <c r="N1402" s="260">
        <v>0</v>
      </c>
      <c r="O1402" s="260">
        <f>ROUND(E1402*N1402,2)</f>
        <v>0</v>
      </c>
      <c r="P1402" s="260">
        <v>0</v>
      </c>
      <c r="Q1402" s="260">
        <f>ROUND(E1402*P1402,2)</f>
        <v>0</v>
      </c>
      <c r="R1402" s="262"/>
      <c r="S1402" s="262" t="s">
        <v>316</v>
      </c>
      <c r="T1402" s="263" t="s">
        <v>281</v>
      </c>
      <c r="U1402" s="222">
        <v>0</v>
      </c>
      <c r="V1402" s="222">
        <f>ROUND(E1402*U1402,2)</f>
        <v>0</v>
      </c>
      <c r="W1402" s="222"/>
      <c r="X1402" s="222" t="s">
        <v>399</v>
      </c>
      <c r="Y1402" s="222" t="s">
        <v>283</v>
      </c>
      <c r="Z1402" s="212"/>
      <c r="AA1402" s="212"/>
      <c r="AB1402" s="212"/>
      <c r="AC1402" s="212"/>
      <c r="AD1402" s="212"/>
      <c r="AE1402" s="212"/>
      <c r="AF1402" s="212"/>
      <c r="AG1402" s="212" t="s">
        <v>400</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57">
        <v>449</v>
      </c>
      <c r="B1403" s="258" t="s">
        <v>2077</v>
      </c>
      <c r="C1403" s="265" t="s">
        <v>2078</v>
      </c>
      <c r="D1403" s="259" t="s">
        <v>1105</v>
      </c>
      <c r="E1403" s="260">
        <v>1</v>
      </c>
      <c r="F1403" s="261"/>
      <c r="G1403" s="262">
        <f>ROUND(E1403*F1403,2)</f>
        <v>0</v>
      </c>
      <c r="H1403" s="261"/>
      <c r="I1403" s="262">
        <f>ROUND(E1403*H1403,2)</f>
        <v>0</v>
      </c>
      <c r="J1403" s="261"/>
      <c r="K1403" s="262">
        <f>ROUND(E1403*J1403,2)</f>
        <v>0</v>
      </c>
      <c r="L1403" s="262">
        <v>21</v>
      </c>
      <c r="M1403" s="262">
        <f>G1403*(1+L1403/100)</f>
        <v>0</v>
      </c>
      <c r="N1403" s="260">
        <v>0</v>
      </c>
      <c r="O1403" s="260">
        <f>ROUND(E1403*N1403,2)</f>
        <v>0</v>
      </c>
      <c r="P1403" s="260">
        <v>0</v>
      </c>
      <c r="Q1403" s="260">
        <f>ROUND(E1403*P1403,2)</f>
        <v>0</v>
      </c>
      <c r="R1403" s="262"/>
      <c r="S1403" s="262" t="s">
        <v>316</v>
      </c>
      <c r="T1403" s="263" t="s">
        <v>281</v>
      </c>
      <c r="U1403" s="222">
        <v>0</v>
      </c>
      <c r="V1403" s="222">
        <f>ROUND(E1403*U1403,2)</f>
        <v>0</v>
      </c>
      <c r="W1403" s="222"/>
      <c r="X1403" s="222" t="s">
        <v>399</v>
      </c>
      <c r="Y1403" s="222" t="s">
        <v>283</v>
      </c>
      <c r="Z1403" s="212"/>
      <c r="AA1403" s="212"/>
      <c r="AB1403" s="212"/>
      <c r="AC1403" s="212"/>
      <c r="AD1403" s="212"/>
      <c r="AE1403" s="212"/>
      <c r="AF1403" s="212"/>
      <c r="AG1403" s="212" t="s">
        <v>400</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57">
        <v>450</v>
      </c>
      <c r="B1404" s="258" t="s">
        <v>2079</v>
      </c>
      <c r="C1404" s="265" t="s">
        <v>2080</v>
      </c>
      <c r="D1404" s="259" t="s">
        <v>1105</v>
      </c>
      <c r="E1404" s="260">
        <v>1</v>
      </c>
      <c r="F1404" s="261"/>
      <c r="G1404" s="262">
        <f>ROUND(E1404*F1404,2)</f>
        <v>0</v>
      </c>
      <c r="H1404" s="261"/>
      <c r="I1404" s="262">
        <f>ROUND(E1404*H1404,2)</f>
        <v>0</v>
      </c>
      <c r="J1404" s="261"/>
      <c r="K1404" s="262">
        <f>ROUND(E1404*J1404,2)</f>
        <v>0</v>
      </c>
      <c r="L1404" s="262">
        <v>21</v>
      </c>
      <c r="M1404" s="262">
        <f>G1404*(1+L1404/100)</f>
        <v>0</v>
      </c>
      <c r="N1404" s="260">
        <v>0</v>
      </c>
      <c r="O1404" s="260">
        <f>ROUND(E1404*N1404,2)</f>
        <v>0</v>
      </c>
      <c r="P1404" s="260">
        <v>0</v>
      </c>
      <c r="Q1404" s="260">
        <f>ROUND(E1404*P1404,2)</f>
        <v>0</v>
      </c>
      <c r="R1404" s="262"/>
      <c r="S1404" s="262" t="s">
        <v>316</v>
      </c>
      <c r="T1404" s="263" t="s">
        <v>281</v>
      </c>
      <c r="U1404" s="222">
        <v>0</v>
      </c>
      <c r="V1404" s="222">
        <f>ROUND(E1404*U1404,2)</f>
        <v>0</v>
      </c>
      <c r="W1404" s="222"/>
      <c r="X1404" s="222" t="s">
        <v>399</v>
      </c>
      <c r="Y1404" s="222" t="s">
        <v>283</v>
      </c>
      <c r="Z1404" s="212"/>
      <c r="AA1404" s="212"/>
      <c r="AB1404" s="212"/>
      <c r="AC1404" s="212"/>
      <c r="AD1404" s="212"/>
      <c r="AE1404" s="212"/>
      <c r="AF1404" s="212"/>
      <c r="AG1404" s="212" t="s">
        <v>400</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57">
        <v>451</v>
      </c>
      <c r="B1405" s="258" t="s">
        <v>2081</v>
      </c>
      <c r="C1405" s="265" t="s">
        <v>2082</v>
      </c>
      <c r="D1405" s="259" t="s">
        <v>1105</v>
      </c>
      <c r="E1405" s="260">
        <v>1</v>
      </c>
      <c r="F1405" s="261"/>
      <c r="G1405" s="262">
        <f>ROUND(E1405*F1405,2)</f>
        <v>0</v>
      </c>
      <c r="H1405" s="261"/>
      <c r="I1405" s="262">
        <f>ROUND(E1405*H1405,2)</f>
        <v>0</v>
      </c>
      <c r="J1405" s="261"/>
      <c r="K1405" s="262">
        <f>ROUND(E1405*J1405,2)</f>
        <v>0</v>
      </c>
      <c r="L1405" s="262">
        <v>21</v>
      </c>
      <c r="M1405" s="262">
        <f>G1405*(1+L1405/100)</f>
        <v>0</v>
      </c>
      <c r="N1405" s="260">
        <v>0</v>
      </c>
      <c r="O1405" s="260">
        <f>ROUND(E1405*N1405,2)</f>
        <v>0</v>
      </c>
      <c r="P1405" s="260">
        <v>0</v>
      </c>
      <c r="Q1405" s="260">
        <f>ROUND(E1405*P1405,2)</f>
        <v>0</v>
      </c>
      <c r="R1405" s="262"/>
      <c r="S1405" s="262" t="s">
        <v>316</v>
      </c>
      <c r="T1405" s="263" t="s">
        <v>281</v>
      </c>
      <c r="U1405" s="222">
        <v>0</v>
      </c>
      <c r="V1405" s="222">
        <f>ROUND(E1405*U1405,2)</f>
        <v>0</v>
      </c>
      <c r="W1405" s="222"/>
      <c r="X1405" s="222" t="s">
        <v>399</v>
      </c>
      <c r="Y1405" s="222" t="s">
        <v>283</v>
      </c>
      <c r="Z1405" s="212"/>
      <c r="AA1405" s="212"/>
      <c r="AB1405" s="212"/>
      <c r="AC1405" s="212"/>
      <c r="AD1405" s="212"/>
      <c r="AE1405" s="212"/>
      <c r="AF1405" s="212"/>
      <c r="AG1405" s="212" t="s">
        <v>400</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x14ac:dyDescent="0.2">
      <c r="A1406" s="229" t="s">
        <v>275</v>
      </c>
      <c r="B1406" s="230" t="s">
        <v>214</v>
      </c>
      <c r="C1406" s="246" t="s">
        <v>215</v>
      </c>
      <c r="D1406" s="231"/>
      <c r="E1406" s="232"/>
      <c r="F1406" s="233"/>
      <c r="G1406" s="233">
        <f>SUMIF(AG1407:AG1411,"&lt;&gt;NOR",G1407:G1411)</f>
        <v>0</v>
      </c>
      <c r="H1406" s="233"/>
      <c r="I1406" s="233">
        <f>SUM(I1407:I1411)</f>
        <v>0</v>
      </c>
      <c r="J1406" s="233"/>
      <c r="K1406" s="233">
        <f>SUM(K1407:K1411)</f>
        <v>0</v>
      </c>
      <c r="L1406" s="233"/>
      <c r="M1406" s="233">
        <f>SUM(M1407:M1411)</f>
        <v>0</v>
      </c>
      <c r="N1406" s="232"/>
      <c r="O1406" s="232">
        <f>SUM(O1407:O1411)</f>
        <v>0</v>
      </c>
      <c r="P1406" s="232"/>
      <c r="Q1406" s="232">
        <f>SUM(Q1407:Q1411)</f>
        <v>0</v>
      </c>
      <c r="R1406" s="233"/>
      <c r="S1406" s="233"/>
      <c r="T1406" s="234"/>
      <c r="U1406" s="228"/>
      <c r="V1406" s="228">
        <f>SUM(V1407:V1411)</f>
        <v>0</v>
      </c>
      <c r="W1406" s="228"/>
      <c r="X1406" s="228"/>
      <c r="Y1406" s="228"/>
      <c r="AG1406" t="s">
        <v>276</v>
      </c>
    </row>
    <row r="1407" spans="1:60" outlineLevel="1" x14ac:dyDescent="0.2">
      <c r="A1407" s="236">
        <v>452</v>
      </c>
      <c r="B1407" s="237" t="s">
        <v>2083</v>
      </c>
      <c r="C1407" s="247" t="s">
        <v>2084</v>
      </c>
      <c r="D1407" s="238" t="s">
        <v>482</v>
      </c>
      <c r="E1407" s="239">
        <v>3.8600000000000001E-3</v>
      </c>
      <c r="F1407" s="240"/>
      <c r="G1407" s="241">
        <f>ROUND(E1407*F1407,2)</f>
        <v>0</v>
      </c>
      <c r="H1407" s="240"/>
      <c r="I1407" s="241">
        <f>ROUND(E1407*H1407,2)</f>
        <v>0</v>
      </c>
      <c r="J1407" s="240"/>
      <c r="K1407" s="241">
        <f>ROUND(E1407*J1407,2)</f>
        <v>0</v>
      </c>
      <c r="L1407" s="241">
        <v>21</v>
      </c>
      <c r="M1407" s="241">
        <f>G1407*(1+L1407/100)</f>
        <v>0</v>
      </c>
      <c r="N1407" s="239">
        <v>0</v>
      </c>
      <c r="O1407" s="239">
        <f>ROUND(E1407*N1407,2)</f>
        <v>0</v>
      </c>
      <c r="P1407" s="239">
        <v>0</v>
      </c>
      <c r="Q1407" s="239">
        <f>ROUND(E1407*P1407,2)</f>
        <v>0</v>
      </c>
      <c r="R1407" s="241" t="s">
        <v>1557</v>
      </c>
      <c r="S1407" s="241" t="s">
        <v>280</v>
      </c>
      <c r="T1407" s="242" t="s">
        <v>441</v>
      </c>
      <c r="U1407" s="222">
        <v>1.2649999999999999</v>
      </c>
      <c r="V1407" s="222">
        <f>ROUND(E1407*U1407,2)</f>
        <v>0</v>
      </c>
      <c r="W1407" s="222"/>
      <c r="X1407" s="222" t="s">
        <v>399</v>
      </c>
      <c r="Y1407" s="222" t="s">
        <v>283</v>
      </c>
      <c r="Z1407" s="212"/>
      <c r="AA1407" s="212"/>
      <c r="AB1407" s="212"/>
      <c r="AC1407" s="212"/>
      <c r="AD1407" s="212"/>
      <c r="AE1407" s="212"/>
      <c r="AF1407" s="212"/>
      <c r="AG1407" s="212" t="s">
        <v>400</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
      <c r="A1408" s="219"/>
      <c r="B1408" s="220"/>
      <c r="C1408" s="264" t="s">
        <v>1076</v>
      </c>
      <c r="D1408" s="256"/>
      <c r="E1408" s="256"/>
      <c r="F1408" s="256"/>
      <c r="G1408" s="256"/>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448</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49" t="s">
        <v>2085</v>
      </c>
      <c r="D1409" s="226"/>
      <c r="E1409" s="227"/>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288</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49" t="s">
        <v>2086</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288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49" t="s">
        <v>2087</v>
      </c>
      <c r="D1411" s="226"/>
      <c r="E1411" s="227">
        <v>3.8600000000000001E-3</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288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x14ac:dyDescent="0.2">
      <c r="A1412" s="229" t="s">
        <v>275</v>
      </c>
      <c r="B1412" s="230" t="s">
        <v>242</v>
      </c>
      <c r="C1412" s="246" t="s">
        <v>173</v>
      </c>
      <c r="D1412" s="231"/>
      <c r="E1412" s="232"/>
      <c r="F1412" s="233"/>
      <c r="G1412" s="233">
        <f>SUMIF(AG1413:AG1467,"&lt;&gt;NOR",G1413:G1467)</f>
        <v>0</v>
      </c>
      <c r="H1412" s="233"/>
      <c r="I1412" s="233">
        <f>SUM(I1413:I1467)</f>
        <v>0</v>
      </c>
      <c r="J1412" s="233"/>
      <c r="K1412" s="233">
        <f>SUM(K1413:K1467)</f>
        <v>0</v>
      </c>
      <c r="L1412" s="233"/>
      <c r="M1412" s="233">
        <f>SUM(M1413:M1467)</f>
        <v>0</v>
      </c>
      <c r="N1412" s="232"/>
      <c r="O1412" s="232">
        <f>SUM(O1413:O1467)</f>
        <v>0</v>
      </c>
      <c r="P1412" s="232"/>
      <c r="Q1412" s="232">
        <f>SUM(Q1413:Q1467)</f>
        <v>0</v>
      </c>
      <c r="R1412" s="233"/>
      <c r="S1412" s="233"/>
      <c r="T1412" s="234"/>
      <c r="U1412" s="228"/>
      <c r="V1412" s="228">
        <f>SUM(V1413:V1467)</f>
        <v>1145.0899999999999</v>
      </c>
      <c r="W1412" s="228"/>
      <c r="X1412" s="228"/>
      <c r="Y1412" s="228"/>
      <c r="AG1412" t="s">
        <v>276</v>
      </c>
    </row>
    <row r="1413" spans="1:60" outlineLevel="1" x14ac:dyDescent="0.2">
      <c r="A1413" s="236">
        <v>453</v>
      </c>
      <c r="B1413" s="237" t="s">
        <v>2088</v>
      </c>
      <c r="C1413" s="247" t="s">
        <v>2089</v>
      </c>
      <c r="D1413" s="238" t="s">
        <v>482</v>
      </c>
      <c r="E1413" s="239">
        <v>253.84582</v>
      </c>
      <c r="F1413" s="240"/>
      <c r="G1413" s="241">
        <f>ROUND(E1413*F1413,2)</f>
        <v>0</v>
      </c>
      <c r="H1413" s="240"/>
      <c r="I1413" s="241">
        <f>ROUND(E1413*H1413,2)</f>
        <v>0</v>
      </c>
      <c r="J1413" s="240"/>
      <c r="K1413" s="241">
        <f>ROUND(E1413*J1413,2)</f>
        <v>0</v>
      </c>
      <c r="L1413" s="241">
        <v>21</v>
      </c>
      <c r="M1413" s="241">
        <f>G1413*(1+L1413/100)</f>
        <v>0</v>
      </c>
      <c r="N1413" s="239">
        <v>0</v>
      </c>
      <c r="O1413" s="239">
        <f>ROUND(E1413*N1413,2)</f>
        <v>0</v>
      </c>
      <c r="P1413" s="239">
        <v>0</v>
      </c>
      <c r="Q1413" s="239">
        <f>ROUND(E1413*P1413,2)</f>
        <v>0</v>
      </c>
      <c r="R1413" s="241" t="s">
        <v>892</v>
      </c>
      <c r="S1413" s="241" t="s">
        <v>280</v>
      </c>
      <c r="T1413" s="242" t="s">
        <v>441</v>
      </c>
      <c r="U1413" s="222">
        <v>0.49</v>
      </c>
      <c r="V1413" s="222">
        <f>ROUND(E1413*U1413,2)</f>
        <v>124.38</v>
      </c>
      <c r="W1413" s="222"/>
      <c r="X1413" s="222" t="s">
        <v>399</v>
      </c>
      <c r="Y1413" s="222" t="s">
        <v>283</v>
      </c>
      <c r="Z1413" s="212"/>
      <c r="AA1413" s="212"/>
      <c r="AB1413" s="212"/>
      <c r="AC1413" s="212"/>
      <c r="AD1413" s="212"/>
      <c r="AE1413" s="212"/>
      <c r="AF1413" s="212"/>
      <c r="AG1413" s="212" t="s">
        <v>400</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2" x14ac:dyDescent="0.2">
      <c r="A1414" s="219"/>
      <c r="B1414" s="220"/>
      <c r="C1414" s="248" t="s">
        <v>2090</v>
      </c>
      <c r="D1414" s="244"/>
      <c r="E1414" s="244"/>
      <c r="F1414" s="244"/>
      <c r="G1414" s="244"/>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286</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49" t="s">
        <v>2091</v>
      </c>
      <c r="D1415" s="226"/>
      <c r="E1415" s="227"/>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288</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3" x14ac:dyDescent="0.2">
      <c r="A1416" s="219"/>
      <c r="B1416" s="220"/>
      <c r="C1416" s="249" t="s">
        <v>2092</v>
      </c>
      <c r="D1416" s="226"/>
      <c r="E1416" s="227"/>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288</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49" t="s">
        <v>2093</v>
      </c>
      <c r="D1417" s="226"/>
      <c r="E1417" s="227"/>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288</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49" t="s">
        <v>2094</v>
      </c>
      <c r="D1418" s="226"/>
      <c r="E1418" s="227">
        <v>253.84582</v>
      </c>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288</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
      <c r="A1419" s="236">
        <v>454</v>
      </c>
      <c r="B1419" s="237" t="s">
        <v>2095</v>
      </c>
      <c r="C1419" s="247" t="s">
        <v>2096</v>
      </c>
      <c r="D1419" s="238" t="s">
        <v>482</v>
      </c>
      <c r="E1419" s="239">
        <v>1776.92075</v>
      </c>
      <c r="F1419" s="240"/>
      <c r="G1419" s="241">
        <f>ROUND(E1419*F1419,2)</f>
        <v>0</v>
      </c>
      <c r="H1419" s="240"/>
      <c r="I1419" s="241">
        <f>ROUND(E1419*H1419,2)</f>
        <v>0</v>
      </c>
      <c r="J1419" s="240"/>
      <c r="K1419" s="241">
        <f>ROUND(E1419*J1419,2)</f>
        <v>0</v>
      </c>
      <c r="L1419" s="241">
        <v>21</v>
      </c>
      <c r="M1419" s="241">
        <f>G1419*(1+L1419/100)</f>
        <v>0</v>
      </c>
      <c r="N1419" s="239">
        <v>0</v>
      </c>
      <c r="O1419" s="239">
        <f>ROUND(E1419*N1419,2)</f>
        <v>0</v>
      </c>
      <c r="P1419" s="239">
        <v>0</v>
      </c>
      <c r="Q1419" s="239">
        <f>ROUND(E1419*P1419,2)</f>
        <v>0</v>
      </c>
      <c r="R1419" s="241" t="s">
        <v>892</v>
      </c>
      <c r="S1419" s="241" t="s">
        <v>280</v>
      </c>
      <c r="T1419" s="242" t="s">
        <v>441</v>
      </c>
      <c r="U1419" s="222">
        <v>0</v>
      </c>
      <c r="V1419" s="222">
        <f>ROUND(E1419*U1419,2)</f>
        <v>0</v>
      </c>
      <c r="W1419" s="222"/>
      <c r="X1419" s="222" t="s">
        <v>399</v>
      </c>
      <c r="Y1419" s="222" t="s">
        <v>283</v>
      </c>
      <c r="Z1419" s="212"/>
      <c r="AA1419" s="212"/>
      <c r="AB1419" s="212"/>
      <c r="AC1419" s="212"/>
      <c r="AD1419" s="212"/>
      <c r="AE1419" s="212"/>
      <c r="AF1419" s="212"/>
      <c r="AG1419" s="212" t="s">
        <v>400</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2" x14ac:dyDescent="0.2">
      <c r="A1420" s="219"/>
      <c r="B1420" s="220"/>
      <c r="C1420" s="249" t="s">
        <v>2091</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288</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ht="22.5" outlineLevel="3" x14ac:dyDescent="0.2">
      <c r="A1421" s="219"/>
      <c r="B1421" s="220"/>
      <c r="C1421" s="249" t="s">
        <v>2092</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288</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49" t="s">
        <v>2093</v>
      </c>
      <c r="D1422" s="226"/>
      <c r="E1422" s="227"/>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288</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49" t="s">
        <v>2097</v>
      </c>
      <c r="D1423" s="226"/>
      <c r="E1423" s="227">
        <v>1776.92075</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288</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ht="22.5" outlineLevel="1" x14ac:dyDescent="0.2">
      <c r="A1424" s="236">
        <v>455</v>
      </c>
      <c r="B1424" s="237" t="s">
        <v>2098</v>
      </c>
      <c r="C1424" s="247" t="s">
        <v>2099</v>
      </c>
      <c r="D1424" s="238" t="s">
        <v>482</v>
      </c>
      <c r="E1424" s="239">
        <v>253.84582</v>
      </c>
      <c r="F1424" s="240"/>
      <c r="G1424" s="241">
        <f>ROUND(E1424*F1424,2)</f>
        <v>0</v>
      </c>
      <c r="H1424" s="240"/>
      <c r="I1424" s="241">
        <f>ROUND(E1424*H1424,2)</f>
        <v>0</v>
      </c>
      <c r="J1424" s="240"/>
      <c r="K1424" s="241">
        <f>ROUND(E1424*J1424,2)</f>
        <v>0</v>
      </c>
      <c r="L1424" s="241">
        <v>21</v>
      </c>
      <c r="M1424" s="241">
        <f>G1424*(1+L1424/100)</f>
        <v>0</v>
      </c>
      <c r="N1424" s="239">
        <v>0</v>
      </c>
      <c r="O1424" s="239">
        <f>ROUND(E1424*N1424,2)</f>
        <v>0</v>
      </c>
      <c r="P1424" s="239">
        <v>0</v>
      </c>
      <c r="Q1424" s="239">
        <f>ROUND(E1424*P1424,2)</f>
        <v>0</v>
      </c>
      <c r="R1424" s="241" t="s">
        <v>892</v>
      </c>
      <c r="S1424" s="241" t="s">
        <v>280</v>
      </c>
      <c r="T1424" s="242" t="s">
        <v>441</v>
      </c>
      <c r="U1424" s="222">
        <v>0.93300000000000005</v>
      </c>
      <c r="V1424" s="222">
        <f>ROUND(E1424*U1424,2)</f>
        <v>236.84</v>
      </c>
      <c r="W1424" s="222"/>
      <c r="X1424" s="222" t="s">
        <v>399</v>
      </c>
      <c r="Y1424" s="222" t="s">
        <v>283</v>
      </c>
      <c r="Z1424" s="212"/>
      <c r="AA1424" s="212"/>
      <c r="AB1424" s="212"/>
      <c r="AC1424" s="212"/>
      <c r="AD1424" s="212"/>
      <c r="AE1424" s="212"/>
      <c r="AF1424" s="212"/>
      <c r="AG1424" s="212" t="s">
        <v>400</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2091</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288</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2092</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288</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2093</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288</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2094</v>
      </c>
      <c r="D1428" s="226"/>
      <c r="E1428" s="227">
        <v>253.84582</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288</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456</v>
      </c>
      <c r="B1429" s="237" t="s">
        <v>2100</v>
      </c>
      <c r="C1429" s="247" t="s">
        <v>2101</v>
      </c>
      <c r="D1429" s="238" t="s">
        <v>482</v>
      </c>
      <c r="E1429" s="239">
        <v>507.69164000000001</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892</v>
      </c>
      <c r="S1429" s="241" t="s">
        <v>280</v>
      </c>
      <c r="T1429" s="242" t="s">
        <v>441</v>
      </c>
      <c r="U1429" s="222">
        <v>0.65300000000000002</v>
      </c>
      <c r="V1429" s="222">
        <f>ROUND(E1429*U1429,2)</f>
        <v>331.52</v>
      </c>
      <c r="W1429" s="222"/>
      <c r="X1429" s="222" t="s">
        <v>399</v>
      </c>
      <c r="Y1429" s="222" t="s">
        <v>283</v>
      </c>
      <c r="Z1429" s="212"/>
      <c r="AA1429" s="212"/>
      <c r="AB1429" s="212"/>
      <c r="AC1429" s="212"/>
      <c r="AD1429" s="212"/>
      <c r="AE1429" s="212"/>
      <c r="AF1429" s="212"/>
      <c r="AG1429" s="212" t="s">
        <v>400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2091</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288</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2092</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288</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2093</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288</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2102</v>
      </c>
      <c r="D1433" s="226"/>
      <c r="E1433" s="227">
        <v>507.69164000000001</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288</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1" x14ac:dyDescent="0.2">
      <c r="A1434" s="236">
        <v>457</v>
      </c>
      <c r="B1434" s="237" t="s">
        <v>2103</v>
      </c>
      <c r="C1434" s="247" t="s">
        <v>2104</v>
      </c>
      <c r="D1434" s="238" t="s">
        <v>482</v>
      </c>
      <c r="E1434" s="239">
        <v>253.84582</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892</v>
      </c>
      <c r="S1434" s="241" t="s">
        <v>280</v>
      </c>
      <c r="T1434" s="242" t="s">
        <v>441</v>
      </c>
      <c r="U1434" s="222">
        <v>0.94199999999999995</v>
      </c>
      <c r="V1434" s="222">
        <f>ROUND(E1434*U1434,2)</f>
        <v>239.12</v>
      </c>
      <c r="W1434" s="222"/>
      <c r="X1434" s="222" t="s">
        <v>399</v>
      </c>
      <c r="Y1434" s="222" t="s">
        <v>283</v>
      </c>
      <c r="Z1434" s="212"/>
      <c r="AA1434" s="212"/>
      <c r="AB1434" s="212"/>
      <c r="AC1434" s="212"/>
      <c r="AD1434" s="212"/>
      <c r="AE1434" s="212"/>
      <c r="AF1434" s="212"/>
      <c r="AG1434" s="212" t="s">
        <v>400</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2091</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288</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2092</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288</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2093</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288</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2094</v>
      </c>
      <c r="D1438" s="226"/>
      <c r="E1438" s="227">
        <v>253.84582</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288</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ht="22.5" outlineLevel="1" x14ac:dyDescent="0.2">
      <c r="A1439" s="236">
        <v>458</v>
      </c>
      <c r="B1439" s="237" t="s">
        <v>2105</v>
      </c>
      <c r="C1439" s="247" t="s">
        <v>2106</v>
      </c>
      <c r="D1439" s="238" t="s">
        <v>482</v>
      </c>
      <c r="E1439" s="239">
        <v>2030.76657</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892</v>
      </c>
      <c r="S1439" s="241" t="s">
        <v>280</v>
      </c>
      <c r="T1439" s="242" t="s">
        <v>441</v>
      </c>
      <c r="U1439" s="222">
        <v>0.105</v>
      </c>
      <c r="V1439" s="222">
        <f>ROUND(E1439*U1439,2)</f>
        <v>213.23</v>
      </c>
      <c r="W1439" s="222"/>
      <c r="X1439" s="222" t="s">
        <v>399</v>
      </c>
      <c r="Y1439" s="222" t="s">
        <v>283</v>
      </c>
      <c r="Z1439" s="212"/>
      <c r="AA1439" s="212"/>
      <c r="AB1439" s="212"/>
      <c r="AC1439" s="212"/>
      <c r="AD1439" s="212"/>
      <c r="AE1439" s="212"/>
      <c r="AF1439" s="212"/>
      <c r="AG1439" s="212" t="s">
        <v>400</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2091</v>
      </c>
      <c r="D1440" s="226"/>
      <c r="E1440" s="227"/>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288</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2.5" outlineLevel="3" x14ac:dyDescent="0.2">
      <c r="A1441" s="219"/>
      <c r="B1441" s="220"/>
      <c r="C1441" s="249" t="s">
        <v>2092</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288</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2093</v>
      </c>
      <c r="D1442" s="226"/>
      <c r="E1442" s="227"/>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288</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2107</v>
      </c>
      <c r="D1443" s="226"/>
      <c r="E1443" s="227">
        <v>2030.76657</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288</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36">
        <v>459</v>
      </c>
      <c r="B1444" s="237" t="s">
        <v>2108</v>
      </c>
      <c r="C1444" s="247" t="s">
        <v>2109</v>
      </c>
      <c r="D1444" s="238" t="s">
        <v>482</v>
      </c>
      <c r="E1444" s="239">
        <v>202.23478</v>
      </c>
      <c r="F1444" s="240"/>
      <c r="G1444" s="241">
        <f>ROUND(E1444*F1444,2)</f>
        <v>0</v>
      </c>
      <c r="H1444" s="240"/>
      <c r="I1444" s="241">
        <f>ROUND(E1444*H1444,2)</f>
        <v>0</v>
      </c>
      <c r="J1444" s="240"/>
      <c r="K1444" s="241">
        <f>ROUND(E1444*J1444,2)</f>
        <v>0</v>
      </c>
      <c r="L1444" s="241">
        <v>21</v>
      </c>
      <c r="M1444" s="241">
        <f>G1444*(1+L1444/100)</f>
        <v>0</v>
      </c>
      <c r="N1444" s="239">
        <v>0</v>
      </c>
      <c r="O1444" s="239">
        <f>ROUND(E1444*N1444,2)</f>
        <v>0</v>
      </c>
      <c r="P1444" s="239">
        <v>0</v>
      </c>
      <c r="Q1444" s="239">
        <f>ROUND(E1444*P1444,2)</f>
        <v>0</v>
      </c>
      <c r="R1444" s="241" t="s">
        <v>892</v>
      </c>
      <c r="S1444" s="241" t="s">
        <v>2110</v>
      </c>
      <c r="T1444" s="242" t="s">
        <v>2110</v>
      </c>
      <c r="U1444" s="222">
        <v>0</v>
      </c>
      <c r="V1444" s="222">
        <f>ROUND(E1444*U1444,2)</f>
        <v>0</v>
      </c>
      <c r="W1444" s="222"/>
      <c r="X1444" s="222" t="s">
        <v>399</v>
      </c>
      <c r="Y1444" s="222" t="s">
        <v>283</v>
      </c>
      <c r="Z1444" s="212"/>
      <c r="AA1444" s="212"/>
      <c r="AB1444" s="212"/>
      <c r="AC1444" s="212"/>
      <c r="AD1444" s="212"/>
      <c r="AE1444" s="212"/>
      <c r="AF1444" s="212"/>
      <c r="AG1444" s="212" t="s">
        <v>400</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2" x14ac:dyDescent="0.2">
      <c r="A1445" s="219"/>
      <c r="B1445" s="220"/>
      <c r="C1445" s="249" t="s">
        <v>2111</v>
      </c>
      <c r="D1445" s="226"/>
      <c r="E1445" s="227">
        <v>253.84582</v>
      </c>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288</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49" t="s">
        <v>2112</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288</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49" t="s">
        <v>2113</v>
      </c>
      <c r="D1447" s="226"/>
      <c r="E1447" s="227">
        <v>-0.60719999999999996</v>
      </c>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288</v>
      </c>
      <c r="AH1447" s="212">
        <v>5</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49" t="s">
        <v>2114</v>
      </c>
      <c r="D1448" s="226"/>
      <c r="E1448" s="227">
        <v>-45.643839999999997</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288</v>
      </c>
      <c r="AH1448" s="212">
        <v>5</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49" t="s">
        <v>2115</v>
      </c>
      <c r="D1449" s="226"/>
      <c r="E1449" s="227">
        <v>-5.36</v>
      </c>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288</v>
      </c>
      <c r="AH1449" s="212">
        <v>5</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1" x14ac:dyDescent="0.2">
      <c r="A1450" s="236">
        <v>460</v>
      </c>
      <c r="B1450" s="237" t="s">
        <v>2116</v>
      </c>
      <c r="C1450" s="247" t="s">
        <v>2117</v>
      </c>
      <c r="D1450" s="238" t="s">
        <v>482</v>
      </c>
      <c r="E1450" s="239">
        <v>0.60719999999999996</v>
      </c>
      <c r="F1450" s="240"/>
      <c r="G1450" s="241">
        <f>ROUND(E1450*F1450,2)</f>
        <v>0</v>
      </c>
      <c r="H1450" s="240"/>
      <c r="I1450" s="241">
        <f>ROUND(E1450*H1450,2)</f>
        <v>0</v>
      </c>
      <c r="J1450" s="240"/>
      <c r="K1450" s="241">
        <f>ROUND(E1450*J1450,2)</f>
        <v>0</v>
      </c>
      <c r="L1450" s="241">
        <v>21</v>
      </c>
      <c r="M1450" s="241">
        <f>G1450*(1+L1450/100)</f>
        <v>0</v>
      </c>
      <c r="N1450" s="239">
        <v>0</v>
      </c>
      <c r="O1450" s="239">
        <f>ROUND(E1450*N1450,2)</f>
        <v>0</v>
      </c>
      <c r="P1450" s="239">
        <v>0</v>
      </c>
      <c r="Q1450" s="239">
        <f>ROUND(E1450*P1450,2)</f>
        <v>0</v>
      </c>
      <c r="R1450" s="241" t="s">
        <v>892</v>
      </c>
      <c r="S1450" s="241" t="s">
        <v>1410</v>
      </c>
      <c r="T1450" s="242" t="s">
        <v>1410</v>
      </c>
      <c r="U1450" s="222">
        <v>0</v>
      </c>
      <c r="V1450" s="222">
        <f>ROUND(E1450*U1450,2)</f>
        <v>0</v>
      </c>
      <c r="W1450" s="222"/>
      <c r="X1450" s="222" t="s">
        <v>399</v>
      </c>
      <c r="Y1450" s="222" t="s">
        <v>283</v>
      </c>
      <c r="Z1450" s="212"/>
      <c r="AA1450" s="212"/>
      <c r="AB1450" s="212"/>
      <c r="AC1450" s="212"/>
      <c r="AD1450" s="212"/>
      <c r="AE1450" s="212"/>
      <c r="AF1450" s="212"/>
      <c r="AG1450" s="212" t="s">
        <v>400</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2" x14ac:dyDescent="0.2">
      <c r="A1451" s="219"/>
      <c r="B1451" s="220"/>
      <c r="C1451" s="249" t="s">
        <v>2118</v>
      </c>
      <c r="D1451" s="226"/>
      <c r="E1451" s="227">
        <v>0.60719999999999996</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288</v>
      </c>
      <c r="AH1451" s="212">
        <v>7</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1" x14ac:dyDescent="0.2">
      <c r="A1452" s="236">
        <v>461</v>
      </c>
      <c r="B1452" s="237" t="s">
        <v>2119</v>
      </c>
      <c r="C1452" s="247" t="s">
        <v>2120</v>
      </c>
      <c r="D1452" s="238" t="s">
        <v>482</v>
      </c>
      <c r="E1452" s="239">
        <v>45.643839999999997</v>
      </c>
      <c r="F1452" s="240"/>
      <c r="G1452" s="241">
        <f>ROUND(E1452*F1452,2)</f>
        <v>0</v>
      </c>
      <c r="H1452" s="240"/>
      <c r="I1452" s="241">
        <f>ROUND(E1452*H1452,2)</f>
        <v>0</v>
      </c>
      <c r="J1452" s="240"/>
      <c r="K1452" s="241">
        <f>ROUND(E1452*J1452,2)</f>
        <v>0</v>
      </c>
      <c r="L1452" s="241">
        <v>21</v>
      </c>
      <c r="M1452" s="241">
        <f>G1452*(1+L1452/100)</f>
        <v>0</v>
      </c>
      <c r="N1452" s="239">
        <v>0</v>
      </c>
      <c r="O1452" s="239">
        <f>ROUND(E1452*N1452,2)</f>
        <v>0</v>
      </c>
      <c r="P1452" s="239">
        <v>0</v>
      </c>
      <c r="Q1452" s="239">
        <f>ROUND(E1452*P1452,2)</f>
        <v>0</v>
      </c>
      <c r="R1452" s="241" t="s">
        <v>892</v>
      </c>
      <c r="S1452" s="241" t="s">
        <v>280</v>
      </c>
      <c r="T1452" s="242" t="s">
        <v>441</v>
      </c>
      <c r="U1452" s="222">
        <v>0</v>
      </c>
      <c r="V1452" s="222">
        <f>ROUND(E1452*U1452,2)</f>
        <v>0</v>
      </c>
      <c r="W1452" s="222"/>
      <c r="X1452" s="222" t="s">
        <v>399</v>
      </c>
      <c r="Y1452" s="222" t="s">
        <v>283</v>
      </c>
      <c r="Z1452" s="212"/>
      <c r="AA1452" s="212"/>
      <c r="AB1452" s="212"/>
      <c r="AC1452" s="212"/>
      <c r="AD1452" s="212"/>
      <c r="AE1452" s="212"/>
      <c r="AF1452" s="212"/>
      <c r="AG1452" s="212" t="s">
        <v>400</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2" x14ac:dyDescent="0.2">
      <c r="A1453" s="219"/>
      <c r="B1453" s="220"/>
      <c r="C1453" s="249" t="s">
        <v>2121</v>
      </c>
      <c r="D1453" s="226"/>
      <c r="E1453" s="227"/>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288</v>
      </c>
      <c r="AH1453" s="212">
        <v>7</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49" t="s">
        <v>2122</v>
      </c>
      <c r="D1454" s="226"/>
      <c r="E1454" s="227"/>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288</v>
      </c>
      <c r="AH1454" s="212">
        <v>7</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49" t="s">
        <v>2123</v>
      </c>
      <c r="D1455" s="226"/>
      <c r="E1455" s="227">
        <v>1.9809000000000001</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288</v>
      </c>
      <c r="AH1455" s="212">
        <v>7</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2124</v>
      </c>
      <c r="D1456" s="226"/>
      <c r="E1456" s="227">
        <v>3.3809300000000002</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288</v>
      </c>
      <c r="AH1456" s="212">
        <v>7</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2125</v>
      </c>
      <c r="D1457" s="226"/>
      <c r="E1457" s="227">
        <v>18.90184</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288</v>
      </c>
      <c r="AH1457" s="212">
        <v>7</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2126</v>
      </c>
      <c r="D1458" s="226"/>
      <c r="E1458" s="227">
        <v>10.87186</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288</v>
      </c>
      <c r="AH1458" s="212">
        <v>7</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2127</v>
      </c>
      <c r="D1459" s="226"/>
      <c r="E1459" s="227">
        <v>0.99536999999999998</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288</v>
      </c>
      <c r="AH1459" s="212">
        <v>7</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49" t="s">
        <v>2128</v>
      </c>
      <c r="D1460" s="226"/>
      <c r="E1460" s="227">
        <v>1.4013199999999999</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288</v>
      </c>
      <c r="AH1460" s="212">
        <v>7</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49" t="s">
        <v>2129</v>
      </c>
      <c r="D1461" s="226"/>
      <c r="E1461" s="227">
        <v>1.20336</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288</v>
      </c>
      <c r="AH1461" s="212">
        <v>7</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49" t="s">
        <v>2130</v>
      </c>
      <c r="D1462" s="226"/>
      <c r="E1462" s="227">
        <v>3.3119499999999999</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288</v>
      </c>
      <c r="AH1462" s="212">
        <v>7</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49" t="s">
        <v>2131</v>
      </c>
      <c r="D1463" s="226"/>
      <c r="E1463" s="227">
        <v>3.50651</v>
      </c>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288</v>
      </c>
      <c r="AH1463" s="212">
        <v>7</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49" t="s">
        <v>2132</v>
      </c>
      <c r="D1464" s="226"/>
      <c r="E1464" s="227">
        <v>2.5000000000000001E-2</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288</v>
      </c>
      <c r="AH1464" s="212">
        <v>7</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49" t="s">
        <v>2133</v>
      </c>
      <c r="D1465" s="226"/>
      <c r="E1465" s="227">
        <v>6.4799999999999996E-2</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288</v>
      </c>
      <c r="AH1465" s="212">
        <v>7</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ht="22.5" outlineLevel="1" x14ac:dyDescent="0.2">
      <c r="A1466" s="236">
        <v>462</v>
      </c>
      <c r="B1466" s="237" t="s">
        <v>2134</v>
      </c>
      <c r="C1466" s="247" t="s">
        <v>2135</v>
      </c>
      <c r="D1466" s="238" t="s">
        <v>482</v>
      </c>
      <c r="E1466" s="239">
        <v>5.36</v>
      </c>
      <c r="F1466" s="240"/>
      <c r="G1466" s="241">
        <f>ROUND(E1466*F1466,2)</f>
        <v>0</v>
      </c>
      <c r="H1466" s="240"/>
      <c r="I1466" s="241">
        <f>ROUND(E1466*H1466,2)</f>
        <v>0</v>
      </c>
      <c r="J1466" s="240"/>
      <c r="K1466" s="241">
        <f>ROUND(E1466*J1466,2)</f>
        <v>0</v>
      </c>
      <c r="L1466" s="241">
        <v>21</v>
      </c>
      <c r="M1466" s="241">
        <f>G1466*(1+L1466/100)</f>
        <v>0</v>
      </c>
      <c r="N1466" s="239">
        <v>0</v>
      </c>
      <c r="O1466" s="239">
        <f>ROUND(E1466*N1466,2)</f>
        <v>0</v>
      </c>
      <c r="P1466" s="239">
        <v>0</v>
      </c>
      <c r="Q1466" s="239">
        <f>ROUND(E1466*P1466,2)</f>
        <v>0</v>
      </c>
      <c r="R1466" s="241" t="s">
        <v>892</v>
      </c>
      <c r="S1466" s="241" t="s">
        <v>280</v>
      </c>
      <c r="T1466" s="242" t="s">
        <v>441</v>
      </c>
      <c r="U1466" s="222">
        <v>0</v>
      </c>
      <c r="V1466" s="222">
        <f>ROUND(E1466*U1466,2)</f>
        <v>0</v>
      </c>
      <c r="W1466" s="222"/>
      <c r="X1466" s="222" t="s">
        <v>399</v>
      </c>
      <c r="Y1466" s="222" t="s">
        <v>283</v>
      </c>
      <c r="Z1466" s="212"/>
      <c r="AA1466" s="212"/>
      <c r="AB1466" s="212"/>
      <c r="AC1466" s="212"/>
      <c r="AD1466" s="212"/>
      <c r="AE1466" s="212"/>
      <c r="AF1466" s="212"/>
      <c r="AG1466" s="212" t="s">
        <v>400</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2" x14ac:dyDescent="0.2">
      <c r="A1467" s="219"/>
      <c r="B1467" s="220"/>
      <c r="C1467" s="249" t="s">
        <v>2136</v>
      </c>
      <c r="D1467" s="226"/>
      <c r="E1467" s="227">
        <v>5.36</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288</v>
      </c>
      <c r="AH1467" s="212">
        <v>7</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x14ac:dyDescent="0.2">
      <c r="A1468" s="3"/>
      <c r="B1468" s="4"/>
      <c r="C1468" s="251"/>
      <c r="D1468" s="6"/>
      <c r="E1468" s="3"/>
      <c r="F1468" s="3"/>
      <c r="G1468" s="3"/>
      <c r="H1468" s="3"/>
      <c r="I1468" s="3"/>
      <c r="J1468" s="3"/>
      <c r="K1468" s="3"/>
      <c r="L1468" s="3"/>
      <c r="M1468" s="3"/>
      <c r="N1468" s="3"/>
      <c r="O1468" s="3"/>
      <c r="P1468" s="3"/>
      <c r="Q1468" s="3"/>
      <c r="R1468" s="3"/>
      <c r="S1468" s="3"/>
      <c r="T1468" s="3"/>
      <c r="U1468" s="3"/>
      <c r="V1468" s="3"/>
      <c r="W1468" s="3"/>
      <c r="X1468" s="3"/>
      <c r="Y1468" s="3"/>
      <c r="AE1468">
        <v>15</v>
      </c>
      <c r="AF1468">
        <v>21</v>
      </c>
      <c r="AG1468" t="s">
        <v>261</v>
      </c>
    </row>
    <row r="1469" spans="1:60" x14ac:dyDescent="0.2">
      <c r="A1469" s="215"/>
      <c r="B1469" s="216" t="s">
        <v>29</v>
      </c>
      <c r="C1469" s="252"/>
      <c r="D1469" s="217"/>
      <c r="E1469" s="218"/>
      <c r="F1469" s="218"/>
      <c r="G1469" s="235">
        <f>G8+G41+G56+G167+G208+G214+G252+G322+G331+G339+G378+G384+G504+G507+G510+G525+G555+G558+G562+G566+G570+G614+G621+G682+G685+G798+G800+G808+G929+G934+G940+G954+G972+G977+G1002+G1004+G1218+G1256+G1267+G1286+G1295+G1329+G1347+G1350+G1355+G1369+G1373+G1376+G1379+G1406+G1412</f>
        <v>0</v>
      </c>
      <c r="H1469" s="3"/>
      <c r="I1469" s="3"/>
      <c r="J1469" s="3"/>
      <c r="K1469" s="3"/>
      <c r="L1469" s="3"/>
      <c r="M1469" s="3"/>
      <c r="N1469" s="3"/>
      <c r="O1469" s="3"/>
      <c r="P1469" s="3"/>
      <c r="Q1469" s="3"/>
      <c r="R1469" s="3"/>
      <c r="S1469" s="3"/>
      <c r="T1469" s="3"/>
      <c r="U1469" s="3"/>
      <c r="V1469" s="3"/>
      <c r="W1469" s="3"/>
      <c r="X1469" s="3"/>
      <c r="Y1469" s="3"/>
      <c r="AE1469">
        <f>SUMIF(L7:L1467,AE1468,G7:G1467)</f>
        <v>0</v>
      </c>
      <c r="AF1469">
        <f>SUMIF(L7:L1467,AF1468,G7:G1467)</f>
        <v>0</v>
      </c>
      <c r="AG1469" t="s">
        <v>405</v>
      </c>
    </row>
    <row r="1470" spans="1:60" x14ac:dyDescent="0.2">
      <c r="C1470" s="253"/>
      <c r="D1470" s="10"/>
      <c r="AG1470" t="s">
        <v>435</v>
      </c>
    </row>
    <row r="1471" spans="1:60" x14ac:dyDescent="0.2">
      <c r="D1471" s="10"/>
    </row>
    <row r="1472" spans="1:60"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9tNu94F7k+xA1DBbVLKbRfUDDZP3cuzMf8aK1gE+vnACIXpMtxTMLnagLplUunQX1RxcKShOHmhdedgHlERrA==" saltValue="xG57ix0D5p3ngYUC5gHhiA==" spinCount="100000" sheet="1" formatRows="0"/>
  <mergeCells count="190">
    <mergeCell ref="C1366:G1366"/>
    <mergeCell ref="C1368:G1368"/>
    <mergeCell ref="C1408:G1408"/>
    <mergeCell ref="C1414:G1414"/>
    <mergeCell ref="C1344:G1344"/>
    <mergeCell ref="C1358:G1358"/>
    <mergeCell ref="C1359:G1359"/>
    <mergeCell ref="C1360:G1360"/>
    <mergeCell ref="C1362:G1362"/>
    <mergeCell ref="C1364:G1364"/>
    <mergeCell ref="C1335:G1335"/>
    <mergeCell ref="C1337:G1337"/>
    <mergeCell ref="C1338:G1338"/>
    <mergeCell ref="C1340:G1340"/>
    <mergeCell ref="C1341:G1341"/>
    <mergeCell ref="C1342:G1342"/>
    <mergeCell ref="C1285:G1285"/>
    <mergeCell ref="C1302:G1302"/>
    <mergeCell ref="C1328:G1328"/>
    <mergeCell ref="C1331:G1331"/>
    <mergeCell ref="C1332:G1332"/>
    <mergeCell ref="C1334:G1334"/>
    <mergeCell ref="C1251:G1251"/>
    <mergeCell ref="C1253:G1253"/>
    <mergeCell ref="C1255:G1255"/>
    <mergeCell ref="C1261:G1261"/>
    <mergeCell ref="C1263:G1263"/>
    <mergeCell ref="C1266:G1266"/>
    <mergeCell ref="C1227:G1227"/>
    <mergeCell ref="C1230:G1230"/>
    <mergeCell ref="C1234:G1234"/>
    <mergeCell ref="C1235:G1235"/>
    <mergeCell ref="C1238:G1238"/>
    <mergeCell ref="C1239:G1239"/>
    <mergeCell ref="C1186:G1186"/>
    <mergeCell ref="C1187:G1187"/>
    <mergeCell ref="C1209:G1209"/>
    <mergeCell ref="C1210:G1210"/>
    <mergeCell ref="C1217:G1217"/>
    <mergeCell ref="C1224:G1224"/>
    <mergeCell ref="C1153:G1153"/>
    <mergeCell ref="C1168:G1168"/>
    <mergeCell ref="C1169:G1169"/>
    <mergeCell ref="C1170:G1170"/>
    <mergeCell ref="C1171:G1171"/>
    <mergeCell ref="C1185:G1185"/>
    <mergeCell ref="C1098:G1098"/>
    <mergeCell ref="C1119:G1119"/>
    <mergeCell ref="C1120:G1120"/>
    <mergeCell ref="C1150:G1150"/>
    <mergeCell ref="C1151:G1151"/>
    <mergeCell ref="C1152:G1152"/>
    <mergeCell ref="C1086:G1086"/>
    <mergeCell ref="C1088:G1088"/>
    <mergeCell ref="C1090:G1090"/>
    <mergeCell ref="C1092:G1092"/>
    <mergeCell ref="C1096:G1096"/>
    <mergeCell ref="C1097:G1097"/>
    <mergeCell ref="C1074:G1074"/>
    <mergeCell ref="C1076:G1076"/>
    <mergeCell ref="C1078:G1078"/>
    <mergeCell ref="C1080:G1080"/>
    <mergeCell ref="C1082:G1082"/>
    <mergeCell ref="C1084:G1084"/>
    <mergeCell ref="C1060:G1060"/>
    <mergeCell ref="C1064:G1064"/>
    <mergeCell ref="C1066:G1066"/>
    <mergeCell ref="C1068:G1068"/>
    <mergeCell ref="C1070:G1070"/>
    <mergeCell ref="C1072:G1072"/>
    <mergeCell ref="C971:G971"/>
    <mergeCell ref="C979:G979"/>
    <mergeCell ref="C996:G996"/>
    <mergeCell ref="C1001:G1001"/>
    <mergeCell ref="C1017:G1017"/>
    <mergeCell ref="C1057:G1057"/>
    <mergeCell ref="C902:G902"/>
    <mergeCell ref="C923:G923"/>
    <mergeCell ref="C928:G928"/>
    <mergeCell ref="C936:G936"/>
    <mergeCell ref="C942:G942"/>
    <mergeCell ref="C961:G961"/>
    <mergeCell ref="C861:G861"/>
    <mergeCell ref="C868:G868"/>
    <mergeCell ref="C876:G876"/>
    <mergeCell ref="C884:G884"/>
    <mergeCell ref="C892:G892"/>
    <mergeCell ref="C900:G900"/>
    <mergeCell ref="C608:G608"/>
    <mergeCell ref="C616:G616"/>
    <mergeCell ref="C618:G618"/>
    <mergeCell ref="C620:G620"/>
    <mergeCell ref="C854:G854"/>
    <mergeCell ref="C855:G855"/>
    <mergeCell ref="C534:G534"/>
    <mergeCell ref="C537:G537"/>
    <mergeCell ref="C538:G538"/>
    <mergeCell ref="C554:G554"/>
    <mergeCell ref="C560:G560"/>
    <mergeCell ref="C564:G564"/>
    <mergeCell ref="C502:G502"/>
    <mergeCell ref="C506:G506"/>
    <mergeCell ref="C509:G509"/>
    <mergeCell ref="C524:G524"/>
    <mergeCell ref="C530:G530"/>
    <mergeCell ref="C533:G533"/>
    <mergeCell ref="C464:G464"/>
    <mergeCell ref="C465:G465"/>
    <mergeCell ref="C468:G468"/>
    <mergeCell ref="C474:G474"/>
    <mergeCell ref="C481:G481"/>
    <mergeCell ref="C485:G485"/>
    <mergeCell ref="C435:G435"/>
    <mergeCell ref="C438:G438"/>
    <mergeCell ref="C441:G441"/>
    <mergeCell ref="C443:G443"/>
    <mergeCell ref="C456:G456"/>
    <mergeCell ref="C457:G457"/>
    <mergeCell ref="C413:G413"/>
    <mergeCell ref="C415:G415"/>
    <mergeCell ref="C417:G417"/>
    <mergeCell ref="C421:G421"/>
    <mergeCell ref="C427:G427"/>
    <mergeCell ref="C431:G431"/>
    <mergeCell ref="C353:G353"/>
    <mergeCell ref="C363:G363"/>
    <mergeCell ref="C366:G366"/>
    <mergeCell ref="C386:G386"/>
    <mergeCell ref="C393:G393"/>
    <mergeCell ref="C401:G401"/>
    <mergeCell ref="C324:G324"/>
    <mergeCell ref="C327:G327"/>
    <mergeCell ref="C333:G333"/>
    <mergeCell ref="C341:G341"/>
    <mergeCell ref="C342:G342"/>
    <mergeCell ref="C352:G352"/>
    <mergeCell ref="C287:G287"/>
    <mergeCell ref="C288:G288"/>
    <mergeCell ref="C294:G294"/>
    <mergeCell ref="C295:G295"/>
    <mergeCell ref="C301:G301"/>
    <mergeCell ref="C303:G303"/>
    <mergeCell ref="C216:G216"/>
    <mergeCell ref="C239:G239"/>
    <mergeCell ref="C242:G242"/>
    <mergeCell ref="C250:G250"/>
    <mergeCell ref="C254:G254"/>
    <mergeCell ref="C262:G262"/>
    <mergeCell ref="C185:G185"/>
    <mergeCell ref="C190:G190"/>
    <mergeCell ref="C192:G192"/>
    <mergeCell ref="C194:G194"/>
    <mergeCell ref="C205:G205"/>
    <mergeCell ref="C212:G212"/>
    <mergeCell ref="C152:G152"/>
    <mergeCell ref="C169:G169"/>
    <mergeCell ref="C172:G172"/>
    <mergeCell ref="C175:G175"/>
    <mergeCell ref="C177:G177"/>
    <mergeCell ref="C178:G178"/>
    <mergeCell ref="C119:G119"/>
    <mergeCell ref="C123:G123"/>
    <mergeCell ref="C132:G132"/>
    <mergeCell ref="C135:G135"/>
    <mergeCell ref="C140:G140"/>
    <mergeCell ref="C143:G143"/>
    <mergeCell ref="C98:G98"/>
    <mergeCell ref="C101:G101"/>
    <mergeCell ref="C104:G104"/>
    <mergeCell ref="C109:G109"/>
    <mergeCell ref="C113:G113"/>
    <mergeCell ref="C114:G114"/>
    <mergeCell ref="C50:G50"/>
    <mergeCell ref="C53:G53"/>
    <mergeCell ref="C58:G58"/>
    <mergeCell ref="C61:G61"/>
    <mergeCell ref="C82:G82"/>
    <mergeCell ref="C85:G85"/>
    <mergeCell ref="C25:G25"/>
    <mergeCell ref="C28:G28"/>
    <mergeCell ref="C33:G33"/>
    <mergeCell ref="C34:G34"/>
    <mergeCell ref="C43:G43"/>
    <mergeCell ref="C46:G4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C0913-56AE-4263-BD48-E6B8C764BD3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59</v>
      </c>
      <c r="C3" s="201" t="s">
        <v>60</v>
      </c>
      <c r="D3" s="199"/>
      <c r="E3" s="199"/>
      <c r="F3" s="199"/>
      <c r="G3" s="200"/>
      <c r="AC3" s="176" t="s">
        <v>248</v>
      </c>
      <c r="AG3" t="s">
        <v>251</v>
      </c>
    </row>
    <row r="4" spans="1:60" ht="24.95" customHeight="1" x14ac:dyDescent="0.2">
      <c r="A4" s="202" t="s">
        <v>9</v>
      </c>
      <c r="B4" s="203" t="s">
        <v>61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276</v>
      </c>
    </row>
    <row r="9" spans="1:60" outlineLevel="1" x14ac:dyDescent="0.2">
      <c r="A9" s="236">
        <v>1</v>
      </c>
      <c r="B9" s="237" t="s">
        <v>2138</v>
      </c>
      <c r="C9" s="247" t="s">
        <v>2139</v>
      </c>
      <c r="D9" s="238" t="s">
        <v>445</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0.2</v>
      </c>
      <c r="V9" s="222">
        <f>ROUND(E9*U9,2)</f>
        <v>8.48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2140</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2141</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2142</v>
      </c>
      <c r="C12" s="247" t="s">
        <v>2143</v>
      </c>
      <c r="D12" s="238" t="s">
        <v>445</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0.34499999999999997</v>
      </c>
      <c r="V12" s="222">
        <f>ROUND(E12*U12,2)</f>
        <v>14.62</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2144</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2145</v>
      </c>
      <c r="C14" s="247" t="s">
        <v>2146</v>
      </c>
      <c r="D14" s="238" t="s">
        <v>445</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7.3999999999999996E-2</v>
      </c>
      <c r="V14" s="222">
        <f>ROUND(E14*U14,2)</f>
        <v>3.14</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2147</v>
      </c>
      <c r="C16" s="247" t="s">
        <v>2148</v>
      </c>
      <c r="D16" s="238" t="s">
        <v>445</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1.1499999999999999</v>
      </c>
      <c r="V16" s="222">
        <f>ROUND(E16*U16,2)</f>
        <v>48.74</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464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276</v>
      </c>
    </row>
    <row r="19" spans="1:60" ht="22.5" outlineLevel="1" x14ac:dyDescent="0.2">
      <c r="A19" s="236">
        <v>5</v>
      </c>
      <c r="B19" s="237" t="s">
        <v>2149</v>
      </c>
      <c r="C19" s="247" t="s">
        <v>2150</v>
      </c>
      <c r="D19" s="238" t="s">
        <v>439</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493</v>
      </c>
      <c r="S19" s="241" t="s">
        <v>280</v>
      </c>
      <c r="T19" s="242" t="s">
        <v>1410</v>
      </c>
      <c r="U19" s="222">
        <v>4.1399999999999997</v>
      </c>
      <c r="V19" s="222">
        <f>ROUND(E19*U19,2)</f>
        <v>332.42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2151</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2152</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2153</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2154</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275</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276</v>
      </c>
    </row>
    <row r="25" spans="1:60" ht="22.5" outlineLevel="1" x14ac:dyDescent="0.2">
      <c r="A25" s="236">
        <v>6</v>
      </c>
      <c r="B25" s="237" t="s">
        <v>2155</v>
      </c>
      <c r="C25" s="247" t="s">
        <v>2156</v>
      </c>
      <c r="D25" s="238" t="s">
        <v>445</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493</v>
      </c>
      <c r="S25" s="241" t="s">
        <v>280</v>
      </c>
      <c r="T25" s="242" t="s">
        <v>441</v>
      </c>
      <c r="U25" s="222">
        <v>4.8899999999999997</v>
      </c>
      <c r="V25" s="222">
        <f>ROUND(E25*U25,2)</f>
        <v>6.04</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494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448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2157</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2158</v>
      </c>
      <c r="C28" s="247" t="s">
        <v>2159</v>
      </c>
      <c r="D28" s="238" t="s">
        <v>482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472</v>
      </c>
      <c r="S28" s="241" t="s">
        <v>280</v>
      </c>
      <c r="T28" s="242" t="s">
        <v>441</v>
      </c>
      <c r="U28" s="222">
        <v>18.175000000000001</v>
      </c>
      <c r="V28" s="222">
        <f>ROUND(E28*U28,2)</f>
        <v>1.97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2160</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2161</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2162</v>
      </c>
      <c r="C31" s="247" t="s">
        <v>2163</v>
      </c>
      <c r="D31" s="238" t="s">
        <v>482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889</v>
      </c>
      <c r="S31" s="241" t="s">
        <v>280</v>
      </c>
      <c r="T31" s="242" t="s">
        <v>441</v>
      </c>
      <c r="U31" s="222">
        <v>0</v>
      </c>
      <c r="V31" s="222">
        <f>ROUND(E31*U31,2)</f>
        <v>0</v>
      </c>
      <c r="W31" s="222"/>
      <c r="X31" s="222" t="s">
        <v>831</v>
      </c>
      <c r="Y31" s="222" t="s">
        <v>283</v>
      </c>
      <c r="Z31" s="212"/>
      <c r="AA31" s="212"/>
      <c r="AB31" s="212"/>
      <c r="AC31" s="212"/>
      <c r="AD31" s="212"/>
      <c r="AE31" s="212"/>
      <c r="AF31" s="212"/>
      <c r="AG31" s="212" t="s">
        <v>832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2164</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276</v>
      </c>
    </row>
    <row r="34" spans="1:60" outlineLevel="1" x14ac:dyDescent="0.2">
      <c r="A34" s="257">
        <v>9</v>
      </c>
      <c r="B34" s="258" t="s">
        <v>2165</v>
      </c>
      <c r="C34" s="265" t="s">
        <v>2166</v>
      </c>
      <c r="D34" s="259" t="s">
        <v>492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493</v>
      </c>
      <c r="S34" s="262" t="s">
        <v>280</v>
      </c>
      <c r="T34" s="263" t="s">
        <v>441</v>
      </c>
      <c r="U34" s="222">
        <v>0.2014</v>
      </c>
      <c r="V34" s="222">
        <f>ROUND(E34*U34,2)</f>
        <v>7.65</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275</v>
      </c>
      <c r="B35" s="230" t="s">
        <v>152</v>
      </c>
      <c r="C35" s="246" t="s">
        <v>153</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276</v>
      </c>
    </row>
    <row r="36" spans="1:60" outlineLevel="1" x14ac:dyDescent="0.2">
      <c r="A36" s="236">
        <v>10</v>
      </c>
      <c r="B36" s="237" t="s">
        <v>2167</v>
      </c>
      <c r="C36" s="247" t="s">
        <v>2168</v>
      </c>
      <c r="D36" s="238" t="s">
        <v>439</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472</v>
      </c>
      <c r="S36" s="241" t="s">
        <v>280</v>
      </c>
      <c r="T36" s="242" t="s">
        <v>441</v>
      </c>
      <c r="U36" s="222">
        <v>0.39</v>
      </c>
      <c r="V36" s="222">
        <f>ROUND(E36*U36,2)</f>
        <v>41.66</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693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448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2169</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177</v>
      </c>
      <c r="C39" s="246" t="s">
        <v>178</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276</v>
      </c>
    </row>
    <row r="40" spans="1:60" outlineLevel="1" x14ac:dyDescent="0.2">
      <c r="A40" s="236">
        <v>11</v>
      </c>
      <c r="B40" s="237" t="s">
        <v>2170</v>
      </c>
      <c r="C40" s="247" t="s">
        <v>2171</v>
      </c>
      <c r="D40" s="238" t="s">
        <v>439</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316</v>
      </c>
      <c r="T40" s="242" t="s">
        <v>280</v>
      </c>
      <c r="U40" s="222">
        <v>0.51500000000000001</v>
      </c>
      <c r="V40" s="222">
        <f>ROUND(E40*U40,2)</f>
        <v>55.01</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2172</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2173</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2174</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2175</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2176</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2177</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2178</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275</v>
      </c>
      <c r="B48" s="230" t="s">
        <v>154</v>
      </c>
      <c r="C48" s="246" t="s">
        <v>155</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276</v>
      </c>
    </row>
    <row r="49" spans="1:60" outlineLevel="1" x14ac:dyDescent="0.2">
      <c r="A49" s="236">
        <v>12</v>
      </c>
      <c r="B49" s="237" t="s">
        <v>2179</v>
      </c>
      <c r="C49" s="247" t="s">
        <v>2180</v>
      </c>
      <c r="D49" s="238" t="s">
        <v>492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493</v>
      </c>
      <c r="S49" s="241" t="s">
        <v>280</v>
      </c>
      <c r="T49" s="242" t="s">
        <v>441</v>
      </c>
      <c r="U49" s="222">
        <v>0.88292999999999999</v>
      </c>
      <c r="V49" s="222">
        <f>ROUND(E49*U49,2)</f>
        <v>7.06</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2181</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2182</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275</v>
      </c>
      <c r="B52" s="230" t="s">
        <v>156</v>
      </c>
      <c r="C52" s="246" t="s">
        <v>157</v>
      </c>
      <c r="D52" s="231"/>
      <c r="E52" s="232"/>
      <c r="F52" s="233"/>
      <c r="G52" s="233">
        <f>SUMIF(AG53:AG114,"&lt;&gt;NOR",G53:G114)</f>
        <v>0</v>
      </c>
      <c r="H52" s="233"/>
      <c r="I52" s="233">
        <f>SUM(I53:I114)</f>
        <v>0</v>
      </c>
      <c r="J52" s="233"/>
      <c r="K52" s="233">
        <f>SUM(K53:K114)</f>
        <v>0</v>
      </c>
      <c r="L52" s="233"/>
      <c r="M52" s="233">
        <f>SUM(M53:M114)</f>
        <v>0</v>
      </c>
      <c r="N52" s="232"/>
      <c r="O52" s="232">
        <f>SUM(O53:O114)</f>
        <v>41.3</v>
      </c>
      <c r="P52" s="232"/>
      <c r="Q52" s="232">
        <f>SUM(Q53:Q114)</f>
        <v>0</v>
      </c>
      <c r="R52" s="233"/>
      <c r="S52" s="233"/>
      <c r="T52" s="234"/>
      <c r="U52" s="228"/>
      <c r="V52" s="228">
        <f>SUM(V53:V114)</f>
        <v>2061.94</v>
      </c>
      <c r="W52" s="228"/>
      <c r="X52" s="228"/>
      <c r="Y52" s="228"/>
      <c r="AG52" t="s">
        <v>276</v>
      </c>
    </row>
    <row r="53" spans="1:60" outlineLevel="1" x14ac:dyDescent="0.2">
      <c r="A53" s="236">
        <v>13</v>
      </c>
      <c r="B53" s="237" t="s">
        <v>738</v>
      </c>
      <c r="C53" s="247" t="s">
        <v>739</v>
      </c>
      <c r="D53" s="238" t="s">
        <v>439</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472</v>
      </c>
      <c r="S53" s="241" t="s">
        <v>280</v>
      </c>
      <c r="T53" s="242" t="s">
        <v>441</v>
      </c>
      <c r="U53" s="222">
        <v>7.8E-2</v>
      </c>
      <c r="V53" s="222">
        <f>ROUND(E53*U53,2)</f>
        <v>10.8</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740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2183</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2184</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2185</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2186</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2187</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2188</v>
      </c>
      <c r="C60" s="247" t="s">
        <v>2189</v>
      </c>
      <c r="D60" s="238" t="s">
        <v>439</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472</v>
      </c>
      <c r="S60" s="241" t="s">
        <v>316</v>
      </c>
      <c r="T60" s="242" t="s">
        <v>1410</v>
      </c>
      <c r="U60" s="222">
        <v>1.2558</v>
      </c>
      <c r="V60" s="222">
        <f>ROUND(E60*U60,2)</f>
        <v>86.05</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2190</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2191</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2192</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2193</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2194</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2195</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2196</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2197</v>
      </c>
      <c r="C68" s="247" t="s">
        <v>2198</v>
      </c>
      <c r="D68" s="238" t="s">
        <v>439</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472</v>
      </c>
      <c r="S68" s="241" t="s">
        <v>316</v>
      </c>
      <c r="T68" s="242" t="s">
        <v>441</v>
      </c>
      <c r="U68" s="222">
        <v>1.4157999999999999</v>
      </c>
      <c r="V68" s="222">
        <f>ROUND(E68*U68,2)</f>
        <v>1471.74</v>
      </c>
      <c r="W68" s="222"/>
      <c r="X68" s="222" t="s">
        <v>399</v>
      </c>
      <c r="Y68" s="222" t="s">
        <v>283</v>
      </c>
      <c r="Z68" s="212"/>
      <c r="AA68" s="212"/>
      <c r="AB68" s="212"/>
      <c r="AC68" s="212"/>
      <c r="AD68" s="212"/>
      <c r="AE68" s="212"/>
      <c r="AF68" s="212"/>
      <c r="AG68" s="212" t="s">
        <v>400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749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448</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2199</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2200</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2201</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2202</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2203</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2204</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2205</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2206</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2207</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2208</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2209</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2210</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2211</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2212</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2213</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16</v>
      </c>
      <c r="B85" s="237" t="s">
        <v>2214</v>
      </c>
      <c r="C85" s="247" t="s">
        <v>2215</v>
      </c>
      <c r="D85" s="238" t="s">
        <v>439</v>
      </c>
      <c r="E85" s="239">
        <v>13.38</v>
      </c>
      <c r="F85" s="240"/>
      <c r="G85" s="241">
        <f>ROUND(E85*F85,2)</f>
        <v>0</v>
      </c>
      <c r="H85" s="240"/>
      <c r="I85" s="241">
        <f>ROUND(E85*H85,2)</f>
        <v>0</v>
      </c>
      <c r="J85" s="240"/>
      <c r="K85" s="241">
        <f>ROUND(E85*J85,2)</f>
        <v>0</v>
      </c>
      <c r="L85" s="241">
        <v>21</v>
      </c>
      <c r="M85" s="241">
        <f>G85*(1+L85/100)</f>
        <v>0</v>
      </c>
      <c r="N85" s="239">
        <v>9.92E-3</v>
      </c>
      <c r="O85" s="239">
        <f>ROUND(E85*N85,2)</f>
        <v>0.13</v>
      </c>
      <c r="P85" s="239">
        <v>0</v>
      </c>
      <c r="Q85" s="239">
        <f>ROUND(E85*P85,2)</f>
        <v>0</v>
      </c>
      <c r="R85" s="241" t="s">
        <v>472</v>
      </c>
      <c r="S85" s="241" t="s">
        <v>280</v>
      </c>
      <c r="T85" s="242" t="s">
        <v>1410</v>
      </c>
      <c r="U85" s="222">
        <v>1.5620000000000001</v>
      </c>
      <c r="V85" s="222">
        <f>ROUND(E85*U85,2)</f>
        <v>20.9</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64" t="s">
        <v>2216</v>
      </c>
      <c r="D86" s="256"/>
      <c r="E86" s="256"/>
      <c r="F86" s="256"/>
      <c r="G86" s="256"/>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448</v>
      </c>
      <c r="AH86" s="212"/>
      <c r="AI86" s="212"/>
      <c r="AJ86" s="212"/>
      <c r="AK86" s="212"/>
      <c r="AL86" s="212"/>
      <c r="AM86" s="212"/>
      <c r="AN86" s="212"/>
      <c r="AO86" s="212"/>
      <c r="AP86" s="212"/>
      <c r="AQ86" s="212"/>
      <c r="AR86" s="212"/>
      <c r="AS86" s="212"/>
      <c r="AT86" s="212"/>
      <c r="AU86" s="212"/>
      <c r="AV86" s="212"/>
      <c r="AW86" s="212"/>
      <c r="AX86" s="212"/>
      <c r="AY86" s="212"/>
      <c r="AZ86" s="212"/>
      <c r="BA86" s="243" t="str">
        <f>C86</f>
        <v>nanesení lepicího tmelu na izolační desky, nalepení desek, natažení stěrky, vtlačení výztužné tkaniny a přehlazení stěrky. Včetně parapetních lišt.</v>
      </c>
      <c r="BB86" s="212"/>
      <c r="BC86" s="212"/>
      <c r="BD86" s="212"/>
      <c r="BE86" s="212"/>
      <c r="BF86" s="212"/>
      <c r="BG86" s="212"/>
      <c r="BH86" s="212"/>
    </row>
    <row r="87" spans="1:60" outlineLevel="2" x14ac:dyDescent="0.2">
      <c r="A87" s="219"/>
      <c r="B87" s="220"/>
      <c r="C87" s="249" t="s">
        <v>2217</v>
      </c>
      <c r="D87" s="226"/>
      <c r="E87" s="227">
        <v>7.3224999999999998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2218</v>
      </c>
      <c r="D88" s="226"/>
      <c r="E88" s="227">
        <v>3.6375000000000002</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2219</v>
      </c>
      <c r="D89" s="226"/>
      <c r="E89" s="227">
        <v>1.17</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2220</v>
      </c>
      <c r="D90" s="226"/>
      <c r="E90" s="227">
        <v>1.25</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6">
        <v>17</v>
      </c>
      <c r="B91" s="237" t="s">
        <v>2221</v>
      </c>
      <c r="C91" s="247" t="s">
        <v>2222</v>
      </c>
      <c r="D91" s="238" t="s">
        <v>439</v>
      </c>
      <c r="E91" s="239">
        <v>70.48</v>
      </c>
      <c r="F91" s="240"/>
      <c r="G91" s="241">
        <f>ROUND(E91*F91,2)</f>
        <v>0</v>
      </c>
      <c r="H91" s="240"/>
      <c r="I91" s="241">
        <f>ROUND(E91*H91,2)</f>
        <v>0</v>
      </c>
      <c r="J91" s="240"/>
      <c r="K91" s="241">
        <f>ROUND(E91*J91,2)</f>
        <v>0</v>
      </c>
      <c r="L91" s="241">
        <v>21</v>
      </c>
      <c r="M91" s="241">
        <f>G91*(1+L91/100)</f>
        <v>0</v>
      </c>
      <c r="N91" s="239">
        <v>2.2270000000000002E-2</v>
      </c>
      <c r="O91" s="239">
        <f>ROUND(E91*N91,2)</f>
        <v>1.57</v>
      </c>
      <c r="P91" s="239">
        <v>0</v>
      </c>
      <c r="Q91" s="239">
        <f>ROUND(E91*P91,2)</f>
        <v>0</v>
      </c>
      <c r="R91" s="241" t="s">
        <v>472</v>
      </c>
      <c r="S91" s="241" t="s">
        <v>316</v>
      </c>
      <c r="T91" s="242" t="s">
        <v>441</v>
      </c>
      <c r="U91" s="222">
        <v>3.0419999999999998</v>
      </c>
      <c r="V91" s="222">
        <f>ROUND(E91*U91,2)</f>
        <v>214.4</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2" x14ac:dyDescent="0.2">
      <c r="A92" s="219"/>
      <c r="B92" s="220"/>
      <c r="C92" s="264" t="s">
        <v>2223</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448</v>
      </c>
      <c r="AH92" s="212"/>
      <c r="AI92" s="212"/>
      <c r="AJ92" s="212"/>
      <c r="AK92" s="212"/>
      <c r="AL92" s="212"/>
      <c r="AM92" s="212"/>
      <c r="AN92" s="212"/>
      <c r="AO92" s="212"/>
      <c r="AP92" s="212"/>
      <c r="AQ92" s="212"/>
      <c r="AR92" s="212"/>
      <c r="AS92" s="212"/>
      <c r="AT92" s="212"/>
      <c r="AU92" s="212"/>
      <c r="AV92" s="212"/>
      <c r="AW92" s="212"/>
      <c r="AX92" s="212"/>
      <c r="AY92" s="212"/>
      <c r="AZ92" s="212"/>
      <c r="BA92" s="243" t="str">
        <f>C92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2" s="212"/>
      <c r="BC92" s="212"/>
      <c r="BD92" s="212"/>
      <c r="BE92" s="212"/>
      <c r="BF92" s="212"/>
      <c r="BG92" s="212"/>
      <c r="BH92" s="212"/>
    </row>
    <row r="93" spans="1:60" outlineLevel="2" x14ac:dyDescent="0.2">
      <c r="A93" s="219"/>
      <c r="B93" s="220"/>
      <c r="C93" s="250" t="s">
        <v>2199</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2224</v>
      </c>
      <c r="D94" s="226"/>
      <c r="E94" s="227">
        <v>9.9149999999999991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2225</v>
      </c>
      <c r="D95" s="226"/>
      <c r="E95" s="227">
        <v>21.137499999999999</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2226</v>
      </c>
      <c r="D96" s="226"/>
      <c r="E96" s="227">
        <v>8.9474999999999998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2227</v>
      </c>
      <c r="D97" s="226"/>
      <c r="E97" s="227">
        <v>12.15</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2228</v>
      </c>
      <c r="D98" s="226"/>
      <c r="E98" s="227">
        <v>8.5299999999999994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2229</v>
      </c>
      <c r="D99" s="226"/>
      <c r="E99" s="227">
        <v>2.625</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2230</v>
      </c>
      <c r="D100" s="226"/>
      <c r="E100" s="227">
        <v>3.65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2231</v>
      </c>
      <c r="D101" s="226"/>
      <c r="E101" s="227">
        <v>3.5249999999999999</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18</v>
      </c>
      <c r="B102" s="237" t="s">
        <v>2232</v>
      </c>
      <c r="C102" s="247" t="s">
        <v>2233</v>
      </c>
      <c r="D102" s="238" t="s">
        <v>564</v>
      </c>
      <c r="E102" s="239">
        <v>125</v>
      </c>
      <c r="F102" s="240"/>
      <c r="G102" s="241">
        <f>ROUND(E102*F102,2)</f>
        <v>0</v>
      </c>
      <c r="H102" s="240"/>
      <c r="I102" s="241">
        <f>ROUND(E102*H102,2)</f>
        <v>0</v>
      </c>
      <c r="J102" s="240"/>
      <c r="K102" s="241">
        <f>ROUND(E102*J102,2)</f>
        <v>0</v>
      </c>
      <c r="L102" s="241">
        <v>21</v>
      </c>
      <c r="M102" s="241">
        <f>G102*(1+L102/100)</f>
        <v>0</v>
      </c>
      <c r="N102" s="239">
        <v>3.6999999999999999E-4</v>
      </c>
      <c r="O102" s="239">
        <f>ROUND(E102*N102,2)</f>
        <v>0.05</v>
      </c>
      <c r="P102" s="239">
        <v>0</v>
      </c>
      <c r="Q102" s="239">
        <f>ROUND(E102*P102,2)</f>
        <v>0</v>
      </c>
      <c r="R102" s="241" t="s">
        <v>472</v>
      </c>
      <c r="S102" s="241" t="s">
        <v>280</v>
      </c>
      <c r="T102" s="242" t="s">
        <v>441</v>
      </c>
      <c r="U102" s="222">
        <v>0.21360000000000001</v>
      </c>
      <c r="V102" s="222">
        <f>ROUND(E102*U102,2)</f>
        <v>26.7</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2234</v>
      </c>
      <c r="D103" s="226"/>
      <c r="E103" s="227">
        <v>125</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19</v>
      </c>
      <c r="B104" s="237" t="s">
        <v>2235</v>
      </c>
      <c r="C104" s="247" t="s">
        <v>2236</v>
      </c>
      <c r="D104" s="238" t="s">
        <v>439</v>
      </c>
      <c r="E104" s="239">
        <v>50.8735</v>
      </c>
      <c r="F104" s="240"/>
      <c r="G104" s="241">
        <f>ROUND(E104*F104,2)</f>
        <v>0</v>
      </c>
      <c r="H104" s="240"/>
      <c r="I104" s="241">
        <f>ROUND(E104*H104,2)</f>
        <v>0</v>
      </c>
      <c r="J104" s="240"/>
      <c r="K104" s="241">
        <f>ROUND(E104*J104,2)</f>
        <v>0</v>
      </c>
      <c r="L104" s="241">
        <v>21</v>
      </c>
      <c r="M104" s="241">
        <f>G104*(1+L104/100)</f>
        <v>0</v>
      </c>
      <c r="N104" s="239">
        <v>6.1890000000000001E-2</v>
      </c>
      <c r="O104" s="239">
        <f>ROUND(E104*N104,2)</f>
        <v>3.15</v>
      </c>
      <c r="P104" s="239">
        <v>0</v>
      </c>
      <c r="Q104" s="239">
        <f>ROUND(E104*P104,2)</f>
        <v>0</v>
      </c>
      <c r="R104" s="241" t="s">
        <v>472</v>
      </c>
      <c r="S104" s="241" t="s">
        <v>280</v>
      </c>
      <c r="T104" s="242" t="s">
        <v>441</v>
      </c>
      <c r="U104" s="222">
        <v>1.915</v>
      </c>
      <c r="V104" s="222">
        <f>ROUND(E104*U104,2)</f>
        <v>97.42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2237</v>
      </c>
      <c r="D105" s="226"/>
      <c r="E105" s="227">
        <v>16.798500000000001</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2238</v>
      </c>
      <c r="D106" s="226"/>
      <c r="E106" s="227">
        <v>12.96</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2239</v>
      </c>
      <c r="D107" s="226"/>
      <c r="E107" s="227">
        <v>5.13</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2240</v>
      </c>
      <c r="D108" s="226"/>
      <c r="E108" s="227">
        <v>15.984999999999999</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6">
        <v>20</v>
      </c>
      <c r="B109" s="237" t="s">
        <v>2241</v>
      </c>
      <c r="C109" s="247" t="s">
        <v>2242</v>
      </c>
      <c r="D109" s="238" t="s">
        <v>439</v>
      </c>
      <c r="E109" s="239">
        <v>5.97</v>
      </c>
      <c r="F109" s="240"/>
      <c r="G109" s="241">
        <f>ROUND(E109*F109,2)</f>
        <v>0</v>
      </c>
      <c r="H109" s="240"/>
      <c r="I109" s="241">
        <f>ROUND(E109*H109,2)</f>
        <v>0</v>
      </c>
      <c r="J109" s="240"/>
      <c r="K109" s="241">
        <f>ROUND(E109*J109,2)</f>
        <v>0</v>
      </c>
      <c r="L109" s="241">
        <v>21</v>
      </c>
      <c r="M109" s="241">
        <f>G109*(1+L109/100)</f>
        <v>0</v>
      </c>
      <c r="N109" s="239">
        <v>6.3000000000000003E-4</v>
      </c>
      <c r="O109" s="239">
        <f>ROUND(E109*N109,2)</f>
        <v>0</v>
      </c>
      <c r="P109" s="239">
        <v>0</v>
      </c>
      <c r="Q109" s="239">
        <f>ROUND(E109*P109,2)</f>
        <v>0</v>
      </c>
      <c r="R109" s="241" t="s">
        <v>472</v>
      </c>
      <c r="S109" s="241" t="s">
        <v>280</v>
      </c>
      <c r="T109" s="242" t="s">
        <v>441</v>
      </c>
      <c r="U109" s="222">
        <v>0.23</v>
      </c>
      <c r="V109" s="222">
        <f>ROUND(E109*U109,2)</f>
        <v>1.37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2243</v>
      </c>
      <c r="D110" s="256"/>
      <c r="E110" s="256"/>
      <c r="F110" s="256"/>
      <c r="G110" s="25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448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0" t="s">
        <v>2243</v>
      </c>
      <c r="D111" s="245"/>
      <c r="E111" s="245"/>
      <c r="F111" s="245"/>
      <c r="G111" s="245"/>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2244</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2245</v>
      </c>
      <c r="D113" s="226"/>
      <c r="E113" s="227">
        <v>5.97</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7">
        <v>21</v>
      </c>
      <c r="B114" s="258" t="s">
        <v>800</v>
      </c>
      <c r="C114" s="265" t="s">
        <v>801</v>
      </c>
      <c r="D114" s="259" t="s">
        <v>439</v>
      </c>
      <c r="E114" s="260">
        <v>1205.078</v>
      </c>
      <c r="F114" s="261"/>
      <c r="G114" s="262">
        <f>ROUND(E114*F114,2)</f>
        <v>0</v>
      </c>
      <c r="H114" s="261"/>
      <c r="I114" s="262">
        <f>ROUND(E114*H114,2)</f>
        <v>0</v>
      </c>
      <c r="J114" s="261"/>
      <c r="K114" s="262">
        <f>ROUND(E114*J114,2)</f>
        <v>0</v>
      </c>
      <c r="L114" s="262">
        <v>21</v>
      </c>
      <c r="M114" s="262">
        <f>G114*(1+L114/100)</f>
        <v>0</v>
      </c>
      <c r="N114" s="260">
        <v>2.0000000000000002E-5</v>
      </c>
      <c r="O114" s="260">
        <f>ROUND(E114*N114,2)</f>
        <v>0.02</v>
      </c>
      <c r="P114" s="260">
        <v>0</v>
      </c>
      <c r="Q114" s="260">
        <f>ROUND(E114*P114,2)</f>
        <v>0</v>
      </c>
      <c r="R114" s="262" t="s">
        <v>472</v>
      </c>
      <c r="S114" s="262" t="s">
        <v>280</v>
      </c>
      <c r="T114" s="263" t="s">
        <v>441</v>
      </c>
      <c r="U114" s="222">
        <v>0.11</v>
      </c>
      <c r="V114" s="222">
        <f>ROUND(E114*U114,2)</f>
        <v>132.56</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29" t="s">
        <v>275</v>
      </c>
      <c r="B115" s="230" t="s">
        <v>160</v>
      </c>
      <c r="C115" s="246" t="s">
        <v>161</v>
      </c>
      <c r="D115" s="231"/>
      <c r="E115" s="232"/>
      <c r="F115" s="233"/>
      <c r="G115" s="233">
        <f>SUMIF(AG116:AG118,"&lt;&gt;NOR",G116:G118)</f>
        <v>0</v>
      </c>
      <c r="H115" s="233"/>
      <c r="I115" s="233">
        <f>SUM(I116:I118)</f>
        <v>0</v>
      </c>
      <c r="J115" s="233"/>
      <c r="K115" s="233">
        <f>SUM(K116:K118)</f>
        <v>0</v>
      </c>
      <c r="L115" s="233"/>
      <c r="M115" s="233">
        <f>SUM(M116:M118)</f>
        <v>0</v>
      </c>
      <c r="N115" s="232"/>
      <c r="O115" s="232">
        <f>SUM(O116:O118)</f>
        <v>0.09</v>
      </c>
      <c r="P115" s="232"/>
      <c r="Q115" s="232">
        <f>SUM(Q116:Q118)</f>
        <v>0</v>
      </c>
      <c r="R115" s="233"/>
      <c r="S115" s="233"/>
      <c r="T115" s="234"/>
      <c r="U115" s="228"/>
      <c r="V115" s="228">
        <f>SUM(V116:V118)</f>
        <v>3.36</v>
      </c>
      <c r="W115" s="228"/>
      <c r="X115" s="228"/>
      <c r="Y115" s="228"/>
      <c r="AG115" t="s">
        <v>276</v>
      </c>
    </row>
    <row r="116" spans="1:60" outlineLevel="1" x14ac:dyDescent="0.2">
      <c r="A116" s="236">
        <v>22</v>
      </c>
      <c r="B116" s="237" t="s">
        <v>2246</v>
      </c>
      <c r="C116" s="247" t="s">
        <v>2247</v>
      </c>
      <c r="D116" s="238" t="s">
        <v>564</v>
      </c>
      <c r="E116" s="239">
        <v>6.34</v>
      </c>
      <c r="F116" s="240"/>
      <c r="G116" s="241">
        <f>ROUND(E116*F116,2)</f>
        <v>0</v>
      </c>
      <c r="H116" s="240"/>
      <c r="I116" s="241">
        <f>ROUND(E116*H116,2)</f>
        <v>0</v>
      </c>
      <c r="J116" s="240"/>
      <c r="K116" s="241">
        <f>ROUND(E116*J116,2)</f>
        <v>0</v>
      </c>
      <c r="L116" s="241">
        <v>21</v>
      </c>
      <c r="M116" s="241">
        <f>G116*(1+L116/100)</f>
        <v>0</v>
      </c>
      <c r="N116" s="239">
        <v>1.4930000000000001E-2</v>
      </c>
      <c r="O116" s="239">
        <f>ROUND(E116*N116,2)</f>
        <v>0.09</v>
      </c>
      <c r="P116" s="239">
        <v>0</v>
      </c>
      <c r="Q116" s="239">
        <f>ROUND(E116*P116,2)</f>
        <v>0</v>
      </c>
      <c r="R116" s="241" t="s">
        <v>472</v>
      </c>
      <c r="S116" s="241" t="s">
        <v>280</v>
      </c>
      <c r="T116" s="242" t="s">
        <v>441</v>
      </c>
      <c r="U116" s="222">
        <v>0.53</v>
      </c>
      <c r="V116" s="222">
        <f>ROUND(E116*U116,2)</f>
        <v>3.36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825</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na montážní pěnu, zapravení omítky pod parapetem, těsnění spáry mezi parapetem a rámem okna, dodávka silikonu.</v>
      </c>
      <c r="BB117" s="212"/>
      <c r="BC117" s="212"/>
      <c r="BD117" s="212"/>
      <c r="BE117" s="212"/>
      <c r="BF117" s="212"/>
      <c r="BG117" s="212"/>
      <c r="BH117" s="212"/>
    </row>
    <row r="118" spans="1:60" outlineLevel="2" x14ac:dyDescent="0.2">
      <c r="A118" s="219"/>
      <c r="B118" s="220"/>
      <c r="C118" s="249" t="s">
        <v>2248</v>
      </c>
      <c r="D118" s="226"/>
      <c r="E118" s="227">
        <v>6.34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9" t="s">
        <v>275</v>
      </c>
      <c r="B119" s="230" t="s">
        <v>166</v>
      </c>
      <c r="C119" s="246" t="s">
        <v>167</v>
      </c>
      <c r="D119" s="231"/>
      <c r="E119" s="232"/>
      <c r="F119" s="233"/>
      <c r="G119" s="233">
        <f>SUMIF(AG120:AG135,"&lt;&gt;NOR",G120:G135)</f>
        <v>0</v>
      </c>
      <c r="H119" s="233"/>
      <c r="I119" s="233">
        <f>SUM(I120:I135)</f>
        <v>0</v>
      </c>
      <c r="J119" s="233"/>
      <c r="K119" s="233">
        <f>SUM(K120:K135)</f>
        <v>0</v>
      </c>
      <c r="L119" s="233"/>
      <c r="M119" s="233">
        <f>SUM(M120:M135)</f>
        <v>0</v>
      </c>
      <c r="N119" s="232"/>
      <c r="O119" s="232">
        <f>SUM(O120:O135)</f>
        <v>27.889999999999997</v>
      </c>
      <c r="P119" s="232"/>
      <c r="Q119" s="232">
        <f>SUM(Q120:Q135)</f>
        <v>0</v>
      </c>
      <c r="R119" s="233"/>
      <c r="S119" s="233"/>
      <c r="T119" s="234"/>
      <c r="U119" s="228"/>
      <c r="V119" s="228">
        <f>SUM(V120:V135)</f>
        <v>353.87</v>
      </c>
      <c r="W119" s="228"/>
      <c r="X119" s="228"/>
      <c r="Y119" s="228"/>
      <c r="AG119" t="s">
        <v>276</v>
      </c>
    </row>
    <row r="120" spans="1:60" ht="22.5" outlineLevel="1" x14ac:dyDescent="0.2">
      <c r="A120" s="236">
        <v>23</v>
      </c>
      <c r="B120" s="237" t="s">
        <v>847</v>
      </c>
      <c r="C120" s="247" t="s">
        <v>848</v>
      </c>
      <c r="D120" s="238" t="s">
        <v>439</v>
      </c>
      <c r="E120" s="239">
        <v>1205.078</v>
      </c>
      <c r="F120" s="240"/>
      <c r="G120" s="241">
        <f>ROUND(E120*F120,2)</f>
        <v>0</v>
      </c>
      <c r="H120" s="240"/>
      <c r="I120" s="241">
        <f>ROUND(E120*H120,2)</f>
        <v>0</v>
      </c>
      <c r="J120" s="240"/>
      <c r="K120" s="241">
        <f>ROUND(E120*J120,2)</f>
        <v>0</v>
      </c>
      <c r="L120" s="241">
        <v>21</v>
      </c>
      <c r="M120" s="241">
        <f>G120*(1+L120/100)</f>
        <v>0</v>
      </c>
      <c r="N120" s="239">
        <v>1.8380000000000001E-2</v>
      </c>
      <c r="O120" s="239">
        <f>ROUND(E120*N120,2)</f>
        <v>22.15</v>
      </c>
      <c r="P120" s="239">
        <v>0</v>
      </c>
      <c r="Q120" s="239">
        <f>ROUND(E120*P120,2)</f>
        <v>0</v>
      </c>
      <c r="R120" s="241" t="s">
        <v>836</v>
      </c>
      <c r="S120" s="241" t="s">
        <v>280</v>
      </c>
      <c r="T120" s="242" t="s">
        <v>441</v>
      </c>
      <c r="U120" s="222">
        <v>0.13900000000000001</v>
      </c>
      <c r="V120" s="222">
        <f>ROUND(E120*U120,2)</f>
        <v>167.51</v>
      </c>
      <c r="W120" s="222"/>
      <c r="X120" s="222" t="s">
        <v>399</v>
      </c>
      <c r="Y120" s="222" t="s">
        <v>283</v>
      </c>
      <c r="Z120" s="212"/>
      <c r="AA120" s="212"/>
      <c r="AB120" s="212"/>
      <c r="AC120" s="212"/>
      <c r="AD120" s="212"/>
      <c r="AE120" s="212"/>
      <c r="AF120" s="212"/>
      <c r="AG120" s="212" t="s">
        <v>400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4" t="s">
        <v>837</v>
      </c>
      <c r="D121" s="256"/>
      <c r="E121" s="256"/>
      <c r="F121" s="256"/>
      <c r="G121" s="256"/>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448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0" t="s">
        <v>838</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9" t="s">
        <v>2249</v>
      </c>
      <c r="D123" s="226"/>
      <c r="E123" s="227">
        <v>494.1</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2250</v>
      </c>
      <c r="D124" s="226"/>
      <c r="E124" s="227">
        <v>137.74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2251</v>
      </c>
      <c r="D125" s="226"/>
      <c r="E125" s="227">
        <v>137.59800000000001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2252</v>
      </c>
      <c r="D126" s="226"/>
      <c r="E126" s="227">
        <v>67.599999999999994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2253</v>
      </c>
      <c r="D127" s="226"/>
      <c r="E127" s="227">
        <v>66.739999999999995</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2254</v>
      </c>
      <c r="D128" s="226"/>
      <c r="E128" s="227">
        <v>51.3</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2255</v>
      </c>
      <c r="D129" s="226"/>
      <c r="E129" s="227">
        <v>250</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24</v>
      </c>
      <c r="B130" s="237" t="s">
        <v>860</v>
      </c>
      <c r="C130" s="247" t="s">
        <v>861</v>
      </c>
      <c r="D130" s="238" t="s">
        <v>439</v>
      </c>
      <c r="E130" s="239">
        <v>6025.39</v>
      </c>
      <c r="F130" s="240"/>
      <c r="G130" s="241">
        <f>ROUND(E130*F130,2)</f>
        <v>0</v>
      </c>
      <c r="H130" s="240"/>
      <c r="I130" s="241">
        <f>ROUND(E130*H130,2)</f>
        <v>0</v>
      </c>
      <c r="J130" s="240"/>
      <c r="K130" s="241">
        <f>ROUND(E130*J130,2)</f>
        <v>0</v>
      </c>
      <c r="L130" s="241">
        <v>21</v>
      </c>
      <c r="M130" s="241">
        <f>G130*(1+L130/100)</f>
        <v>0</v>
      </c>
      <c r="N130" s="239">
        <v>9.5E-4</v>
      </c>
      <c r="O130" s="239">
        <f>ROUND(E130*N130,2)</f>
        <v>5.72</v>
      </c>
      <c r="P130" s="239">
        <v>0</v>
      </c>
      <c r="Q130" s="239">
        <f>ROUND(E130*P130,2)</f>
        <v>0</v>
      </c>
      <c r="R130" s="241" t="s">
        <v>836</v>
      </c>
      <c r="S130" s="241" t="s">
        <v>280</v>
      </c>
      <c r="T130" s="242" t="s">
        <v>441</v>
      </c>
      <c r="U130" s="222">
        <v>7.0000000000000001E-3</v>
      </c>
      <c r="V130" s="222">
        <f>ROUND(E130*U130,2)</f>
        <v>42.18</v>
      </c>
      <c r="W130" s="222"/>
      <c r="X130" s="222" t="s">
        <v>399</v>
      </c>
      <c r="Y130" s="222" t="s">
        <v>283</v>
      </c>
      <c r="Z130" s="212"/>
      <c r="AA130" s="212"/>
      <c r="AB130" s="212"/>
      <c r="AC130" s="212"/>
      <c r="AD130" s="212"/>
      <c r="AE130" s="212"/>
      <c r="AF130" s="212"/>
      <c r="AG130" s="212" t="s">
        <v>400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64" t="s">
        <v>837</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448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2256</v>
      </c>
      <c r="D132" s="226"/>
      <c r="E132" s="227">
        <v>6025.39</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57">
        <v>25</v>
      </c>
      <c r="B133" s="258" t="s">
        <v>865</v>
      </c>
      <c r="C133" s="265" t="s">
        <v>866</v>
      </c>
      <c r="D133" s="259" t="s">
        <v>439</v>
      </c>
      <c r="E133" s="260">
        <v>1205.078</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t="s">
        <v>836</v>
      </c>
      <c r="S133" s="262" t="s">
        <v>280</v>
      </c>
      <c r="T133" s="263" t="s">
        <v>441</v>
      </c>
      <c r="U133" s="222">
        <v>0.11700000000000001</v>
      </c>
      <c r="V133" s="222">
        <f>ROUND(E133*U133,2)</f>
        <v>140.99</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26</v>
      </c>
      <c r="B134" s="237" t="s">
        <v>2257</v>
      </c>
      <c r="C134" s="247" t="s">
        <v>2258</v>
      </c>
      <c r="D134" s="238" t="s">
        <v>439</v>
      </c>
      <c r="E134" s="239">
        <v>18</v>
      </c>
      <c r="F134" s="240"/>
      <c r="G134" s="241">
        <f>ROUND(E134*F134,2)</f>
        <v>0</v>
      </c>
      <c r="H134" s="240"/>
      <c r="I134" s="241">
        <f>ROUND(E134*H134,2)</f>
        <v>0</v>
      </c>
      <c r="J134" s="240"/>
      <c r="K134" s="241">
        <f>ROUND(E134*J134,2)</f>
        <v>0</v>
      </c>
      <c r="L134" s="241">
        <v>21</v>
      </c>
      <c r="M134" s="241">
        <f>G134*(1+L134/100)</f>
        <v>0</v>
      </c>
      <c r="N134" s="239">
        <v>1.2099999999999999E-3</v>
      </c>
      <c r="O134" s="239">
        <f>ROUND(E134*N134,2)</f>
        <v>0.02</v>
      </c>
      <c r="P134" s="239">
        <v>0</v>
      </c>
      <c r="Q134" s="239">
        <f>ROUND(E134*P134,2)</f>
        <v>0</v>
      </c>
      <c r="R134" s="241" t="s">
        <v>836</v>
      </c>
      <c r="S134" s="241" t="s">
        <v>280</v>
      </c>
      <c r="T134" s="242" t="s">
        <v>441</v>
      </c>
      <c r="U134" s="222">
        <v>0.17699999999999999</v>
      </c>
      <c r="V134" s="222">
        <f>ROUND(E134*U134,2)</f>
        <v>3.19</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2259</v>
      </c>
      <c r="D135" s="226"/>
      <c r="E135" s="227">
        <v>18</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x14ac:dyDescent="0.2">
      <c r="A136" s="229" t="s">
        <v>275</v>
      </c>
      <c r="B136" s="230" t="s">
        <v>168</v>
      </c>
      <c r="C136" s="246" t="s">
        <v>169</v>
      </c>
      <c r="D136" s="231"/>
      <c r="E136" s="232"/>
      <c r="F136" s="233"/>
      <c r="G136" s="233">
        <f>SUMIF(AG137:AG140,"&lt;&gt;NOR",G137:G140)</f>
        <v>0</v>
      </c>
      <c r="H136" s="233"/>
      <c r="I136" s="233">
        <f>SUM(I137:I140)</f>
        <v>0</v>
      </c>
      <c r="J136" s="233"/>
      <c r="K136" s="233">
        <f>SUM(K137:K140)</f>
        <v>0</v>
      </c>
      <c r="L136" s="233"/>
      <c r="M136" s="233">
        <f>SUM(M137:M140)</f>
        <v>0</v>
      </c>
      <c r="N136" s="232"/>
      <c r="O136" s="232">
        <f>SUM(O137:O140)</f>
        <v>0</v>
      </c>
      <c r="P136" s="232"/>
      <c r="Q136" s="232">
        <f>SUM(Q137:Q140)</f>
        <v>0</v>
      </c>
      <c r="R136" s="233"/>
      <c r="S136" s="233"/>
      <c r="T136" s="234"/>
      <c r="U136" s="228"/>
      <c r="V136" s="228">
        <f>SUM(V137:V140)</f>
        <v>83.66</v>
      </c>
      <c r="W136" s="228"/>
      <c r="X136" s="228"/>
      <c r="Y136" s="228"/>
      <c r="AG136" t="s">
        <v>276</v>
      </c>
    </row>
    <row r="137" spans="1:60" ht="56.25" outlineLevel="1" x14ac:dyDescent="0.2">
      <c r="A137" s="236">
        <v>27</v>
      </c>
      <c r="B137" s="237" t="s">
        <v>879</v>
      </c>
      <c r="C137" s="247" t="s">
        <v>880</v>
      </c>
      <c r="D137" s="238" t="s">
        <v>439</v>
      </c>
      <c r="E137" s="239">
        <v>55</v>
      </c>
      <c r="F137" s="240"/>
      <c r="G137" s="241">
        <f>ROUND(E137*F137,2)</f>
        <v>0</v>
      </c>
      <c r="H137" s="240"/>
      <c r="I137" s="241">
        <f>ROUND(E137*H137,2)</f>
        <v>0</v>
      </c>
      <c r="J137" s="240"/>
      <c r="K137" s="241">
        <f>ROUND(E137*J137,2)</f>
        <v>0</v>
      </c>
      <c r="L137" s="241">
        <v>21</v>
      </c>
      <c r="M137" s="241">
        <f>G137*(1+L137/100)</f>
        <v>0</v>
      </c>
      <c r="N137" s="239">
        <v>4.0000000000000003E-5</v>
      </c>
      <c r="O137" s="239">
        <f>ROUND(E137*N137,2)</f>
        <v>0</v>
      </c>
      <c r="P137" s="239">
        <v>0</v>
      </c>
      <c r="Q137" s="239">
        <f>ROUND(E137*P137,2)</f>
        <v>0</v>
      </c>
      <c r="R137" s="241" t="s">
        <v>472</v>
      </c>
      <c r="S137" s="241" t="s">
        <v>280</v>
      </c>
      <c r="T137" s="242" t="s">
        <v>441</v>
      </c>
      <c r="U137" s="222">
        <v>0.308</v>
      </c>
      <c r="V137" s="222">
        <f>ROUND(E137*U137,2)</f>
        <v>16.940000000000001</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2260</v>
      </c>
      <c r="D138" s="226"/>
      <c r="E138" s="227">
        <v>55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36">
        <v>28</v>
      </c>
      <c r="B139" s="237" t="s">
        <v>2261</v>
      </c>
      <c r="C139" s="247" t="s">
        <v>2262</v>
      </c>
      <c r="D139" s="238" t="s">
        <v>439</v>
      </c>
      <c r="E139" s="239">
        <v>480</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t="s">
        <v>472</v>
      </c>
      <c r="S139" s="241" t="s">
        <v>280</v>
      </c>
      <c r="T139" s="242" t="s">
        <v>441</v>
      </c>
      <c r="U139" s="222">
        <v>0.13900000000000001</v>
      </c>
      <c r="V139" s="222">
        <f>ROUND(E139*U139,2)</f>
        <v>66.72</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9" t="s">
        <v>2263</v>
      </c>
      <c r="D140" s="226"/>
      <c r="E140" s="227">
        <v>480</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9" t="s">
        <v>275</v>
      </c>
      <c r="B141" s="230" t="s">
        <v>170</v>
      </c>
      <c r="C141" s="246" t="s">
        <v>171</v>
      </c>
      <c r="D141" s="231"/>
      <c r="E141" s="232"/>
      <c r="F141" s="233"/>
      <c r="G141" s="233">
        <f>SUMIF(AG142:AG160,"&lt;&gt;NOR",G142:G160)</f>
        <v>0</v>
      </c>
      <c r="H141" s="233"/>
      <c r="I141" s="233">
        <f>SUM(I142:I160)</f>
        <v>0</v>
      </c>
      <c r="J141" s="233"/>
      <c r="K141" s="233">
        <f>SUM(K142:K160)</f>
        <v>0</v>
      </c>
      <c r="L141" s="233"/>
      <c r="M141" s="233">
        <f>SUM(M142:M160)</f>
        <v>0</v>
      </c>
      <c r="N141" s="232"/>
      <c r="O141" s="232">
        <f>SUM(O142:O160)</f>
        <v>0</v>
      </c>
      <c r="P141" s="232"/>
      <c r="Q141" s="232">
        <f>SUM(Q142:Q160)</f>
        <v>87.09</v>
      </c>
      <c r="R141" s="233"/>
      <c r="S141" s="233"/>
      <c r="T141" s="234"/>
      <c r="U141" s="228"/>
      <c r="V141" s="228">
        <f>SUM(V142:V160)</f>
        <v>502.31</v>
      </c>
      <c r="W141" s="228"/>
      <c r="X141" s="228"/>
      <c r="Y141" s="228"/>
      <c r="AG141" t="s">
        <v>276</v>
      </c>
    </row>
    <row r="142" spans="1:60" outlineLevel="1" x14ac:dyDescent="0.2">
      <c r="A142" s="236">
        <v>29</v>
      </c>
      <c r="B142" s="237" t="s">
        <v>2264</v>
      </c>
      <c r="C142" s="247" t="s">
        <v>2265</v>
      </c>
      <c r="D142" s="238" t="s">
        <v>564</v>
      </c>
      <c r="E142" s="239">
        <v>6.34</v>
      </c>
      <c r="F142" s="240"/>
      <c r="G142" s="241">
        <f>ROUND(E142*F142,2)</f>
        <v>0</v>
      </c>
      <c r="H142" s="240"/>
      <c r="I142" s="241">
        <f>ROUND(E142*H142,2)</f>
        <v>0</v>
      </c>
      <c r="J142" s="240"/>
      <c r="K142" s="241">
        <f>ROUND(E142*J142,2)</f>
        <v>0</v>
      </c>
      <c r="L142" s="241">
        <v>21</v>
      </c>
      <c r="M142" s="241">
        <f>G142*(1+L142/100)</f>
        <v>0</v>
      </c>
      <c r="N142" s="239">
        <v>0</v>
      </c>
      <c r="O142" s="239">
        <f>ROUND(E142*N142,2)</f>
        <v>0</v>
      </c>
      <c r="P142" s="239">
        <v>1.507E-2</v>
      </c>
      <c r="Q142" s="239">
        <f>ROUND(E142*P142,2)</f>
        <v>0.1</v>
      </c>
      <c r="R142" s="241" t="s">
        <v>892</v>
      </c>
      <c r="S142" s="241" t="s">
        <v>280</v>
      </c>
      <c r="T142" s="242" t="s">
        <v>441</v>
      </c>
      <c r="U142" s="222">
        <v>0.11</v>
      </c>
      <c r="V142" s="222">
        <f>ROUND(E142*U142,2)</f>
        <v>0.7</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2266</v>
      </c>
      <c r="D143" s="226"/>
      <c r="E143" s="227">
        <v>6.34</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30</v>
      </c>
      <c r="B144" s="237" t="s">
        <v>2267</v>
      </c>
      <c r="C144" s="247" t="s">
        <v>2268</v>
      </c>
      <c r="D144" s="238" t="s">
        <v>564</v>
      </c>
      <c r="E144" s="239">
        <v>5.7</v>
      </c>
      <c r="F144" s="240"/>
      <c r="G144" s="241">
        <f>ROUND(E144*F144,2)</f>
        <v>0</v>
      </c>
      <c r="H144" s="240"/>
      <c r="I144" s="241">
        <f>ROUND(E144*H144,2)</f>
        <v>0</v>
      </c>
      <c r="J144" s="240"/>
      <c r="K144" s="241">
        <f>ROUND(E144*J144,2)</f>
        <v>0</v>
      </c>
      <c r="L144" s="241">
        <v>21</v>
      </c>
      <c r="M144" s="241">
        <f>G144*(1+L144/100)</f>
        <v>0</v>
      </c>
      <c r="N144" s="239">
        <v>4.8999999999999998E-4</v>
      </c>
      <c r="O144" s="239">
        <f>ROUND(E144*N144,2)</f>
        <v>0</v>
      </c>
      <c r="P144" s="239">
        <v>8.9999999999999993E-3</v>
      </c>
      <c r="Q144" s="239">
        <f>ROUND(E144*P144,2)</f>
        <v>0.05</v>
      </c>
      <c r="R144" s="241" t="s">
        <v>892</v>
      </c>
      <c r="S144" s="241" t="s">
        <v>280</v>
      </c>
      <c r="T144" s="242" t="s">
        <v>441</v>
      </c>
      <c r="U144" s="222">
        <v>0.247</v>
      </c>
      <c r="V144" s="222">
        <f>ROUND(E144*U144,2)</f>
        <v>1.41</v>
      </c>
      <c r="W144" s="222"/>
      <c r="X144" s="222" t="s">
        <v>399</v>
      </c>
      <c r="Y144" s="222" t="s">
        <v>283</v>
      </c>
      <c r="Z144" s="212"/>
      <c r="AA144" s="212"/>
      <c r="AB144" s="212"/>
      <c r="AC144" s="212"/>
      <c r="AD144" s="212"/>
      <c r="AE144" s="212"/>
      <c r="AF144" s="212"/>
      <c r="AG144" s="212" t="s">
        <v>400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8" t="s">
        <v>961</v>
      </c>
      <c r="D145" s="244"/>
      <c r="E145" s="244"/>
      <c r="F145" s="244"/>
      <c r="G145" s="244"/>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2269</v>
      </c>
      <c r="D146" s="226"/>
      <c r="E146" s="227">
        <v>5.7</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6">
        <v>31</v>
      </c>
      <c r="B147" s="237" t="s">
        <v>997</v>
      </c>
      <c r="C147" s="247" t="s">
        <v>998</v>
      </c>
      <c r="D147" s="238" t="s">
        <v>439</v>
      </c>
      <c r="E147" s="239">
        <v>1190.9449999999999</v>
      </c>
      <c r="F147" s="240"/>
      <c r="G147" s="241">
        <f>ROUND(E147*F147,2)</f>
        <v>0</v>
      </c>
      <c r="H147" s="240"/>
      <c r="I147" s="241">
        <f>ROUND(E147*H147,2)</f>
        <v>0</v>
      </c>
      <c r="J147" s="240"/>
      <c r="K147" s="241">
        <f>ROUND(E147*J147,2)</f>
        <v>0</v>
      </c>
      <c r="L147" s="241">
        <v>21</v>
      </c>
      <c r="M147" s="241">
        <f>G147*(1+L147/100)</f>
        <v>0</v>
      </c>
      <c r="N147" s="239">
        <v>0</v>
      </c>
      <c r="O147" s="239">
        <f>ROUND(E147*N147,2)</f>
        <v>0</v>
      </c>
      <c r="P147" s="239">
        <v>5.8999999999999997E-2</v>
      </c>
      <c r="Q147" s="239">
        <f>ROUND(E147*P147,2)</f>
        <v>70.27</v>
      </c>
      <c r="R147" s="241" t="s">
        <v>892</v>
      </c>
      <c r="S147" s="241" t="s">
        <v>280</v>
      </c>
      <c r="T147" s="242" t="s">
        <v>441</v>
      </c>
      <c r="U147" s="222">
        <v>0.2</v>
      </c>
      <c r="V147" s="222">
        <f>ROUND(E147*U147,2)</f>
        <v>238.19</v>
      </c>
      <c r="W147" s="222"/>
      <c r="X147" s="222" t="s">
        <v>399</v>
      </c>
      <c r="Y147" s="222" t="s">
        <v>283</v>
      </c>
      <c r="Z147" s="212"/>
      <c r="AA147" s="212"/>
      <c r="AB147" s="212"/>
      <c r="AC147" s="212"/>
      <c r="AD147" s="212"/>
      <c r="AE147" s="212"/>
      <c r="AF147" s="212"/>
      <c r="AG147" s="212" t="s">
        <v>400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2270</v>
      </c>
      <c r="D148" s="226"/>
      <c r="E148" s="227">
        <v>1039.5105000000001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2271</v>
      </c>
      <c r="D149" s="226"/>
      <c r="E149" s="227">
        <v>68.52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2272</v>
      </c>
      <c r="D150" s="226"/>
      <c r="E150" s="227">
        <v>50.8735</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2273</v>
      </c>
      <c r="D151" s="226"/>
      <c r="E151" s="227">
        <v>3.5175000000000001</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2274</v>
      </c>
      <c r="D152" s="226"/>
      <c r="E152" s="227">
        <v>10.922499999999999</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2275</v>
      </c>
      <c r="D153" s="226"/>
      <c r="E153" s="227">
        <v>3.5790000000000002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2276</v>
      </c>
      <c r="D154" s="226"/>
      <c r="E154" s="227">
        <v>4.8600000000000003</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2277</v>
      </c>
      <c r="D155" s="226"/>
      <c r="E155" s="227">
        <v>3.4119999999999999</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2278</v>
      </c>
      <c r="D156" s="226"/>
      <c r="E156" s="227">
        <v>1.05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2279</v>
      </c>
      <c r="D157" s="226"/>
      <c r="E157" s="227">
        <v>1.46</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2280</v>
      </c>
      <c r="D158" s="226"/>
      <c r="E158" s="227">
        <v>3.24</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6">
        <v>32</v>
      </c>
      <c r="B159" s="237" t="s">
        <v>1000</v>
      </c>
      <c r="C159" s="247" t="s">
        <v>1001</v>
      </c>
      <c r="D159" s="238" t="s">
        <v>439</v>
      </c>
      <c r="E159" s="239">
        <v>1190.9449999999999</v>
      </c>
      <c r="F159" s="240"/>
      <c r="G159" s="241">
        <f>ROUND(E159*F159,2)</f>
        <v>0</v>
      </c>
      <c r="H159" s="240"/>
      <c r="I159" s="241">
        <f>ROUND(E159*H159,2)</f>
        <v>0</v>
      </c>
      <c r="J159" s="240"/>
      <c r="K159" s="241">
        <f>ROUND(E159*J159,2)</f>
        <v>0</v>
      </c>
      <c r="L159" s="241">
        <v>21</v>
      </c>
      <c r="M159" s="241">
        <f>G159*(1+L159/100)</f>
        <v>0</v>
      </c>
      <c r="N159" s="239">
        <v>0</v>
      </c>
      <c r="O159" s="239">
        <f>ROUND(E159*N159,2)</f>
        <v>0</v>
      </c>
      <c r="P159" s="239">
        <v>1.4E-2</v>
      </c>
      <c r="Q159" s="239">
        <f>ROUND(E159*P159,2)</f>
        <v>16.670000000000002</v>
      </c>
      <c r="R159" s="241" t="s">
        <v>892</v>
      </c>
      <c r="S159" s="241" t="s">
        <v>280</v>
      </c>
      <c r="T159" s="242" t="s">
        <v>441</v>
      </c>
      <c r="U159" s="222">
        <v>0.22</v>
      </c>
      <c r="V159" s="222">
        <f>ROUND(E159*U159,2)</f>
        <v>262.01</v>
      </c>
      <c r="W159" s="222"/>
      <c r="X159" s="222" t="s">
        <v>399</v>
      </c>
      <c r="Y159" s="222" t="s">
        <v>283</v>
      </c>
      <c r="Z159" s="212"/>
      <c r="AA159" s="212"/>
      <c r="AB159" s="212"/>
      <c r="AC159" s="212"/>
      <c r="AD159" s="212"/>
      <c r="AE159" s="212"/>
      <c r="AF159" s="212"/>
      <c r="AG159" s="212" t="s">
        <v>400</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9" t="s">
        <v>2281</v>
      </c>
      <c r="D160" s="226"/>
      <c r="E160" s="227">
        <v>1190.9449999999999</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9" t="s">
        <v>275</v>
      </c>
      <c r="B161" s="230" t="s">
        <v>174</v>
      </c>
      <c r="C161" s="246" t="s">
        <v>175</v>
      </c>
      <c r="D161" s="231"/>
      <c r="E161" s="232"/>
      <c r="F161" s="233"/>
      <c r="G161" s="233">
        <f>SUMIF(AG162:AG163,"&lt;&gt;NOR",G162:G163)</f>
        <v>0</v>
      </c>
      <c r="H161" s="233"/>
      <c r="I161" s="233">
        <f>SUM(I162:I163)</f>
        <v>0</v>
      </c>
      <c r="J161" s="233"/>
      <c r="K161" s="233">
        <f>SUM(K162:K163)</f>
        <v>0</v>
      </c>
      <c r="L161" s="233"/>
      <c r="M161" s="233">
        <f>SUM(M162:M163)</f>
        <v>0</v>
      </c>
      <c r="N161" s="232"/>
      <c r="O161" s="232">
        <f>SUM(O162:O163)</f>
        <v>0</v>
      </c>
      <c r="P161" s="232"/>
      <c r="Q161" s="232">
        <f>SUM(Q162:Q163)</f>
        <v>0</v>
      </c>
      <c r="R161" s="233"/>
      <c r="S161" s="233"/>
      <c r="T161" s="234"/>
      <c r="U161" s="228"/>
      <c r="V161" s="228">
        <f>SUM(V162:V163)</f>
        <v>196.09</v>
      </c>
      <c r="W161" s="228"/>
      <c r="X161" s="228"/>
      <c r="Y161" s="228"/>
      <c r="AG161" t="s">
        <v>276</v>
      </c>
    </row>
    <row r="162" spans="1:60" ht="22.5" outlineLevel="1" x14ac:dyDescent="0.2">
      <c r="A162" s="236">
        <v>33</v>
      </c>
      <c r="B162" s="237" t="s">
        <v>1014</v>
      </c>
      <c r="C162" s="247" t="s">
        <v>1015</v>
      </c>
      <c r="D162" s="238" t="s">
        <v>482</v>
      </c>
      <c r="E162" s="239">
        <v>76.090950000000007</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493</v>
      </c>
      <c r="S162" s="241" t="s">
        <v>280</v>
      </c>
      <c r="T162" s="242" t="s">
        <v>441</v>
      </c>
      <c r="U162" s="222">
        <v>2.577</v>
      </c>
      <c r="V162" s="222">
        <f>ROUND(E162*U162,2)</f>
        <v>196.09</v>
      </c>
      <c r="W162" s="222"/>
      <c r="X162" s="222" t="s">
        <v>399</v>
      </c>
      <c r="Y162" s="222" t="s">
        <v>283</v>
      </c>
      <c r="Z162" s="212"/>
      <c r="AA162" s="212"/>
      <c r="AB162" s="212"/>
      <c r="AC162" s="212"/>
      <c r="AD162" s="212"/>
      <c r="AE162" s="212"/>
      <c r="AF162" s="212"/>
      <c r="AG162" s="212" t="s">
        <v>1016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4" t="s">
        <v>1017</v>
      </c>
      <c r="D163" s="256"/>
      <c r="E163" s="256"/>
      <c r="F163" s="256"/>
      <c r="G163" s="256"/>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448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29" t="s">
        <v>275</v>
      </c>
      <c r="B164" s="230" t="s">
        <v>177</v>
      </c>
      <c r="C164" s="246" t="s">
        <v>178</v>
      </c>
      <c r="D164" s="231"/>
      <c r="E164" s="232"/>
      <c r="F164" s="233"/>
      <c r="G164" s="233">
        <f>SUMIF(AG165:AG170,"&lt;&gt;NOR",G165:G170)</f>
        <v>0</v>
      </c>
      <c r="H164" s="233"/>
      <c r="I164" s="233">
        <f>SUM(I165:I170)</f>
        <v>0</v>
      </c>
      <c r="J164" s="233"/>
      <c r="K164" s="233">
        <f>SUM(K165:K170)</f>
        <v>0</v>
      </c>
      <c r="L164" s="233"/>
      <c r="M164" s="233">
        <f>SUM(M165:M170)</f>
        <v>0</v>
      </c>
      <c r="N164" s="232"/>
      <c r="O164" s="232">
        <f>SUM(O165:O170)</f>
        <v>0.04</v>
      </c>
      <c r="P164" s="232"/>
      <c r="Q164" s="232">
        <f>SUM(Q165:Q170)</f>
        <v>0</v>
      </c>
      <c r="R164" s="233"/>
      <c r="S164" s="233"/>
      <c r="T164" s="234"/>
      <c r="U164" s="228"/>
      <c r="V164" s="228">
        <f>SUM(V165:V170)</f>
        <v>15.46</v>
      </c>
      <c r="W164" s="228"/>
      <c r="X164" s="228"/>
      <c r="Y164" s="228"/>
      <c r="AG164" t="s">
        <v>276</v>
      </c>
    </row>
    <row r="165" spans="1:60" ht="22.5" outlineLevel="1" x14ac:dyDescent="0.2">
      <c r="A165" s="236">
        <v>34</v>
      </c>
      <c r="B165" s="237" t="s">
        <v>2282</v>
      </c>
      <c r="C165" s="247" t="s">
        <v>2283</v>
      </c>
      <c r="D165" s="238" t="s">
        <v>439</v>
      </c>
      <c r="E165" s="239">
        <v>45.456000000000003</v>
      </c>
      <c r="F165" s="240"/>
      <c r="G165" s="241">
        <f>ROUND(E165*F165,2)</f>
        <v>0</v>
      </c>
      <c r="H165" s="240"/>
      <c r="I165" s="241">
        <f>ROUND(E165*H165,2)</f>
        <v>0</v>
      </c>
      <c r="J165" s="240"/>
      <c r="K165" s="241">
        <f>ROUND(E165*J165,2)</f>
        <v>0</v>
      </c>
      <c r="L165" s="241">
        <v>21</v>
      </c>
      <c r="M165" s="241">
        <f>G165*(1+L165/100)</f>
        <v>0</v>
      </c>
      <c r="N165" s="239">
        <v>8.0000000000000007E-5</v>
      </c>
      <c r="O165" s="239">
        <f>ROUND(E165*N165,2)</f>
        <v>0</v>
      </c>
      <c r="P165" s="239">
        <v>0</v>
      </c>
      <c r="Q165" s="239">
        <f>ROUND(E165*P165,2)</f>
        <v>0</v>
      </c>
      <c r="R165" s="241" t="s">
        <v>1020</v>
      </c>
      <c r="S165" s="241" t="s">
        <v>280</v>
      </c>
      <c r="T165" s="242" t="s">
        <v>441</v>
      </c>
      <c r="U165" s="222">
        <v>0.34</v>
      </c>
      <c r="V165" s="222">
        <f>ROUND(E165*U165,2)</f>
        <v>15.46</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2.5" outlineLevel="2" x14ac:dyDescent="0.2">
      <c r="A166" s="219"/>
      <c r="B166" s="220"/>
      <c r="C166" s="249" t="s">
        <v>2284</v>
      </c>
      <c r="D166" s="226"/>
      <c r="E166" s="227">
        <v>45.456000000000003</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36">
        <v>35</v>
      </c>
      <c r="B167" s="237" t="s">
        <v>2285</v>
      </c>
      <c r="C167" s="247" t="s">
        <v>2286</v>
      </c>
      <c r="D167" s="238" t="s">
        <v>439</v>
      </c>
      <c r="E167" s="239">
        <v>52.2744</v>
      </c>
      <c r="F167" s="240"/>
      <c r="G167" s="241">
        <f>ROUND(E167*F167,2)</f>
        <v>0</v>
      </c>
      <c r="H167" s="240"/>
      <c r="I167" s="241">
        <f>ROUND(E167*H167,2)</f>
        <v>0</v>
      </c>
      <c r="J167" s="240"/>
      <c r="K167" s="241">
        <f>ROUND(E167*J167,2)</f>
        <v>0</v>
      </c>
      <c r="L167" s="241">
        <v>21</v>
      </c>
      <c r="M167" s="241">
        <f>G167*(1+L167/100)</f>
        <v>0</v>
      </c>
      <c r="N167" s="239">
        <v>7.3999999999999999E-4</v>
      </c>
      <c r="O167" s="239">
        <f>ROUND(E167*N167,2)</f>
        <v>0.04</v>
      </c>
      <c r="P167" s="239">
        <v>0</v>
      </c>
      <c r="Q167" s="239">
        <f>ROUND(E167*P167,2)</f>
        <v>0</v>
      </c>
      <c r="R167" s="241" t="s">
        <v>889</v>
      </c>
      <c r="S167" s="241" t="s">
        <v>280</v>
      </c>
      <c r="T167" s="242" t="s">
        <v>441</v>
      </c>
      <c r="U167" s="222">
        <v>0</v>
      </c>
      <c r="V167" s="222">
        <f>ROUND(E167*U167,2)</f>
        <v>0</v>
      </c>
      <c r="W167" s="222"/>
      <c r="X167" s="222" t="s">
        <v>831</v>
      </c>
      <c r="Y167" s="222" t="s">
        <v>283</v>
      </c>
      <c r="Z167" s="212"/>
      <c r="AA167" s="212"/>
      <c r="AB167" s="212"/>
      <c r="AC167" s="212"/>
      <c r="AD167" s="212"/>
      <c r="AE167" s="212"/>
      <c r="AF167" s="212"/>
      <c r="AG167" s="212" t="s">
        <v>832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49" t="s">
        <v>2287</v>
      </c>
      <c r="D168" s="226"/>
      <c r="E168" s="227">
        <v>52.2744</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6">
        <v>36</v>
      </c>
      <c r="B169" s="237" t="s">
        <v>2288</v>
      </c>
      <c r="C169" s="247" t="s">
        <v>2289</v>
      </c>
      <c r="D169" s="238" t="s">
        <v>0</v>
      </c>
      <c r="E169" s="239">
        <v>150.05029999999999</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1020</v>
      </c>
      <c r="S169" s="241" t="s">
        <v>280</v>
      </c>
      <c r="T169" s="242" t="s">
        <v>441</v>
      </c>
      <c r="U169" s="222">
        <v>0</v>
      </c>
      <c r="V169" s="222">
        <f>ROUND(E169*U169,2)</f>
        <v>0</v>
      </c>
      <c r="W169" s="222"/>
      <c r="X169" s="222" t="s">
        <v>399</v>
      </c>
      <c r="Y169" s="222" t="s">
        <v>283</v>
      </c>
      <c r="Z169" s="212"/>
      <c r="AA169" s="212"/>
      <c r="AB169" s="212"/>
      <c r="AC169" s="212"/>
      <c r="AD169" s="212"/>
      <c r="AE169" s="212"/>
      <c r="AF169" s="212"/>
      <c r="AG169" s="212" t="s">
        <v>1036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64" t="s">
        <v>1037</v>
      </c>
      <c r="D170" s="256"/>
      <c r="E170" s="256"/>
      <c r="F170" s="256"/>
      <c r="G170" s="256"/>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448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x14ac:dyDescent="0.2">
      <c r="A171" s="229" t="s">
        <v>275</v>
      </c>
      <c r="B171" s="230" t="s">
        <v>181</v>
      </c>
      <c r="C171" s="246" t="s">
        <v>182</v>
      </c>
      <c r="D171" s="231"/>
      <c r="E171" s="232"/>
      <c r="F171" s="233"/>
      <c r="G171" s="233">
        <f>SUMIF(AG172:AG178,"&lt;&gt;NOR",G172:G178)</f>
        <v>0</v>
      </c>
      <c r="H171" s="233"/>
      <c r="I171" s="233">
        <f>SUM(I172:I178)</f>
        <v>0</v>
      </c>
      <c r="J171" s="233"/>
      <c r="K171" s="233">
        <f>SUM(K172:K178)</f>
        <v>0</v>
      </c>
      <c r="L171" s="233"/>
      <c r="M171" s="233">
        <f>SUM(M172:M178)</f>
        <v>0</v>
      </c>
      <c r="N171" s="232"/>
      <c r="O171" s="232">
        <f>SUM(O172:O178)</f>
        <v>0.83000000000000007</v>
      </c>
      <c r="P171" s="232"/>
      <c r="Q171" s="232">
        <f>SUM(Q172:Q178)</f>
        <v>0</v>
      </c>
      <c r="R171" s="233"/>
      <c r="S171" s="233"/>
      <c r="T171" s="234"/>
      <c r="U171" s="228"/>
      <c r="V171" s="228">
        <f>SUM(V172:V178)</f>
        <v>29.04</v>
      </c>
      <c r="W171" s="228"/>
      <c r="X171" s="228"/>
      <c r="Y171" s="228"/>
      <c r="AG171" t="s">
        <v>276</v>
      </c>
    </row>
    <row r="172" spans="1:60" outlineLevel="1" x14ac:dyDescent="0.2">
      <c r="A172" s="236">
        <v>37</v>
      </c>
      <c r="B172" s="237" t="s">
        <v>1950</v>
      </c>
      <c r="C172" s="247" t="s">
        <v>1951</v>
      </c>
      <c r="D172" s="238" t="s">
        <v>439</v>
      </c>
      <c r="E172" s="239">
        <v>103.70699999999999</v>
      </c>
      <c r="F172" s="240"/>
      <c r="G172" s="241">
        <f>ROUND(E172*F172,2)</f>
        <v>0</v>
      </c>
      <c r="H172" s="240"/>
      <c r="I172" s="241">
        <f>ROUND(E172*H172,2)</f>
        <v>0</v>
      </c>
      <c r="J172" s="240"/>
      <c r="K172" s="241">
        <f>ROUND(E172*J172,2)</f>
        <v>0</v>
      </c>
      <c r="L172" s="241">
        <v>21</v>
      </c>
      <c r="M172" s="241">
        <f>G172*(1+L172/100)</f>
        <v>0</v>
      </c>
      <c r="N172" s="239">
        <v>3.0000000000000001E-3</v>
      </c>
      <c r="O172" s="239">
        <f>ROUND(E172*N172,2)</f>
        <v>0.31</v>
      </c>
      <c r="P172" s="239">
        <v>0</v>
      </c>
      <c r="Q172" s="239">
        <f>ROUND(E172*P172,2)</f>
        <v>0</v>
      </c>
      <c r="R172" s="241" t="s">
        <v>1079</v>
      </c>
      <c r="S172" s="241" t="s">
        <v>280</v>
      </c>
      <c r="T172" s="242" t="s">
        <v>441</v>
      </c>
      <c r="U172" s="222">
        <v>0.28000000000000003</v>
      </c>
      <c r="V172" s="222">
        <f>ROUND(E172*U172,2)</f>
        <v>29.04</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8" t="s">
        <v>1952</v>
      </c>
      <c r="D173" s="244"/>
      <c r="E173" s="244"/>
      <c r="F173" s="244"/>
      <c r="G173" s="244"/>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286</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43" t="str">
        <f>C173</f>
        <v>Očištění povrchu stěny od prachu, nařezání izolačních desek na požadovaný rozměr, nanesení lepicího tmelu, osazení desek.</v>
      </c>
      <c r="BB173" s="212"/>
      <c r="BC173" s="212"/>
      <c r="BD173" s="212"/>
      <c r="BE173" s="212"/>
      <c r="BF173" s="212"/>
      <c r="BG173" s="212"/>
      <c r="BH173" s="212"/>
    </row>
    <row r="174" spans="1:60" ht="22.5" outlineLevel="2" x14ac:dyDescent="0.2">
      <c r="A174" s="219"/>
      <c r="B174" s="220"/>
      <c r="C174" s="249" t="s">
        <v>2290</v>
      </c>
      <c r="D174" s="226"/>
      <c r="E174" s="227">
        <v>103.70699999999999</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38</v>
      </c>
      <c r="B175" s="237" t="s">
        <v>2291</v>
      </c>
      <c r="C175" s="247" t="s">
        <v>2292</v>
      </c>
      <c r="D175" s="238" t="s">
        <v>439</v>
      </c>
      <c r="E175" s="239">
        <v>108.89234999999999</v>
      </c>
      <c r="F175" s="240"/>
      <c r="G175" s="241">
        <f>ROUND(E175*F175,2)</f>
        <v>0</v>
      </c>
      <c r="H175" s="240"/>
      <c r="I175" s="241">
        <f>ROUND(E175*H175,2)</f>
        <v>0</v>
      </c>
      <c r="J175" s="240"/>
      <c r="K175" s="241">
        <f>ROUND(E175*J175,2)</f>
        <v>0</v>
      </c>
      <c r="L175" s="241">
        <v>21</v>
      </c>
      <c r="M175" s="241">
        <f>G175*(1+L175/100)</f>
        <v>0</v>
      </c>
      <c r="N175" s="239">
        <v>4.7999999999999996E-3</v>
      </c>
      <c r="O175" s="239">
        <f>ROUND(E175*N175,2)</f>
        <v>0.52</v>
      </c>
      <c r="P175" s="239">
        <v>0</v>
      </c>
      <c r="Q175" s="239">
        <f>ROUND(E175*P175,2)</f>
        <v>0</v>
      </c>
      <c r="R175" s="241" t="s">
        <v>889</v>
      </c>
      <c r="S175" s="241" t="s">
        <v>280</v>
      </c>
      <c r="T175" s="242" t="s">
        <v>441</v>
      </c>
      <c r="U175" s="222">
        <v>0</v>
      </c>
      <c r="V175" s="222">
        <f>ROUND(E175*U175,2)</f>
        <v>0</v>
      </c>
      <c r="W175" s="222"/>
      <c r="X175" s="222" t="s">
        <v>831</v>
      </c>
      <c r="Y175" s="222" t="s">
        <v>283</v>
      </c>
      <c r="Z175" s="212"/>
      <c r="AA175" s="212"/>
      <c r="AB175" s="212"/>
      <c r="AC175" s="212"/>
      <c r="AD175" s="212"/>
      <c r="AE175" s="212"/>
      <c r="AF175" s="212"/>
      <c r="AG175" s="212" t="s">
        <v>832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49" t="s">
        <v>2293</v>
      </c>
      <c r="D176" s="226"/>
      <c r="E176" s="227">
        <v>108.89234999999999</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6">
        <v>39</v>
      </c>
      <c r="B177" s="237" t="s">
        <v>2294</v>
      </c>
      <c r="C177" s="247" t="s">
        <v>2295</v>
      </c>
      <c r="D177" s="238" t="s">
        <v>0</v>
      </c>
      <c r="E177" s="239">
        <v>1048.1148000000001</v>
      </c>
      <c r="F177" s="240"/>
      <c r="G177" s="241">
        <f>ROUND(E177*F177,2)</f>
        <v>0</v>
      </c>
      <c r="H177" s="240"/>
      <c r="I177" s="241">
        <f>ROUND(E177*H177,2)</f>
        <v>0</v>
      </c>
      <c r="J177" s="240"/>
      <c r="K177" s="241">
        <f>ROUND(E177*J177,2)</f>
        <v>0</v>
      </c>
      <c r="L177" s="241">
        <v>21</v>
      </c>
      <c r="M177" s="241">
        <f>G177*(1+L177/100)</f>
        <v>0</v>
      </c>
      <c r="N177" s="239">
        <v>0</v>
      </c>
      <c r="O177" s="239">
        <f>ROUND(E177*N177,2)</f>
        <v>0</v>
      </c>
      <c r="P177" s="239">
        <v>0</v>
      </c>
      <c r="Q177" s="239">
        <f>ROUND(E177*P177,2)</f>
        <v>0</v>
      </c>
      <c r="R177" s="241" t="s">
        <v>1079</v>
      </c>
      <c r="S177" s="241" t="s">
        <v>280</v>
      </c>
      <c r="T177" s="242" t="s">
        <v>441</v>
      </c>
      <c r="U177" s="222">
        <v>0</v>
      </c>
      <c r="V177" s="222">
        <f>ROUND(E177*U177,2)</f>
        <v>0</v>
      </c>
      <c r="W177" s="222"/>
      <c r="X177" s="222" t="s">
        <v>399</v>
      </c>
      <c r="Y177" s="222" t="s">
        <v>283</v>
      </c>
      <c r="Z177" s="212"/>
      <c r="AA177" s="212"/>
      <c r="AB177" s="212"/>
      <c r="AC177" s="212"/>
      <c r="AD177" s="212"/>
      <c r="AE177" s="212"/>
      <c r="AF177" s="212"/>
      <c r="AG177" s="212" t="s">
        <v>1036</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4" t="s">
        <v>1076</v>
      </c>
      <c r="D178" s="256"/>
      <c r="E178" s="256"/>
      <c r="F178" s="256"/>
      <c r="G178" s="256"/>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448</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29" t="s">
        <v>275</v>
      </c>
      <c r="B179" s="230" t="s">
        <v>183</v>
      </c>
      <c r="C179" s="246" t="s">
        <v>184</v>
      </c>
      <c r="D179" s="231"/>
      <c r="E179" s="232"/>
      <c r="F179" s="233"/>
      <c r="G179" s="233">
        <f>SUMIF(AG180:AG183,"&lt;&gt;NOR",G180:G183)</f>
        <v>0</v>
      </c>
      <c r="H179" s="233"/>
      <c r="I179" s="233">
        <f>SUM(I180:I183)</f>
        <v>0</v>
      </c>
      <c r="J179" s="233"/>
      <c r="K179" s="233">
        <f>SUM(K180:K183)</f>
        <v>0</v>
      </c>
      <c r="L179" s="233"/>
      <c r="M179" s="233">
        <f>SUM(M180:M183)</f>
        <v>0</v>
      </c>
      <c r="N179" s="232"/>
      <c r="O179" s="232">
        <f>SUM(O180:O183)</f>
        <v>0.34</v>
      </c>
      <c r="P179" s="232"/>
      <c r="Q179" s="232">
        <f>SUM(Q180:Q183)</f>
        <v>0.1</v>
      </c>
      <c r="R179" s="233"/>
      <c r="S179" s="233"/>
      <c r="T179" s="234"/>
      <c r="U179" s="228"/>
      <c r="V179" s="228">
        <f>SUM(V180:V183)</f>
        <v>3.8600000000000003</v>
      </c>
      <c r="W179" s="228"/>
      <c r="X179" s="228"/>
      <c r="Y179" s="228"/>
      <c r="AG179" t="s">
        <v>276</v>
      </c>
    </row>
    <row r="180" spans="1:60" ht="33.75" outlineLevel="1" x14ac:dyDescent="0.2">
      <c r="A180" s="257">
        <v>40</v>
      </c>
      <c r="B180" s="258" t="s">
        <v>2296</v>
      </c>
      <c r="C180" s="265" t="s">
        <v>2297</v>
      </c>
      <c r="D180" s="259" t="s">
        <v>492</v>
      </c>
      <c r="E180" s="260">
        <v>4</v>
      </c>
      <c r="F180" s="261"/>
      <c r="G180" s="262">
        <f>ROUND(E180*F180,2)</f>
        <v>0</v>
      </c>
      <c r="H180" s="261"/>
      <c r="I180" s="262">
        <f>ROUND(E180*H180,2)</f>
        <v>0</v>
      </c>
      <c r="J180" s="261"/>
      <c r="K180" s="262">
        <f>ROUND(E180*J180,2)</f>
        <v>0</v>
      </c>
      <c r="L180" s="262">
        <v>21</v>
      </c>
      <c r="M180" s="262">
        <f>G180*(1+L180/100)</f>
        <v>0</v>
      </c>
      <c r="N180" s="260">
        <v>8.3799999999999999E-2</v>
      </c>
      <c r="O180" s="260">
        <f>ROUND(E180*N180,2)</f>
        <v>0.34</v>
      </c>
      <c r="P180" s="260">
        <v>0</v>
      </c>
      <c r="Q180" s="260">
        <f>ROUND(E180*P180,2)</f>
        <v>0</v>
      </c>
      <c r="R180" s="262" t="s">
        <v>1976</v>
      </c>
      <c r="S180" s="262" t="s">
        <v>280</v>
      </c>
      <c r="T180" s="263" t="s">
        <v>441</v>
      </c>
      <c r="U180" s="222">
        <v>0.5</v>
      </c>
      <c r="V180" s="222">
        <f>ROUND(E180*U180,2)</f>
        <v>2</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57">
        <v>41</v>
      </c>
      <c r="B181" s="258" t="s">
        <v>2298</v>
      </c>
      <c r="C181" s="265" t="s">
        <v>2299</v>
      </c>
      <c r="D181" s="259" t="s">
        <v>492</v>
      </c>
      <c r="E181" s="260">
        <v>4</v>
      </c>
      <c r="F181" s="261"/>
      <c r="G181" s="262">
        <f>ROUND(E181*F181,2)</f>
        <v>0</v>
      </c>
      <c r="H181" s="261"/>
      <c r="I181" s="262">
        <f>ROUND(E181*H181,2)</f>
        <v>0</v>
      </c>
      <c r="J181" s="261"/>
      <c r="K181" s="262">
        <f>ROUND(E181*J181,2)</f>
        <v>0</v>
      </c>
      <c r="L181" s="262">
        <v>21</v>
      </c>
      <c r="M181" s="262">
        <f>G181*(1+L181/100)</f>
        <v>0</v>
      </c>
      <c r="N181" s="260">
        <v>0</v>
      </c>
      <c r="O181" s="260">
        <f>ROUND(E181*N181,2)</f>
        <v>0</v>
      </c>
      <c r="P181" s="260">
        <v>2.5170000000000001E-2</v>
      </c>
      <c r="Q181" s="260">
        <f>ROUND(E181*P181,2)</f>
        <v>0.1</v>
      </c>
      <c r="R181" s="262" t="s">
        <v>1976</v>
      </c>
      <c r="S181" s="262" t="s">
        <v>280</v>
      </c>
      <c r="T181" s="263" t="s">
        <v>441</v>
      </c>
      <c r="U181" s="222">
        <v>0.46500000000000002</v>
      </c>
      <c r="V181" s="222">
        <f>ROUND(E181*U181,2)</f>
        <v>1.86</v>
      </c>
      <c r="W181" s="222"/>
      <c r="X181" s="222" t="s">
        <v>399</v>
      </c>
      <c r="Y181" s="222" t="s">
        <v>283</v>
      </c>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6">
        <v>42</v>
      </c>
      <c r="B182" s="237" t="s">
        <v>2300</v>
      </c>
      <c r="C182" s="247" t="s">
        <v>2301</v>
      </c>
      <c r="D182" s="238" t="s">
        <v>0</v>
      </c>
      <c r="E182" s="239">
        <v>151.76</v>
      </c>
      <c r="F182" s="240"/>
      <c r="G182" s="241">
        <f>ROUND(E182*F182,2)</f>
        <v>0</v>
      </c>
      <c r="H182" s="240"/>
      <c r="I182" s="241">
        <f>ROUND(E182*H182,2)</f>
        <v>0</v>
      </c>
      <c r="J182" s="240"/>
      <c r="K182" s="241">
        <f>ROUND(E182*J182,2)</f>
        <v>0</v>
      </c>
      <c r="L182" s="241">
        <v>21</v>
      </c>
      <c r="M182" s="241">
        <f>G182*(1+L182/100)</f>
        <v>0</v>
      </c>
      <c r="N182" s="239">
        <v>0</v>
      </c>
      <c r="O182" s="239">
        <f>ROUND(E182*N182,2)</f>
        <v>0</v>
      </c>
      <c r="P182" s="239">
        <v>0</v>
      </c>
      <c r="Q182" s="239">
        <f>ROUND(E182*P182,2)</f>
        <v>0</v>
      </c>
      <c r="R182" s="241" t="s">
        <v>1976</v>
      </c>
      <c r="S182" s="241" t="s">
        <v>280</v>
      </c>
      <c r="T182" s="242" t="s">
        <v>441</v>
      </c>
      <c r="U182" s="222">
        <v>0</v>
      </c>
      <c r="V182" s="222">
        <f>ROUND(E182*U182,2)</f>
        <v>0</v>
      </c>
      <c r="W182" s="222"/>
      <c r="X182" s="222" t="s">
        <v>399</v>
      </c>
      <c r="Y182" s="222" t="s">
        <v>283</v>
      </c>
      <c r="Z182" s="212"/>
      <c r="AA182" s="212"/>
      <c r="AB182" s="212"/>
      <c r="AC182" s="212"/>
      <c r="AD182" s="212"/>
      <c r="AE182" s="212"/>
      <c r="AF182" s="212"/>
      <c r="AG182" s="212" t="s">
        <v>1036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64" t="s">
        <v>2302</v>
      </c>
      <c r="D183" s="256"/>
      <c r="E183" s="256"/>
      <c r="F183" s="256"/>
      <c r="G183" s="256"/>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448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206</v>
      </c>
      <c r="C184" s="246" t="s">
        <v>207</v>
      </c>
      <c r="D184" s="231"/>
      <c r="E184" s="232"/>
      <c r="F184" s="233"/>
      <c r="G184" s="233">
        <f>SUMIF(AG185:AG234,"&lt;&gt;NOR",G185:G234)</f>
        <v>0</v>
      </c>
      <c r="H184" s="233"/>
      <c r="I184" s="233">
        <f>SUM(I185:I234)</f>
        <v>0</v>
      </c>
      <c r="J184" s="233"/>
      <c r="K184" s="233">
        <f>SUM(K185:K234)</f>
        <v>0</v>
      </c>
      <c r="L184" s="233"/>
      <c r="M184" s="233">
        <f>SUM(M185:M234)</f>
        <v>0</v>
      </c>
      <c r="N184" s="232"/>
      <c r="O184" s="232">
        <f>SUM(O185:O234)</f>
        <v>0.6</v>
      </c>
      <c r="P184" s="232"/>
      <c r="Q184" s="232">
        <f>SUM(Q185:Q234)</f>
        <v>0.83000000000000007</v>
      </c>
      <c r="R184" s="233"/>
      <c r="S184" s="233"/>
      <c r="T184" s="234"/>
      <c r="U184" s="228"/>
      <c r="V184" s="228">
        <f>SUM(V185:V234)</f>
        <v>195.42</v>
      </c>
      <c r="W184" s="228"/>
      <c r="X184" s="228"/>
      <c r="Y184" s="228"/>
      <c r="AG184" t="s">
        <v>276</v>
      </c>
    </row>
    <row r="185" spans="1:60" ht="22.5" outlineLevel="1" x14ac:dyDescent="0.2">
      <c r="A185" s="257">
        <v>43</v>
      </c>
      <c r="B185" s="258" t="s">
        <v>2303</v>
      </c>
      <c r="C185" s="265" t="s">
        <v>2304</v>
      </c>
      <c r="D185" s="259" t="s">
        <v>492</v>
      </c>
      <c r="E185" s="260">
        <v>69.55</v>
      </c>
      <c r="F185" s="261"/>
      <c r="G185" s="262">
        <f>ROUND(E185*F185,2)</f>
        <v>0</v>
      </c>
      <c r="H185" s="261"/>
      <c r="I185" s="262">
        <f>ROUND(E185*H185,2)</f>
        <v>0</v>
      </c>
      <c r="J185" s="261"/>
      <c r="K185" s="262">
        <f>ROUND(E185*J185,2)</f>
        <v>0</v>
      </c>
      <c r="L185" s="262">
        <v>21</v>
      </c>
      <c r="M185" s="262">
        <f>G185*(1+L185/100)</f>
        <v>0</v>
      </c>
      <c r="N185" s="260">
        <v>4.0000000000000003E-5</v>
      </c>
      <c r="O185" s="260">
        <f>ROUND(E185*N185,2)</f>
        <v>0</v>
      </c>
      <c r="P185" s="260">
        <v>0</v>
      </c>
      <c r="Q185" s="260">
        <f>ROUND(E185*P185,2)</f>
        <v>0</v>
      </c>
      <c r="R185" s="262" t="s">
        <v>1856</v>
      </c>
      <c r="S185" s="262" t="s">
        <v>280</v>
      </c>
      <c r="T185" s="263" t="s">
        <v>441</v>
      </c>
      <c r="U185" s="222">
        <v>0.16675000000000001</v>
      </c>
      <c r="V185" s="222">
        <f>ROUND(E185*U185,2)</f>
        <v>11.6</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57">
        <v>44</v>
      </c>
      <c r="B186" s="258" t="s">
        <v>2305</v>
      </c>
      <c r="C186" s="265" t="s">
        <v>2306</v>
      </c>
      <c r="D186" s="259" t="s">
        <v>492</v>
      </c>
      <c r="E186" s="260">
        <v>4</v>
      </c>
      <c r="F186" s="261"/>
      <c r="G186" s="262">
        <f>ROUND(E186*F186,2)</f>
        <v>0</v>
      </c>
      <c r="H186" s="261"/>
      <c r="I186" s="262">
        <f>ROUND(E186*H186,2)</f>
        <v>0</v>
      </c>
      <c r="J186" s="261"/>
      <c r="K186" s="262">
        <f>ROUND(E186*J186,2)</f>
        <v>0</v>
      </c>
      <c r="L186" s="262">
        <v>21</v>
      </c>
      <c r="M186" s="262">
        <f>G186*(1+L186/100)</f>
        <v>0</v>
      </c>
      <c r="N186" s="260">
        <v>6.9999999999999994E-5</v>
      </c>
      <c r="O186" s="260">
        <f>ROUND(E186*N186,2)</f>
        <v>0</v>
      </c>
      <c r="P186" s="260">
        <v>0</v>
      </c>
      <c r="Q186" s="260">
        <f>ROUND(E186*P186,2)</f>
        <v>0</v>
      </c>
      <c r="R186" s="262" t="s">
        <v>1856</v>
      </c>
      <c r="S186" s="262" t="s">
        <v>280</v>
      </c>
      <c r="T186" s="263" t="s">
        <v>441</v>
      </c>
      <c r="U186" s="222">
        <v>0.66286</v>
      </c>
      <c r="V186" s="222">
        <f>ROUND(E186*U186,2)</f>
        <v>2.65</v>
      </c>
      <c r="W186" s="222"/>
      <c r="X186" s="222" t="s">
        <v>399</v>
      </c>
      <c r="Y186" s="222" t="s">
        <v>283</v>
      </c>
      <c r="Z186" s="212"/>
      <c r="AA186" s="212"/>
      <c r="AB186" s="212"/>
      <c r="AC186" s="212"/>
      <c r="AD186" s="212"/>
      <c r="AE186" s="212"/>
      <c r="AF186" s="212"/>
      <c r="AG186" s="212" t="s">
        <v>400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36">
        <v>45</v>
      </c>
      <c r="B187" s="237" t="s">
        <v>1867</v>
      </c>
      <c r="C187" s="247" t="s">
        <v>1868</v>
      </c>
      <c r="D187" s="238" t="s">
        <v>564</v>
      </c>
      <c r="E187" s="239">
        <v>10.54</v>
      </c>
      <c r="F187" s="240"/>
      <c r="G187" s="241">
        <f>ROUND(E187*F187,2)</f>
        <v>0</v>
      </c>
      <c r="H187" s="240"/>
      <c r="I187" s="241">
        <f>ROUND(E187*H187,2)</f>
        <v>0</v>
      </c>
      <c r="J187" s="240"/>
      <c r="K187" s="241">
        <f>ROUND(E187*J187,2)</f>
        <v>0</v>
      </c>
      <c r="L187" s="241">
        <v>21</v>
      </c>
      <c r="M187" s="241">
        <f>G187*(1+L187/100)</f>
        <v>0</v>
      </c>
      <c r="N187" s="239">
        <v>2.99E-3</v>
      </c>
      <c r="O187" s="239">
        <f>ROUND(E187*N187,2)</f>
        <v>0.03</v>
      </c>
      <c r="P187" s="239">
        <v>0</v>
      </c>
      <c r="Q187" s="239">
        <f>ROUND(E187*P187,2)</f>
        <v>0</v>
      </c>
      <c r="R187" s="241" t="s">
        <v>1856</v>
      </c>
      <c r="S187" s="241" t="s">
        <v>280</v>
      </c>
      <c r="T187" s="242" t="s">
        <v>441</v>
      </c>
      <c r="U187" s="222">
        <v>0.87344999999999995</v>
      </c>
      <c r="V187" s="222">
        <f>ROUND(E187*U187,2)</f>
        <v>9.2100000000000009</v>
      </c>
      <c r="W187" s="222"/>
      <c r="X187" s="222" t="s">
        <v>399</v>
      </c>
      <c r="Y187" s="222" t="s">
        <v>283</v>
      </c>
      <c r="Z187" s="212"/>
      <c r="AA187" s="212"/>
      <c r="AB187" s="212"/>
      <c r="AC187" s="212"/>
      <c r="AD187" s="212"/>
      <c r="AE187" s="212"/>
      <c r="AF187" s="212"/>
      <c r="AG187" s="212" t="s">
        <v>400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48" t="s">
        <v>1869</v>
      </c>
      <c r="D188" s="244"/>
      <c r="E188" s="244"/>
      <c r="F188" s="244"/>
      <c r="G188" s="244"/>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2307</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2308</v>
      </c>
      <c r="D190" s="226"/>
      <c r="E190" s="227">
        <v>10.54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6">
        <v>46</v>
      </c>
      <c r="B191" s="237" t="s">
        <v>2309</v>
      </c>
      <c r="C191" s="247" t="s">
        <v>2310</v>
      </c>
      <c r="D191" s="238" t="s">
        <v>564</v>
      </c>
      <c r="E191" s="239">
        <v>55.35</v>
      </c>
      <c r="F191" s="240"/>
      <c r="G191" s="241">
        <f>ROUND(E191*F191,2)</f>
        <v>0</v>
      </c>
      <c r="H191" s="240"/>
      <c r="I191" s="241">
        <f>ROUND(E191*H191,2)</f>
        <v>0</v>
      </c>
      <c r="J191" s="240"/>
      <c r="K191" s="241">
        <f>ROUND(E191*J191,2)</f>
        <v>0</v>
      </c>
      <c r="L191" s="241">
        <v>21</v>
      </c>
      <c r="M191" s="241">
        <f>G191*(1+L191/100)</f>
        <v>0</v>
      </c>
      <c r="N191" s="239">
        <v>3.79E-3</v>
      </c>
      <c r="O191" s="239">
        <f>ROUND(E191*N191,2)</f>
        <v>0.21</v>
      </c>
      <c r="P191" s="239">
        <v>0</v>
      </c>
      <c r="Q191" s="239">
        <f>ROUND(E191*P191,2)</f>
        <v>0</v>
      </c>
      <c r="R191" s="241" t="s">
        <v>1856</v>
      </c>
      <c r="S191" s="241" t="s">
        <v>280</v>
      </c>
      <c r="T191" s="242" t="s">
        <v>441</v>
      </c>
      <c r="U191" s="222">
        <v>0.877</v>
      </c>
      <c r="V191" s="222">
        <f>ROUND(E191*U191,2)</f>
        <v>48.54</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2311</v>
      </c>
      <c r="D192" s="226"/>
      <c r="E192" s="227"/>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2312</v>
      </c>
      <c r="D193" s="226"/>
      <c r="E193" s="227">
        <v>19.5</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2313</v>
      </c>
      <c r="D194" s="226"/>
      <c r="E194" s="227">
        <v>6</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9" t="s">
        <v>2314</v>
      </c>
      <c r="D195" s="226"/>
      <c r="E195" s="227">
        <v>3.36</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2315</v>
      </c>
      <c r="D196" s="226"/>
      <c r="E196" s="227">
        <v>2.85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2316</v>
      </c>
      <c r="D197" s="226"/>
      <c r="E197" s="227">
        <v>4.5</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2317</v>
      </c>
      <c r="D198" s="226"/>
      <c r="E198" s="227">
        <v>2.1</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2318</v>
      </c>
      <c r="D199" s="226"/>
      <c r="E199" s="227">
        <v>3.15</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2319</v>
      </c>
      <c r="D200" s="226"/>
      <c r="E200" s="227">
        <v>1.24</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2320</v>
      </c>
      <c r="D201" s="226"/>
      <c r="E201" s="227">
        <v>1.8</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2321</v>
      </c>
      <c r="D202" s="226"/>
      <c r="E202" s="227">
        <v>4.2</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2322</v>
      </c>
      <c r="D203" s="226"/>
      <c r="E203" s="227">
        <v>2.2000000000000002</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2323</v>
      </c>
      <c r="D204" s="226"/>
      <c r="E204" s="227">
        <v>0.65</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2324</v>
      </c>
      <c r="D205" s="226"/>
      <c r="E205" s="227">
        <v>0.9</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2325</v>
      </c>
      <c r="D206" s="226"/>
      <c r="E206" s="227">
        <v>2.9</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47</v>
      </c>
      <c r="B207" s="237" t="s">
        <v>2326</v>
      </c>
      <c r="C207" s="247" t="s">
        <v>2327</v>
      </c>
      <c r="D207" s="238" t="s">
        <v>564</v>
      </c>
      <c r="E207" s="239">
        <v>57.2</v>
      </c>
      <c r="F207" s="240"/>
      <c r="G207" s="241">
        <f>ROUND(E207*F207,2)</f>
        <v>0</v>
      </c>
      <c r="H207" s="240"/>
      <c r="I207" s="241">
        <f>ROUND(E207*H207,2)</f>
        <v>0</v>
      </c>
      <c r="J207" s="240"/>
      <c r="K207" s="241">
        <f>ROUND(E207*J207,2)</f>
        <v>0</v>
      </c>
      <c r="L207" s="241">
        <v>21</v>
      </c>
      <c r="M207" s="241">
        <f>G207*(1+L207/100)</f>
        <v>0</v>
      </c>
      <c r="N207" s="239">
        <v>6.0000000000000002E-5</v>
      </c>
      <c r="O207" s="239">
        <f>ROUND(E207*N207,2)</f>
        <v>0</v>
      </c>
      <c r="P207" s="239">
        <v>0</v>
      </c>
      <c r="Q207" s="239">
        <f>ROUND(E207*P207,2)</f>
        <v>0</v>
      </c>
      <c r="R207" s="241" t="s">
        <v>1856</v>
      </c>
      <c r="S207" s="241" t="s">
        <v>280</v>
      </c>
      <c r="T207" s="242" t="s">
        <v>441</v>
      </c>
      <c r="U207" s="222">
        <v>0.29475000000000001</v>
      </c>
      <c r="V207" s="222">
        <f>ROUND(E207*U207,2)</f>
        <v>16.86</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8" t="s">
        <v>2328</v>
      </c>
      <c r="D208" s="244"/>
      <c r="E208" s="244"/>
      <c r="F208" s="244"/>
      <c r="G208" s="244"/>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286</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57">
        <v>48</v>
      </c>
      <c r="B209" s="258" t="s">
        <v>1885</v>
      </c>
      <c r="C209" s="265" t="s">
        <v>1886</v>
      </c>
      <c r="D209" s="259" t="s">
        <v>492</v>
      </c>
      <c r="E209" s="260">
        <v>30</v>
      </c>
      <c r="F209" s="261"/>
      <c r="G209" s="262">
        <f>ROUND(E209*F209,2)</f>
        <v>0</v>
      </c>
      <c r="H209" s="261"/>
      <c r="I209" s="262">
        <f>ROUND(E209*H209,2)</f>
        <v>0</v>
      </c>
      <c r="J209" s="261"/>
      <c r="K209" s="262">
        <f>ROUND(E209*J209,2)</f>
        <v>0</v>
      </c>
      <c r="L209" s="262">
        <v>21</v>
      </c>
      <c r="M209" s="262">
        <f>G209*(1+L209/100)</f>
        <v>0</v>
      </c>
      <c r="N209" s="260">
        <v>5.2999999999999998E-4</v>
      </c>
      <c r="O209" s="260">
        <f>ROUND(E209*N209,2)</f>
        <v>0.02</v>
      </c>
      <c r="P209" s="260">
        <v>0</v>
      </c>
      <c r="Q209" s="260">
        <f>ROUND(E209*P209,2)</f>
        <v>0</v>
      </c>
      <c r="R209" s="262" t="s">
        <v>1856</v>
      </c>
      <c r="S209" s="262" t="s">
        <v>280</v>
      </c>
      <c r="T209" s="263" t="s">
        <v>441</v>
      </c>
      <c r="U209" s="222">
        <v>0.16500000000000001</v>
      </c>
      <c r="V209" s="222">
        <f>ROUND(E209*U209,2)</f>
        <v>4.95</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49</v>
      </c>
      <c r="B210" s="237" t="s">
        <v>1887</v>
      </c>
      <c r="C210" s="247" t="s">
        <v>1888</v>
      </c>
      <c r="D210" s="238" t="s">
        <v>492</v>
      </c>
      <c r="E210" s="239">
        <v>8</v>
      </c>
      <c r="F210" s="240"/>
      <c r="G210" s="241">
        <f>ROUND(E210*F210,2)</f>
        <v>0</v>
      </c>
      <c r="H210" s="240"/>
      <c r="I210" s="241">
        <f>ROUND(E210*H210,2)</f>
        <v>0</v>
      </c>
      <c r="J210" s="240"/>
      <c r="K210" s="241">
        <f>ROUND(E210*J210,2)</f>
        <v>0</v>
      </c>
      <c r="L210" s="241">
        <v>21</v>
      </c>
      <c r="M210" s="241">
        <f>G210*(1+L210/100)</f>
        <v>0</v>
      </c>
      <c r="N210" s="239">
        <v>1E-4</v>
      </c>
      <c r="O210" s="239">
        <f>ROUND(E210*N210,2)</f>
        <v>0</v>
      </c>
      <c r="P210" s="239">
        <v>0</v>
      </c>
      <c r="Q210" s="239">
        <f>ROUND(E210*P210,2)</f>
        <v>0</v>
      </c>
      <c r="R210" s="241" t="s">
        <v>1856</v>
      </c>
      <c r="S210" s="241" t="s">
        <v>280</v>
      </c>
      <c r="T210" s="242" t="s">
        <v>441</v>
      </c>
      <c r="U210" s="222">
        <v>0.28210000000000002</v>
      </c>
      <c r="V210" s="222">
        <f>ROUND(E210*U210,2)</f>
        <v>2.2599999999999998</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8" t="s">
        <v>1857</v>
      </c>
      <c r="D211" s="244"/>
      <c r="E211" s="244"/>
      <c r="F211" s="244"/>
      <c r="G211" s="244"/>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6">
        <v>50</v>
      </c>
      <c r="B212" s="237" t="s">
        <v>1889</v>
      </c>
      <c r="C212" s="247" t="s">
        <v>1890</v>
      </c>
      <c r="D212" s="238" t="s">
        <v>492</v>
      </c>
      <c r="E212" s="239">
        <v>4</v>
      </c>
      <c r="F212" s="240"/>
      <c r="G212" s="241">
        <f>ROUND(E212*F212,2)</f>
        <v>0</v>
      </c>
      <c r="H212" s="240"/>
      <c r="I212" s="241">
        <f>ROUND(E212*H212,2)</f>
        <v>0</v>
      </c>
      <c r="J212" s="240"/>
      <c r="K212" s="241">
        <f>ROUND(E212*J212,2)</f>
        <v>0</v>
      </c>
      <c r="L212" s="241">
        <v>21</v>
      </c>
      <c r="M212" s="241">
        <f>G212*(1+L212/100)</f>
        <v>0</v>
      </c>
      <c r="N212" s="239">
        <v>1E-4</v>
      </c>
      <c r="O212" s="239">
        <f>ROUND(E212*N212,2)</f>
        <v>0</v>
      </c>
      <c r="P212" s="239">
        <v>0</v>
      </c>
      <c r="Q212" s="239">
        <f>ROUND(E212*P212,2)</f>
        <v>0</v>
      </c>
      <c r="R212" s="241" t="s">
        <v>1856</v>
      </c>
      <c r="S212" s="241" t="s">
        <v>280</v>
      </c>
      <c r="T212" s="242" t="s">
        <v>441</v>
      </c>
      <c r="U212" s="222">
        <v>0.28210000000000002</v>
      </c>
      <c r="V212" s="222">
        <f>ROUND(E212*U212,2)</f>
        <v>1.1299999999999999</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8" t="s">
        <v>1857</v>
      </c>
      <c r="D213" s="244"/>
      <c r="E213" s="244"/>
      <c r="F213" s="244"/>
      <c r="G213" s="244"/>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67</v>
      </c>
      <c r="D214" s="226"/>
      <c r="E214" s="227">
        <v>4</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6">
        <v>51</v>
      </c>
      <c r="B215" s="237" t="s">
        <v>2329</v>
      </c>
      <c r="C215" s="247" t="s">
        <v>2330</v>
      </c>
      <c r="D215" s="238" t="s">
        <v>564</v>
      </c>
      <c r="E215" s="239">
        <v>69.55</v>
      </c>
      <c r="F215" s="240"/>
      <c r="G215" s="241">
        <f>ROUND(E215*F215,2)</f>
        <v>0</v>
      </c>
      <c r="H215" s="240"/>
      <c r="I215" s="241">
        <f>ROUND(E215*H215,2)</f>
        <v>0</v>
      </c>
      <c r="J215" s="240"/>
      <c r="K215" s="241">
        <f>ROUND(E215*J215,2)</f>
        <v>0</v>
      </c>
      <c r="L215" s="241">
        <v>21</v>
      </c>
      <c r="M215" s="241">
        <f>G215*(1+L215/100)</f>
        <v>0</v>
      </c>
      <c r="N215" s="239">
        <v>0</v>
      </c>
      <c r="O215" s="239">
        <f>ROUND(E215*N215,2)</f>
        <v>0</v>
      </c>
      <c r="P215" s="239">
        <v>3.3600000000000001E-3</v>
      </c>
      <c r="Q215" s="239">
        <f>ROUND(E215*P215,2)</f>
        <v>0.23</v>
      </c>
      <c r="R215" s="241" t="s">
        <v>1856</v>
      </c>
      <c r="S215" s="241" t="s">
        <v>280</v>
      </c>
      <c r="T215" s="242" t="s">
        <v>441</v>
      </c>
      <c r="U215" s="222">
        <v>6.9000000000000006E-2</v>
      </c>
      <c r="V215" s="222">
        <f>ROUND(E215*U215,2)</f>
        <v>4.8</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2331</v>
      </c>
      <c r="D216" s="226"/>
      <c r="E216" s="227">
        <v>69.55</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52</v>
      </c>
      <c r="B217" s="237" t="s">
        <v>2332</v>
      </c>
      <c r="C217" s="247" t="s">
        <v>2333</v>
      </c>
      <c r="D217" s="238" t="s">
        <v>492</v>
      </c>
      <c r="E217" s="239">
        <v>4</v>
      </c>
      <c r="F217" s="240"/>
      <c r="G217" s="241">
        <f>ROUND(E217*F217,2)</f>
        <v>0</v>
      </c>
      <c r="H217" s="240"/>
      <c r="I217" s="241">
        <f>ROUND(E217*H217,2)</f>
        <v>0</v>
      </c>
      <c r="J217" s="240"/>
      <c r="K217" s="241">
        <f>ROUND(E217*J217,2)</f>
        <v>0</v>
      </c>
      <c r="L217" s="241">
        <v>21</v>
      </c>
      <c r="M217" s="241">
        <f>G217*(1+L217/100)</f>
        <v>0</v>
      </c>
      <c r="N217" s="239">
        <v>0</v>
      </c>
      <c r="O217" s="239">
        <f>ROUND(E217*N217,2)</f>
        <v>0</v>
      </c>
      <c r="P217" s="239">
        <v>1.15E-3</v>
      </c>
      <c r="Q217" s="239">
        <f>ROUND(E217*P217,2)</f>
        <v>0</v>
      </c>
      <c r="R217" s="241" t="s">
        <v>1856</v>
      </c>
      <c r="S217" s="241" t="s">
        <v>280</v>
      </c>
      <c r="T217" s="242" t="s">
        <v>441</v>
      </c>
      <c r="U217" s="222">
        <v>9.1999999999999998E-2</v>
      </c>
      <c r="V217" s="222">
        <f>ROUND(E217*U217,2)</f>
        <v>0.37</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67</v>
      </c>
      <c r="D218" s="226"/>
      <c r="E218" s="227">
        <v>4</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57">
        <v>53</v>
      </c>
      <c r="B219" s="258" t="s">
        <v>2334</v>
      </c>
      <c r="C219" s="265" t="s">
        <v>2335</v>
      </c>
      <c r="D219" s="259" t="s">
        <v>564</v>
      </c>
      <c r="E219" s="260">
        <v>56.45</v>
      </c>
      <c r="F219" s="261"/>
      <c r="G219" s="262">
        <f>ROUND(E219*F219,2)</f>
        <v>0</v>
      </c>
      <c r="H219" s="261"/>
      <c r="I219" s="262">
        <f>ROUND(E219*H219,2)</f>
        <v>0</v>
      </c>
      <c r="J219" s="261"/>
      <c r="K219" s="262">
        <f>ROUND(E219*J219,2)</f>
        <v>0</v>
      </c>
      <c r="L219" s="262">
        <v>21</v>
      </c>
      <c r="M219" s="262">
        <f>G219*(1+L219/100)</f>
        <v>0</v>
      </c>
      <c r="N219" s="260">
        <v>0</v>
      </c>
      <c r="O219" s="260">
        <f>ROUND(E219*N219,2)</f>
        <v>0</v>
      </c>
      <c r="P219" s="260">
        <v>2.8700000000000002E-3</v>
      </c>
      <c r="Q219" s="260">
        <f>ROUND(E219*P219,2)</f>
        <v>0.16</v>
      </c>
      <c r="R219" s="262" t="s">
        <v>1856</v>
      </c>
      <c r="S219" s="262" t="s">
        <v>280</v>
      </c>
      <c r="T219" s="263" t="s">
        <v>441</v>
      </c>
      <c r="U219" s="222">
        <v>0.10349999999999999</v>
      </c>
      <c r="V219" s="222">
        <f>ROUND(E219*U219,2)</f>
        <v>5.84</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57">
        <v>54</v>
      </c>
      <c r="B220" s="258" t="s">
        <v>2336</v>
      </c>
      <c r="C220" s="265" t="s">
        <v>2337</v>
      </c>
      <c r="D220" s="259" t="s">
        <v>564</v>
      </c>
      <c r="E220" s="260">
        <v>16.75</v>
      </c>
      <c r="F220" s="261"/>
      <c r="G220" s="262">
        <f>ROUND(E220*F220,2)</f>
        <v>0</v>
      </c>
      <c r="H220" s="261"/>
      <c r="I220" s="262">
        <f>ROUND(E220*H220,2)</f>
        <v>0</v>
      </c>
      <c r="J220" s="261"/>
      <c r="K220" s="262">
        <f>ROUND(E220*J220,2)</f>
        <v>0</v>
      </c>
      <c r="L220" s="262">
        <v>21</v>
      </c>
      <c r="M220" s="262">
        <f>G220*(1+L220/100)</f>
        <v>0</v>
      </c>
      <c r="N220" s="260">
        <v>0</v>
      </c>
      <c r="O220" s="260">
        <f>ROUND(E220*N220,2)</f>
        <v>0</v>
      </c>
      <c r="P220" s="260">
        <v>1.75E-3</v>
      </c>
      <c r="Q220" s="260">
        <f>ROUND(E220*P220,2)</f>
        <v>0.03</v>
      </c>
      <c r="R220" s="262" t="s">
        <v>1856</v>
      </c>
      <c r="S220" s="262" t="s">
        <v>280</v>
      </c>
      <c r="T220" s="263" t="s">
        <v>441</v>
      </c>
      <c r="U220" s="222">
        <v>8.0500000000000002E-2</v>
      </c>
      <c r="V220" s="222">
        <f>ROUND(E220*U220,2)</f>
        <v>1.35</v>
      </c>
      <c r="W220" s="222"/>
      <c r="X220" s="222" t="s">
        <v>399</v>
      </c>
      <c r="Y220" s="222" t="s">
        <v>283</v>
      </c>
      <c r="Z220" s="212"/>
      <c r="AA220" s="212"/>
      <c r="AB220" s="212"/>
      <c r="AC220" s="212"/>
      <c r="AD220" s="212"/>
      <c r="AE220" s="212"/>
      <c r="AF220" s="212"/>
      <c r="AG220" s="212" t="s">
        <v>400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57">
        <v>55</v>
      </c>
      <c r="B221" s="258" t="s">
        <v>2338</v>
      </c>
      <c r="C221" s="265" t="s">
        <v>2339</v>
      </c>
      <c r="D221" s="259" t="s">
        <v>564</v>
      </c>
      <c r="E221" s="260">
        <v>87.72</v>
      </c>
      <c r="F221" s="261"/>
      <c r="G221" s="262">
        <f>ROUND(E221*F221,2)</f>
        <v>0</v>
      </c>
      <c r="H221" s="261"/>
      <c r="I221" s="262">
        <f>ROUND(E221*H221,2)</f>
        <v>0</v>
      </c>
      <c r="J221" s="261"/>
      <c r="K221" s="262">
        <f>ROUND(E221*J221,2)</f>
        <v>0</v>
      </c>
      <c r="L221" s="262">
        <v>21</v>
      </c>
      <c r="M221" s="262">
        <f>G221*(1+L221/100)</f>
        <v>0</v>
      </c>
      <c r="N221" s="260">
        <v>0</v>
      </c>
      <c r="O221" s="260">
        <f>ROUND(E221*N221,2)</f>
        <v>0</v>
      </c>
      <c r="P221" s="260">
        <v>2.5200000000000001E-3</v>
      </c>
      <c r="Q221" s="260">
        <f>ROUND(E221*P221,2)</f>
        <v>0.22</v>
      </c>
      <c r="R221" s="262" t="s">
        <v>1856</v>
      </c>
      <c r="S221" s="262" t="s">
        <v>280</v>
      </c>
      <c r="T221" s="263" t="s">
        <v>441</v>
      </c>
      <c r="U221" s="222">
        <v>9.1999999999999998E-2</v>
      </c>
      <c r="V221" s="222">
        <f>ROUND(E221*U221,2)</f>
        <v>8.07</v>
      </c>
      <c r="W221" s="222"/>
      <c r="X221" s="222" t="s">
        <v>399</v>
      </c>
      <c r="Y221" s="222" t="s">
        <v>283</v>
      </c>
      <c r="Z221" s="212"/>
      <c r="AA221" s="212"/>
      <c r="AB221" s="212"/>
      <c r="AC221" s="212"/>
      <c r="AD221" s="212"/>
      <c r="AE221" s="212"/>
      <c r="AF221" s="212"/>
      <c r="AG221" s="212" t="s">
        <v>400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6">
        <v>56</v>
      </c>
      <c r="B222" s="237" t="s">
        <v>2340</v>
      </c>
      <c r="C222" s="247" t="s">
        <v>2341</v>
      </c>
      <c r="D222" s="238" t="s">
        <v>564</v>
      </c>
      <c r="E222" s="239">
        <v>57.2</v>
      </c>
      <c r="F222" s="240"/>
      <c r="G222" s="241">
        <f>ROUND(E222*F222,2)</f>
        <v>0</v>
      </c>
      <c r="H222" s="240"/>
      <c r="I222" s="241">
        <f>ROUND(E222*H222,2)</f>
        <v>0</v>
      </c>
      <c r="J222" s="240"/>
      <c r="K222" s="241">
        <f>ROUND(E222*J222,2)</f>
        <v>0</v>
      </c>
      <c r="L222" s="241">
        <v>21</v>
      </c>
      <c r="M222" s="241">
        <f>G222*(1+L222/100)</f>
        <v>0</v>
      </c>
      <c r="N222" s="239">
        <v>0</v>
      </c>
      <c r="O222" s="239">
        <f>ROUND(E222*N222,2)</f>
        <v>0</v>
      </c>
      <c r="P222" s="239">
        <v>2.8500000000000001E-3</v>
      </c>
      <c r="Q222" s="239">
        <f>ROUND(E222*P222,2)</f>
        <v>0.16</v>
      </c>
      <c r="R222" s="241" t="s">
        <v>1856</v>
      </c>
      <c r="S222" s="241" t="s">
        <v>280</v>
      </c>
      <c r="T222" s="242" t="s">
        <v>441</v>
      </c>
      <c r="U222" s="222">
        <v>6.9000000000000006E-2</v>
      </c>
      <c r="V222" s="222">
        <f>ROUND(E222*U222,2)</f>
        <v>3.95</v>
      </c>
      <c r="W222" s="222"/>
      <c r="X222" s="222" t="s">
        <v>399</v>
      </c>
      <c r="Y222" s="222" t="s">
        <v>283</v>
      </c>
      <c r="Z222" s="212"/>
      <c r="AA222" s="212"/>
      <c r="AB222" s="212"/>
      <c r="AC222" s="212"/>
      <c r="AD222" s="212"/>
      <c r="AE222" s="212"/>
      <c r="AF222" s="212"/>
      <c r="AG222" s="212" t="s">
        <v>400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9" t="s">
        <v>2342</v>
      </c>
      <c r="D223" s="226"/>
      <c r="E223" s="227">
        <v>57.2</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57</v>
      </c>
      <c r="B224" s="237" t="s">
        <v>2343</v>
      </c>
      <c r="C224" s="247" t="s">
        <v>2344</v>
      </c>
      <c r="D224" s="238" t="s">
        <v>564</v>
      </c>
      <c r="E224" s="239">
        <v>16.75</v>
      </c>
      <c r="F224" s="240"/>
      <c r="G224" s="241">
        <f>ROUND(E224*F224,2)</f>
        <v>0</v>
      </c>
      <c r="H224" s="240"/>
      <c r="I224" s="241">
        <f>ROUND(E224*H224,2)</f>
        <v>0</v>
      </c>
      <c r="J224" s="240"/>
      <c r="K224" s="241">
        <f>ROUND(E224*J224,2)</f>
        <v>0</v>
      </c>
      <c r="L224" s="241">
        <v>21</v>
      </c>
      <c r="M224" s="241">
        <f>G224*(1+L224/100)</f>
        <v>0</v>
      </c>
      <c r="N224" s="239">
        <v>2.9199999999999999E-3</v>
      </c>
      <c r="O224" s="239">
        <f>ROUND(E224*N224,2)</f>
        <v>0.05</v>
      </c>
      <c r="P224" s="239">
        <v>0</v>
      </c>
      <c r="Q224" s="239">
        <f>ROUND(E224*P224,2)</f>
        <v>0</v>
      </c>
      <c r="R224" s="241"/>
      <c r="S224" s="241" t="s">
        <v>316</v>
      </c>
      <c r="T224" s="242" t="s">
        <v>281</v>
      </c>
      <c r="U224" s="222">
        <v>0.69</v>
      </c>
      <c r="V224" s="222">
        <f>ROUND(E224*U224,2)</f>
        <v>11.56</v>
      </c>
      <c r="W224" s="222"/>
      <c r="X224" s="222" t="s">
        <v>399</v>
      </c>
      <c r="Y224" s="222" t="s">
        <v>283</v>
      </c>
      <c r="Z224" s="212"/>
      <c r="AA224" s="212"/>
      <c r="AB224" s="212"/>
      <c r="AC224" s="212"/>
      <c r="AD224" s="212"/>
      <c r="AE224" s="212"/>
      <c r="AF224" s="212"/>
      <c r="AG224" s="212" t="s">
        <v>400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2345</v>
      </c>
      <c r="D225" s="226"/>
      <c r="E225" s="227">
        <v>16.75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2346</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58</v>
      </c>
      <c r="B227" s="237" t="s">
        <v>2347</v>
      </c>
      <c r="C227" s="247" t="s">
        <v>2348</v>
      </c>
      <c r="D227" s="238" t="s">
        <v>564</v>
      </c>
      <c r="E227" s="239">
        <v>87.72</v>
      </c>
      <c r="F227" s="240"/>
      <c r="G227" s="241">
        <f>ROUND(E227*F227,2)</f>
        <v>0</v>
      </c>
      <c r="H227" s="240"/>
      <c r="I227" s="241">
        <f>ROUND(E227*H227,2)</f>
        <v>0</v>
      </c>
      <c r="J227" s="240"/>
      <c r="K227" s="241">
        <f>ROUND(E227*J227,2)</f>
        <v>0</v>
      </c>
      <c r="L227" s="241">
        <v>21</v>
      </c>
      <c r="M227" s="241">
        <f>G227*(1+L227/100)</f>
        <v>0</v>
      </c>
      <c r="N227" s="239">
        <v>3.3500000000000001E-3</v>
      </c>
      <c r="O227" s="239">
        <f>ROUND(E227*N227,2)</f>
        <v>0.28999999999999998</v>
      </c>
      <c r="P227" s="239">
        <v>0</v>
      </c>
      <c r="Q227" s="239">
        <f>ROUND(E227*P227,2)</f>
        <v>0</v>
      </c>
      <c r="R227" s="241"/>
      <c r="S227" s="241" t="s">
        <v>316</v>
      </c>
      <c r="T227" s="242" t="s">
        <v>281</v>
      </c>
      <c r="U227" s="222">
        <v>0.71</v>
      </c>
      <c r="V227" s="222">
        <f>ROUND(E227*U227,2)</f>
        <v>62.28</v>
      </c>
      <c r="W227" s="222"/>
      <c r="X227" s="222" t="s">
        <v>399</v>
      </c>
      <c r="Y227" s="222" t="s">
        <v>283</v>
      </c>
      <c r="Z227" s="212"/>
      <c r="AA227" s="212"/>
      <c r="AB227" s="212"/>
      <c r="AC227" s="212"/>
      <c r="AD227" s="212"/>
      <c r="AE227" s="212"/>
      <c r="AF227" s="212"/>
      <c r="AG227" s="212" t="s">
        <v>400</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9" t="s">
        <v>2349</v>
      </c>
      <c r="D228" s="226"/>
      <c r="E228" s="227">
        <v>10.32</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9" t="s">
        <v>2350</v>
      </c>
      <c r="D229" s="226"/>
      <c r="E229" s="227">
        <v>77.400000000000006</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2346</v>
      </c>
      <c r="D230" s="226"/>
      <c r="E230" s="227"/>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7">
        <v>59</v>
      </c>
      <c r="B231" s="258" t="s">
        <v>2351</v>
      </c>
      <c r="C231" s="265" t="s">
        <v>2352</v>
      </c>
      <c r="D231" s="259" t="s">
        <v>886</v>
      </c>
      <c r="E231" s="260">
        <v>30</v>
      </c>
      <c r="F231" s="261"/>
      <c r="G231" s="262">
        <f>ROUND(E231*F231,2)</f>
        <v>0</v>
      </c>
      <c r="H231" s="261"/>
      <c r="I231" s="262">
        <f>ROUND(E231*H231,2)</f>
        <v>0</v>
      </c>
      <c r="J231" s="261"/>
      <c r="K231" s="262">
        <f>ROUND(E231*J231,2)</f>
        <v>0</v>
      </c>
      <c r="L231" s="262">
        <v>21</v>
      </c>
      <c r="M231" s="262">
        <f>G231*(1+L231/100)</f>
        <v>0</v>
      </c>
      <c r="N231" s="260">
        <v>0</v>
      </c>
      <c r="O231" s="260">
        <f>ROUND(E231*N231,2)</f>
        <v>0</v>
      </c>
      <c r="P231" s="260">
        <v>1E-3</v>
      </c>
      <c r="Q231" s="260">
        <f>ROUND(E231*P231,2)</f>
        <v>0.03</v>
      </c>
      <c r="R231" s="262"/>
      <c r="S231" s="262" t="s">
        <v>316</v>
      </c>
      <c r="T231" s="263" t="s">
        <v>281</v>
      </c>
      <c r="U231" s="222">
        <v>0</v>
      </c>
      <c r="V231" s="222">
        <f>ROUND(E231*U231,2)</f>
        <v>0</v>
      </c>
      <c r="W231" s="222"/>
      <c r="X231" s="222" t="s">
        <v>399</v>
      </c>
      <c r="Y231" s="222" t="s">
        <v>283</v>
      </c>
      <c r="Z231" s="212"/>
      <c r="AA231" s="212"/>
      <c r="AB231" s="212"/>
      <c r="AC231" s="212"/>
      <c r="AD231" s="212"/>
      <c r="AE231" s="212"/>
      <c r="AF231" s="212"/>
      <c r="AG231" s="212" t="s">
        <v>400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57">
        <v>60</v>
      </c>
      <c r="B232" s="258" t="s">
        <v>2353</v>
      </c>
      <c r="C232" s="265" t="s">
        <v>2354</v>
      </c>
      <c r="D232" s="259" t="s">
        <v>492</v>
      </c>
      <c r="E232" s="260">
        <v>30</v>
      </c>
      <c r="F232" s="261"/>
      <c r="G232" s="262">
        <f>ROUND(E232*F232,2)</f>
        <v>0</v>
      </c>
      <c r="H232" s="261"/>
      <c r="I232" s="262">
        <f>ROUND(E232*H232,2)</f>
        <v>0</v>
      </c>
      <c r="J232" s="261"/>
      <c r="K232" s="262">
        <f>ROUND(E232*J232,2)</f>
        <v>0</v>
      </c>
      <c r="L232" s="262">
        <v>21</v>
      </c>
      <c r="M232" s="262">
        <f>G232*(1+L232/100)</f>
        <v>0</v>
      </c>
      <c r="N232" s="260">
        <v>0</v>
      </c>
      <c r="O232" s="260">
        <f>ROUND(E232*N232,2)</f>
        <v>0</v>
      </c>
      <c r="P232" s="260">
        <v>0</v>
      </c>
      <c r="Q232" s="260">
        <f>ROUND(E232*P232,2)</f>
        <v>0</v>
      </c>
      <c r="R232" s="262" t="s">
        <v>889</v>
      </c>
      <c r="S232" s="262" t="s">
        <v>1068</v>
      </c>
      <c r="T232" s="263" t="s">
        <v>597</v>
      </c>
      <c r="U232" s="222">
        <v>0</v>
      </c>
      <c r="V232" s="222">
        <f>ROUND(E232*U232,2)</f>
        <v>0</v>
      </c>
      <c r="W232" s="222"/>
      <c r="X232" s="222" t="s">
        <v>831</v>
      </c>
      <c r="Y232" s="222" t="s">
        <v>283</v>
      </c>
      <c r="Z232" s="212"/>
      <c r="AA232" s="212"/>
      <c r="AB232" s="212"/>
      <c r="AC232" s="212"/>
      <c r="AD232" s="212"/>
      <c r="AE232" s="212"/>
      <c r="AF232" s="212"/>
      <c r="AG232" s="212" t="s">
        <v>832</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61</v>
      </c>
      <c r="B233" s="237" t="s">
        <v>1891</v>
      </c>
      <c r="C233" s="247" t="s">
        <v>1892</v>
      </c>
      <c r="D233" s="238" t="s">
        <v>0</v>
      </c>
      <c r="E233" s="239">
        <v>1430.6629</v>
      </c>
      <c r="F233" s="240"/>
      <c r="G233" s="241">
        <f>ROUND(E233*F233,2)</f>
        <v>0</v>
      </c>
      <c r="H233" s="240"/>
      <c r="I233" s="241">
        <f>ROUND(E233*H233,2)</f>
        <v>0</v>
      </c>
      <c r="J233" s="240"/>
      <c r="K233" s="241">
        <f>ROUND(E233*J233,2)</f>
        <v>0</v>
      </c>
      <c r="L233" s="241">
        <v>21</v>
      </c>
      <c r="M233" s="241">
        <f>G233*(1+L233/100)</f>
        <v>0</v>
      </c>
      <c r="N233" s="239">
        <v>0</v>
      </c>
      <c r="O233" s="239">
        <f>ROUND(E233*N233,2)</f>
        <v>0</v>
      </c>
      <c r="P233" s="239">
        <v>0</v>
      </c>
      <c r="Q233" s="239">
        <f>ROUND(E233*P233,2)</f>
        <v>0</v>
      </c>
      <c r="R233" s="241" t="s">
        <v>1856</v>
      </c>
      <c r="S233" s="241" t="s">
        <v>280</v>
      </c>
      <c r="T233" s="242" t="s">
        <v>441</v>
      </c>
      <c r="U233" s="222">
        <v>0</v>
      </c>
      <c r="V233" s="222">
        <f>ROUND(E233*U233,2)</f>
        <v>0</v>
      </c>
      <c r="W233" s="222"/>
      <c r="X233" s="222" t="s">
        <v>399</v>
      </c>
      <c r="Y233" s="222" t="s">
        <v>283</v>
      </c>
      <c r="Z233" s="212"/>
      <c r="AA233" s="212"/>
      <c r="AB233" s="212"/>
      <c r="AC233" s="212"/>
      <c r="AD233" s="212"/>
      <c r="AE233" s="212"/>
      <c r="AF233" s="212"/>
      <c r="AG233" s="212" t="s">
        <v>1036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4" t="s">
        <v>1076</v>
      </c>
      <c r="D234" s="256"/>
      <c r="E234" s="256"/>
      <c r="F234" s="256"/>
      <c r="G234" s="256"/>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448</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29" t="s">
        <v>275</v>
      </c>
      <c r="B235" s="230" t="s">
        <v>212</v>
      </c>
      <c r="C235" s="246" t="s">
        <v>213</v>
      </c>
      <c r="D235" s="231"/>
      <c r="E235" s="232"/>
      <c r="F235" s="233"/>
      <c r="G235" s="233">
        <f>SUMIF(AG236:AG241,"&lt;&gt;NOR",G236:G241)</f>
        <v>0</v>
      </c>
      <c r="H235" s="233"/>
      <c r="I235" s="233">
        <f>SUM(I236:I241)</f>
        <v>0</v>
      </c>
      <c r="J235" s="233"/>
      <c r="K235" s="233">
        <f>SUM(K236:K241)</f>
        <v>0</v>
      </c>
      <c r="L235" s="233"/>
      <c r="M235" s="233">
        <f>SUM(M236:M241)</f>
        <v>0</v>
      </c>
      <c r="N235" s="232"/>
      <c r="O235" s="232">
        <f>SUM(O236:O241)</f>
        <v>0</v>
      </c>
      <c r="P235" s="232"/>
      <c r="Q235" s="232">
        <f>SUM(Q236:Q241)</f>
        <v>0</v>
      </c>
      <c r="R235" s="233"/>
      <c r="S235" s="233"/>
      <c r="T235" s="234"/>
      <c r="U235" s="228"/>
      <c r="V235" s="228">
        <f>SUM(V236:V241)</f>
        <v>1.98</v>
      </c>
      <c r="W235" s="228"/>
      <c r="X235" s="228"/>
      <c r="Y235" s="228"/>
      <c r="AG235" t="s">
        <v>276</v>
      </c>
    </row>
    <row r="236" spans="1:60" outlineLevel="1" x14ac:dyDescent="0.2">
      <c r="A236" s="236">
        <v>62</v>
      </c>
      <c r="B236" s="237" t="s">
        <v>2355</v>
      </c>
      <c r="C236" s="247" t="s">
        <v>2356</v>
      </c>
      <c r="D236" s="238" t="s">
        <v>1094</v>
      </c>
      <c r="E236" s="239">
        <v>4.6399999999999997</v>
      </c>
      <c r="F236" s="240"/>
      <c r="G236" s="241">
        <f>ROUND(E236*F236,2)</f>
        <v>0</v>
      </c>
      <c r="H236" s="240"/>
      <c r="I236" s="241">
        <f>ROUND(E236*H236,2)</f>
        <v>0</v>
      </c>
      <c r="J236" s="240"/>
      <c r="K236" s="241">
        <f>ROUND(E236*J236,2)</f>
        <v>0</v>
      </c>
      <c r="L236" s="241">
        <v>21</v>
      </c>
      <c r="M236" s="241">
        <f>G236*(1+L236/100)</f>
        <v>0</v>
      </c>
      <c r="N236" s="239">
        <v>6.0000000000000002E-5</v>
      </c>
      <c r="O236" s="239">
        <f>ROUND(E236*N236,2)</f>
        <v>0</v>
      </c>
      <c r="P236" s="239">
        <v>0</v>
      </c>
      <c r="Q236" s="239">
        <f>ROUND(E236*P236,2)</f>
        <v>0</v>
      </c>
      <c r="R236" s="241" t="s">
        <v>1095</v>
      </c>
      <c r="S236" s="241" t="s">
        <v>280</v>
      </c>
      <c r="T236" s="242" t="s">
        <v>441</v>
      </c>
      <c r="U236" s="222">
        <v>0.42599999999999999</v>
      </c>
      <c r="V236" s="222">
        <f>ROUND(E236*U236,2)</f>
        <v>1.98</v>
      </c>
      <c r="W236" s="222"/>
      <c r="X236" s="222" t="s">
        <v>399</v>
      </c>
      <c r="Y236" s="222" t="s">
        <v>283</v>
      </c>
      <c r="Z236" s="212"/>
      <c r="AA236" s="212"/>
      <c r="AB236" s="212"/>
      <c r="AC236" s="212"/>
      <c r="AD236" s="212"/>
      <c r="AE236" s="212"/>
      <c r="AF236" s="212"/>
      <c r="AG236" s="212" t="s">
        <v>400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2357</v>
      </c>
      <c r="D237" s="226"/>
      <c r="E237" s="227">
        <v>4.6399999999999997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57">
        <v>63</v>
      </c>
      <c r="B238" s="258" t="s">
        <v>2358</v>
      </c>
      <c r="C238" s="265" t="s">
        <v>2359</v>
      </c>
      <c r="D238" s="259" t="s">
        <v>886</v>
      </c>
      <c r="E238" s="260">
        <v>1</v>
      </c>
      <c r="F238" s="261"/>
      <c r="G238" s="262">
        <f>ROUND(E238*F238,2)</f>
        <v>0</v>
      </c>
      <c r="H238" s="261"/>
      <c r="I238" s="262">
        <f>ROUND(E238*H238,2)</f>
        <v>0</v>
      </c>
      <c r="J238" s="261"/>
      <c r="K238" s="262">
        <f>ROUND(E238*J238,2)</f>
        <v>0</v>
      </c>
      <c r="L238" s="262">
        <v>21</v>
      </c>
      <c r="M238" s="262">
        <f>G238*(1+L238/100)</f>
        <v>0</v>
      </c>
      <c r="N238" s="260">
        <v>0</v>
      </c>
      <c r="O238" s="260">
        <f>ROUND(E238*N238,2)</f>
        <v>0</v>
      </c>
      <c r="P238" s="260">
        <v>0</v>
      </c>
      <c r="Q238" s="260">
        <f>ROUND(E238*P238,2)</f>
        <v>0</v>
      </c>
      <c r="R238" s="262"/>
      <c r="S238" s="262" t="s">
        <v>316</v>
      </c>
      <c r="T238" s="263" t="s">
        <v>281</v>
      </c>
      <c r="U238" s="222">
        <v>0</v>
      </c>
      <c r="V238" s="222">
        <f>ROUND(E238*U238,2)</f>
        <v>0</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57">
        <v>64</v>
      </c>
      <c r="B239" s="258" t="s">
        <v>1544</v>
      </c>
      <c r="C239" s="265" t="s">
        <v>2360</v>
      </c>
      <c r="D239" s="259" t="s">
        <v>886</v>
      </c>
      <c r="E239" s="260">
        <v>1</v>
      </c>
      <c r="F239" s="261"/>
      <c r="G239" s="262">
        <f>ROUND(E239*F239,2)</f>
        <v>0</v>
      </c>
      <c r="H239" s="261"/>
      <c r="I239" s="262">
        <f>ROUND(E239*H239,2)</f>
        <v>0</v>
      </c>
      <c r="J239" s="261"/>
      <c r="K239" s="262">
        <f>ROUND(E239*J239,2)</f>
        <v>0</v>
      </c>
      <c r="L239" s="262">
        <v>21</v>
      </c>
      <c r="M239" s="262">
        <f>G239*(1+L239/100)</f>
        <v>0</v>
      </c>
      <c r="N239" s="260">
        <v>0</v>
      </c>
      <c r="O239" s="260">
        <f>ROUND(E239*N239,2)</f>
        <v>0</v>
      </c>
      <c r="P239" s="260">
        <v>0</v>
      </c>
      <c r="Q239" s="260">
        <f>ROUND(E239*P239,2)</f>
        <v>0</v>
      </c>
      <c r="R239" s="262"/>
      <c r="S239" s="262" t="s">
        <v>316</v>
      </c>
      <c r="T239" s="263" t="s">
        <v>281</v>
      </c>
      <c r="U239" s="222">
        <v>0</v>
      </c>
      <c r="V239" s="222">
        <f>ROUND(E239*U239,2)</f>
        <v>0</v>
      </c>
      <c r="W239" s="222"/>
      <c r="X239" s="222" t="s">
        <v>399</v>
      </c>
      <c r="Y239" s="222" t="s">
        <v>283</v>
      </c>
      <c r="Z239" s="212"/>
      <c r="AA239" s="212"/>
      <c r="AB239" s="212"/>
      <c r="AC239" s="212"/>
      <c r="AD239" s="212"/>
      <c r="AE239" s="212"/>
      <c r="AF239" s="212"/>
      <c r="AG239" s="212" t="s">
        <v>400</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65</v>
      </c>
      <c r="B240" s="237" t="s">
        <v>1553</v>
      </c>
      <c r="C240" s="247" t="s">
        <v>1554</v>
      </c>
      <c r="D240" s="238" t="s">
        <v>0</v>
      </c>
      <c r="E240" s="239">
        <v>40.921599999999998</v>
      </c>
      <c r="F240" s="240"/>
      <c r="G240" s="241">
        <f>ROUND(E240*F240,2)</f>
        <v>0</v>
      </c>
      <c r="H240" s="240"/>
      <c r="I240" s="241">
        <f>ROUND(E240*H240,2)</f>
        <v>0</v>
      </c>
      <c r="J240" s="240"/>
      <c r="K240" s="241">
        <f>ROUND(E240*J240,2)</f>
        <v>0</v>
      </c>
      <c r="L240" s="241">
        <v>21</v>
      </c>
      <c r="M240" s="241">
        <f>G240*(1+L240/100)</f>
        <v>0</v>
      </c>
      <c r="N240" s="239">
        <v>0</v>
      </c>
      <c r="O240" s="239">
        <f>ROUND(E240*N240,2)</f>
        <v>0</v>
      </c>
      <c r="P240" s="239">
        <v>0</v>
      </c>
      <c r="Q240" s="239">
        <f>ROUND(E240*P240,2)</f>
        <v>0</v>
      </c>
      <c r="R240" s="241" t="s">
        <v>1095</v>
      </c>
      <c r="S240" s="241" t="s">
        <v>280</v>
      </c>
      <c r="T240" s="242" t="s">
        <v>441</v>
      </c>
      <c r="U240" s="222">
        <v>0</v>
      </c>
      <c r="V240" s="222">
        <f>ROUND(E240*U240,2)</f>
        <v>0</v>
      </c>
      <c r="W240" s="222"/>
      <c r="X240" s="222" t="s">
        <v>399</v>
      </c>
      <c r="Y240" s="222" t="s">
        <v>283</v>
      </c>
      <c r="Z240" s="212"/>
      <c r="AA240" s="212"/>
      <c r="AB240" s="212"/>
      <c r="AC240" s="212"/>
      <c r="AD240" s="212"/>
      <c r="AE240" s="212"/>
      <c r="AF240" s="212"/>
      <c r="AG240" s="212" t="s">
        <v>1036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64" t="s">
        <v>1076</v>
      </c>
      <c r="D241" s="256"/>
      <c r="E241" s="256"/>
      <c r="F241" s="256"/>
      <c r="G241" s="256"/>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448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x14ac:dyDescent="0.2">
      <c r="A242" s="229" t="s">
        <v>275</v>
      </c>
      <c r="B242" s="230" t="s">
        <v>220</v>
      </c>
      <c r="C242" s="246" t="s">
        <v>221</v>
      </c>
      <c r="D242" s="231"/>
      <c r="E242" s="232"/>
      <c r="F242" s="233"/>
      <c r="G242" s="233">
        <f>SUMIF(AG243:AG246,"&lt;&gt;NOR",G243:G246)</f>
        <v>0</v>
      </c>
      <c r="H242" s="233"/>
      <c r="I242" s="233">
        <f>SUM(I243:I246)</f>
        <v>0</v>
      </c>
      <c r="J242" s="233"/>
      <c r="K242" s="233">
        <f>SUM(K243:K246)</f>
        <v>0</v>
      </c>
      <c r="L242" s="233"/>
      <c r="M242" s="233">
        <f>SUM(M243:M246)</f>
        <v>0</v>
      </c>
      <c r="N242" s="232"/>
      <c r="O242" s="232">
        <f>SUM(O243:O246)</f>
        <v>0</v>
      </c>
      <c r="P242" s="232"/>
      <c r="Q242" s="232">
        <f>SUM(Q243:Q246)</f>
        <v>0</v>
      </c>
      <c r="R242" s="233"/>
      <c r="S242" s="233"/>
      <c r="T242" s="234"/>
      <c r="U242" s="228"/>
      <c r="V242" s="228">
        <f>SUM(V243:V246)</f>
        <v>2.5</v>
      </c>
      <c r="W242" s="228"/>
      <c r="X242" s="228"/>
      <c r="Y242" s="228"/>
      <c r="AG242" t="s">
        <v>276</v>
      </c>
    </row>
    <row r="243" spans="1:60" outlineLevel="1" x14ac:dyDescent="0.2">
      <c r="A243" s="236">
        <v>66</v>
      </c>
      <c r="B243" s="237" t="s">
        <v>1586</v>
      </c>
      <c r="C243" s="247" t="s">
        <v>1587</v>
      </c>
      <c r="D243" s="238" t="s">
        <v>439</v>
      </c>
      <c r="E243" s="239">
        <v>8.7224000000000004</v>
      </c>
      <c r="F243" s="240"/>
      <c r="G243" s="241">
        <f>ROUND(E243*F243,2)</f>
        <v>0</v>
      </c>
      <c r="H243" s="240"/>
      <c r="I243" s="241">
        <f>ROUND(E243*H243,2)</f>
        <v>0</v>
      </c>
      <c r="J243" s="240"/>
      <c r="K243" s="241">
        <f>ROUND(E243*J243,2)</f>
        <v>0</v>
      </c>
      <c r="L243" s="241">
        <v>21</v>
      </c>
      <c r="M243" s="241">
        <f>G243*(1+L243/100)</f>
        <v>0</v>
      </c>
      <c r="N243" s="239">
        <v>4.2000000000000002E-4</v>
      </c>
      <c r="O243" s="239">
        <f>ROUND(E243*N243,2)</f>
        <v>0</v>
      </c>
      <c r="P243" s="239">
        <v>0</v>
      </c>
      <c r="Q243" s="239">
        <f>ROUND(E243*P243,2)</f>
        <v>0</v>
      </c>
      <c r="R243" s="241" t="s">
        <v>1583</v>
      </c>
      <c r="S243" s="241" t="s">
        <v>280</v>
      </c>
      <c r="T243" s="242" t="s">
        <v>441</v>
      </c>
      <c r="U243" s="222">
        <v>0.28699999999999998</v>
      </c>
      <c r="V243" s="222">
        <f>ROUND(E243*U243,2)</f>
        <v>2.5</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8" t="s">
        <v>1588</v>
      </c>
      <c r="D244" s="244"/>
      <c r="E244" s="244"/>
      <c r="F244" s="244"/>
      <c r="G244" s="244"/>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49" t="s">
        <v>2361</v>
      </c>
      <c r="D245" s="226"/>
      <c r="E245" s="227">
        <v>0.56000000000000005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2362</v>
      </c>
      <c r="D246" s="226"/>
      <c r="E246" s="227">
        <v>8.1623999999999999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29" t="s">
        <v>275</v>
      </c>
      <c r="B247" s="230" t="s">
        <v>230</v>
      </c>
      <c r="C247" s="246" t="s">
        <v>231</v>
      </c>
      <c r="D247" s="231"/>
      <c r="E247" s="232"/>
      <c r="F247" s="233"/>
      <c r="G247" s="233">
        <f>SUMIF(AG248:AG250,"&lt;&gt;NOR",G248:G250)</f>
        <v>0</v>
      </c>
      <c r="H247" s="233"/>
      <c r="I247" s="233">
        <f>SUM(I248:I250)</f>
        <v>0</v>
      </c>
      <c r="J247" s="233"/>
      <c r="K247" s="233">
        <f>SUM(K248:K250)</f>
        <v>0</v>
      </c>
      <c r="L247" s="233"/>
      <c r="M247" s="233">
        <f>SUM(M248:M250)</f>
        <v>0</v>
      </c>
      <c r="N247" s="232"/>
      <c r="O247" s="232">
        <f>SUM(O248:O250)</f>
        <v>0</v>
      </c>
      <c r="P247" s="232"/>
      <c r="Q247" s="232">
        <f>SUM(Q248:Q250)</f>
        <v>0</v>
      </c>
      <c r="R247" s="233"/>
      <c r="S247" s="233"/>
      <c r="T247" s="234"/>
      <c r="U247" s="228"/>
      <c r="V247" s="228">
        <f>SUM(V248:V250)</f>
        <v>0</v>
      </c>
      <c r="W247" s="228"/>
      <c r="X247" s="228"/>
      <c r="Y247" s="228"/>
      <c r="AG247" t="s">
        <v>276</v>
      </c>
    </row>
    <row r="248" spans="1:60" outlineLevel="1" x14ac:dyDescent="0.2">
      <c r="A248" s="257">
        <v>67</v>
      </c>
      <c r="B248" s="258" t="s">
        <v>1098</v>
      </c>
      <c r="C248" s="265" t="s">
        <v>2363</v>
      </c>
      <c r="D248" s="259" t="s">
        <v>1110</v>
      </c>
      <c r="E248" s="260">
        <v>73</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316</v>
      </c>
      <c r="T248" s="263" t="s">
        <v>281</v>
      </c>
      <c r="U248" s="222">
        <v>0</v>
      </c>
      <c r="V248" s="222">
        <f>ROUND(E248*U248,2)</f>
        <v>0</v>
      </c>
      <c r="W248" s="222"/>
      <c r="X248" s="222" t="s">
        <v>399</v>
      </c>
      <c r="Y248" s="222" t="s">
        <v>283</v>
      </c>
      <c r="Z248" s="212"/>
      <c r="AA248" s="212"/>
      <c r="AB248" s="212"/>
      <c r="AC248" s="212"/>
      <c r="AD248" s="212"/>
      <c r="AE248" s="212"/>
      <c r="AF248" s="212"/>
      <c r="AG248" s="212" t="s">
        <v>400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57">
        <v>68</v>
      </c>
      <c r="B249" s="258" t="s">
        <v>1101</v>
      </c>
      <c r="C249" s="265" t="s">
        <v>2364</v>
      </c>
      <c r="D249" s="259" t="s">
        <v>1094</v>
      </c>
      <c r="E249" s="260">
        <v>37</v>
      </c>
      <c r="F249" s="261"/>
      <c r="G249" s="262">
        <f>ROUND(E249*F249,2)</f>
        <v>0</v>
      </c>
      <c r="H249" s="261"/>
      <c r="I249" s="262">
        <f>ROUND(E249*H249,2)</f>
        <v>0</v>
      </c>
      <c r="J249" s="261"/>
      <c r="K249" s="262">
        <f>ROUND(E249*J249,2)</f>
        <v>0</v>
      </c>
      <c r="L249" s="262">
        <v>21</v>
      </c>
      <c r="M249" s="262">
        <f>G249*(1+L249/100)</f>
        <v>0</v>
      </c>
      <c r="N249" s="260">
        <v>0</v>
      </c>
      <c r="O249" s="260">
        <f>ROUND(E249*N249,2)</f>
        <v>0</v>
      </c>
      <c r="P249" s="260">
        <v>0</v>
      </c>
      <c r="Q249" s="260">
        <f>ROUND(E249*P249,2)</f>
        <v>0</v>
      </c>
      <c r="R249" s="262"/>
      <c r="S249" s="262" t="s">
        <v>316</v>
      </c>
      <c r="T249" s="263" t="s">
        <v>281</v>
      </c>
      <c r="U249" s="222">
        <v>0</v>
      </c>
      <c r="V249" s="222">
        <f>ROUND(E249*U249,2)</f>
        <v>0</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57">
        <v>69</v>
      </c>
      <c r="B250" s="258" t="s">
        <v>2365</v>
      </c>
      <c r="C250" s="265" t="s">
        <v>2366</v>
      </c>
      <c r="D250" s="259" t="s">
        <v>886</v>
      </c>
      <c r="E250" s="260">
        <v>33</v>
      </c>
      <c r="F250" s="261"/>
      <c r="G250" s="262">
        <f>ROUND(E250*F250,2)</f>
        <v>0</v>
      </c>
      <c r="H250" s="261"/>
      <c r="I250" s="262">
        <f>ROUND(E250*H250,2)</f>
        <v>0</v>
      </c>
      <c r="J250" s="261"/>
      <c r="K250" s="262">
        <f>ROUND(E250*J250,2)</f>
        <v>0</v>
      </c>
      <c r="L250" s="262">
        <v>21</v>
      </c>
      <c r="M250" s="262">
        <f>G250*(1+L250/100)</f>
        <v>0</v>
      </c>
      <c r="N250" s="260">
        <v>1.4999999999999999E-4</v>
      </c>
      <c r="O250" s="260">
        <f>ROUND(E250*N250,2)</f>
        <v>0</v>
      </c>
      <c r="P250" s="260">
        <v>0</v>
      </c>
      <c r="Q250" s="260">
        <f>ROUND(E250*P250,2)</f>
        <v>0</v>
      </c>
      <c r="R250" s="262"/>
      <c r="S250" s="262" t="s">
        <v>316</v>
      </c>
      <c r="T250" s="263" t="s">
        <v>281</v>
      </c>
      <c r="U250" s="222">
        <v>0</v>
      </c>
      <c r="V250" s="222">
        <f>ROUND(E250*U250,2)</f>
        <v>0</v>
      </c>
      <c r="W250" s="222"/>
      <c r="X250" s="222" t="s">
        <v>831</v>
      </c>
      <c r="Y250" s="222" t="s">
        <v>283</v>
      </c>
      <c r="Z250" s="212"/>
      <c r="AA250" s="212"/>
      <c r="AB250" s="212"/>
      <c r="AC250" s="212"/>
      <c r="AD250" s="212"/>
      <c r="AE250" s="212"/>
      <c r="AF250" s="212"/>
      <c r="AG250" s="212" t="s">
        <v>832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275</v>
      </c>
      <c r="B251" s="230" t="s">
        <v>242</v>
      </c>
      <c r="C251" s="246" t="s">
        <v>173</v>
      </c>
      <c r="D251" s="231"/>
      <c r="E251" s="232"/>
      <c r="F251" s="233"/>
      <c r="G251" s="233">
        <f>SUMIF(AG252:AG269,"&lt;&gt;NOR",G252:G269)</f>
        <v>0</v>
      </c>
      <c r="H251" s="233"/>
      <c r="I251" s="233">
        <f>SUM(I252:I269)</f>
        <v>0</v>
      </c>
      <c r="J251" s="233"/>
      <c r="K251" s="233">
        <f>SUM(K252:K269)</f>
        <v>0</v>
      </c>
      <c r="L251" s="233"/>
      <c r="M251" s="233">
        <f>SUM(M252:M269)</f>
        <v>0</v>
      </c>
      <c r="N251" s="232"/>
      <c r="O251" s="232">
        <f>SUM(O252:O269)</f>
        <v>0</v>
      </c>
      <c r="P251" s="232"/>
      <c r="Q251" s="232">
        <f>SUM(Q252:Q269)</f>
        <v>0</v>
      </c>
      <c r="R251" s="233"/>
      <c r="S251" s="233"/>
      <c r="T251" s="234"/>
      <c r="U251" s="228"/>
      <c r="V251" s="228">
        <f>SUM(V252:V269)</f>
        <v>404.51</v>
      </c>
      <c r="W251" s="228"/>
      <c r="X251" s="228"/>
      <c r="Y251" s="228"/>
      <c r="AG251" t="s">
        <v>276</v>
      </c>
    </row>
    <row r="252" spans="1:60" outlineLevel="1" x14ac:dyDescent="0.2">
      <c r="A252" s="236">
        <v>70</v>
      </c>
      <c r="B252" s="237" t="s">
        <v>2367</v>
      </c>
      <c r="C252" s="247" t="s">
        <v>2368</v>
      </c>
      <c r="D252" s="238" t="s">
        <v>482</v>
      </c>
      <c r="E252" s="239">
        <v>87.628889999999998</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440</v>
      </c>
      <c r="S252" s="241" t="s">
        <v>280</v>
      </c>
      <c r="T252" s="242" t="s">
        <v>441</v>
      </c>
      <c r="U252" s="222">
        <v>9.9000000000000005E-2</v>
      </c>
      <c r="V252" s="222">
        <f>ROUND(E252*U252,2)</f>
        <v>8.68</v>
      </c>
      <c r="W252" s="222"/>
      <c r="X252" s="222" t="s">
        <v>399</v>
      </c>
      <c r="Y252" s="222" t="s">
        <v>283</v>
      </c>
      <c r="Z252" s="212"/>
      <c r="AA252" s="212"/>
      <c r="AB252" s="212"/>
      <c r="AC252" s="212"/>
      <c r="AD252" s="212"/>
      <c r="AE252" s="212"/>
      <c r="AF252" s="212"/>
      <c r="AG252" s="212" t="s">
        <v>2369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64" t="s">
        <v>2370</v>
      </c>
      <c r="D253" s="256"/>
      <c r="E253" s="256"/>
      <c r="F253" s="256"/>
      <c r="G253" s="256"/>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448</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1" x14ac:dyDescent="0.2">
      <c r="A254" s="257">
        <v>71</v>
      </c>
      <c r="B254" s="258" t="s">
        <v>2098</v>
      </c>
      <c r="C254" s="265" t="s">
        <v>2099</v>
      </c>
      <c r="D254" s="259" t="s">
        <v>482</v>
      </c>
      <c r="E254" s="260">
        <v>87.628889999999998</v>
      </c>
      <c r="F254" s="261"/>
      <c r="G254" s="262">
        <f>ROUND(E254*F254,2)</f>
        <v>0</v>
      </c>
      <c r="H254" s="261"/>
      <c r="I254" s="262">
        <f>ROUND(E254*H254,2)</f>
        <v>0</v>
      </c>
      <c r="J254" s="261"/>
      <c r="K254" s="262">
        <f>ROUND(E254*J254,2)</f>
        <v>0</v>
      </c>
      <c r="L254" s="262">
        <v>21</v>
      </c>
      <c r="M254" s="262">
        <f>G254*(1+L254/100)</f>
        <v>0</v>
      </c>
      <c r="N254" s="260">
        <v>0</v>
      </c>
      <c r="O254" s="260">
        <f>ROUND(E254*N254,2)</f>
        <v>0</v>
      </c>
      <c r="P254" s="260">
        <v>0</v>
      </c>
      <c r="Q254" s="260">
        <f>ROUND(E254*P254,2)</f>
        <v>0</v>
      </c>
      <c r="R254" s="262" t="s">
        <v>892</v>
      </c>
      <c r="S254" s="262" t="s">
        <v>280</v>
      </c>
      <c r="T254" s="263" t="s">
        <v>441</v>
      </c>
      <c r="U254" s="222">
        <v>0.93300000000000005</v>
      </c>
      <c r="V254" s="222">
        <f>ROUND(E254*U254,2)</f>
        <v>81.760000000000005</v>
      </c>
      <c r="W254" s="222"/>
      <c r="X254" s="222" t="s">
        <v>399</v>
      </c>
      <c r="Y254" s="222" t="s">
        <v>283</v>
      </c>
      <c r="Z254" s="212"/>
      <c r="AA254" s="212"/>
      <c r="AB254" s="212"/>
      <c r="AC254" s="212"/>
      <c r="AD254" s="212"/>
      <c r="AE254" s="212"/>
      <c r="AF254" s="212"/>
      <c r="AG254" s="212" t="s">
        <v>2369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6">
        <v>72</v>
      </c>
      <c r="B255" s="237" t="s">
        <v>2100</v>
      </c>
      <c r="C255" s="247" t="s">
        <v>2101</v>
      </c>
      <c r="D255" s="238" t="s">
        <v>482</v>
      </c>
      <c r="E255" s="239">
        <v>175.25778</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892</v>
      </c>
      <c r="S255" s="241" t="s">
        <v>280</v>
      </c>
      <c r="T255" s="242" t="s">
        <v>441</v>
      </c>
      <c r="U255" s="222">
        <v>0.65300000000000002</v>
      </c>
      <c r="V255" s="222">
        <f>ROUND(E255*U255,2)</f>
        <v>114.44</v>
      </c>
      <c r="W255" s="222"/>
      <c r="X255" s="222" t="s">
        <v>399</v>
      </c>
      <c r="Y255" s="222" t="s">
        <v>283</v>
      </c>
      <c r="Z255" s="212"/>
      <c r="AA255" s="212"/>
      <c r="AB255" s="212"/>
      <c r="AC255" s="212"/>
      <c r="AD255" s="212"/>
      <c r="AE255" s="212"/>
      <c r="AF255" s="212"/>
      <c r="AG255" s="212" t="s">
        <v>2369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2371</v>
      </c>
      <c r="D256" s="226"/>
      <c r="E256" s="227">
        <v>87.628889999999998</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6" t="s">
        <v>2372</v>
      </c>
      <c r="D257" s="254"/>
      <c r="E257" s="255">
        <v>87.628889999999998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4</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6">
        <v>73</v>
      </c>
      <c r="B258" s="237" t="s">
        <v>2088</v>
      </c>
      <c r="C258" s="247" t="s">
        <v>2089</v>
      </c>
      <c r="D258" s="238" t="s">
        <v>482</v>
      </c>
      <c r="E258" s="239">
        <v>87.628889999999998</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892</v>
      </c>
      <c r="S258" s="241" t="s">
        <v>280</v>
      </c>
      <c r="T258" s="242" t="s">
        <v>441</v>
      </c>
      <c r="U258" s="222">
        <v>0.49</v>
      </c>
      <c r="V258" s="222">
        <f>ROUND(E258*U258,2)</f>
        <v>42.94</v>
      </c>
      <c r="W258" s="222"/>
      <c r="X258" s="222" t="s">
        <v>399</v>
      </c>
      <c r="Y258" s="222" t="s">
        <v>283</v>
      </c>
      <c r="Z258" s="212"/>
      <c r="AA258" s="212"/>
      <c r="AB258" s="212"/>
      <c r="AC258" s="212"/>
      <c r="AD258" s="212"/>
      <c r="AE258" s="212"/>
      <c r="AF258" s="212"/>
      <c r="AG258" s="212" t="s">
        <v>2369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8" t="s">
        <v>2090</v>
      </c>
      <c r="D259" s="244"/>
      <c r="E259" s="244"/>
      <c r="F259" s="244"/>
      <c r="G259" s="244"/>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74</v>
      </c>
      <c r="B260" s="237" t="s">
        <v>2095</v>
      </c>
      <c r="C260" s="247" t="s">
        <v>2096</v>
      </c>
      <c r="D260" s="238" t="s">
        <v>482</v>
      </c>
      <c r="E260" s="239">
        <v>613.40223000000003</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t="s">
        <v>892</v>
      </c>
      <c r="S260" s="241" t="s">
        <v>280</v>
      </c>
      <c r="T260" s="242" t="s">
        <v>441</v>
      </c>
      <c r="U260" s="222">
        <v>0</v>
      </c>
      <c r="V260" s="222">
        <f>ROUND(E260*U260,2)</f>
        <v>0</v>
      </c>
      <c r="W260" s="222"/>
      <c r="X260" s="222" t="s">
        <v>399</v>
      </c>
      <c r="Y260" s="222" t="s">
        <v>283</v>
      </c>
      <c r="Z260" s="212"/>
      <c r="AA260" s="212"/>
      <c r="AB260" s="212"/>
      <c r="AC260" s="212"/>
      <c r="AD260" s="212"/>
      <c r="AE260" s="212"/>
      <c r="AF260" s="212"/>
      <c r="AG260" s="212" t="s">
        <v>2369</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9" t="s">
        <v>2373</v>
      </c>
      <c r="D261" s="226"/>
      <c r="E261" s="227">
        <v>87.628889999999998</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5</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66" t="s">
        <v>2374</v>
      </c>
      <c r="D262" s="254"/>
      <c r="E262" s="255">
        <v>525.77333999999996</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4</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7">
        <v>75</v>
      </c>
      <c r="B263" s="258" t="s">
        <v>2103</v>
      </c>
      <c r="C263" s="265" t="s">
        <v>2104</v>
      </c>
      <c r="D263" s="259" t="s">
        <v>482</v>
      </c>
      <c r="E263" s="260">
        <v>87.628889999999998</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892</v>
      </c>
      <c r="S263" s="262" t="s">
        <v>280</v>
      </c>
      <c r="T263" s="263" t="s">
        <v>441</v>
      </c>
      <c r="U263" s="222">
        <v>0.94199999999999995</v>
      </c>
      <c r="V263" s="222">
        <f>ROUND(E263*U263,2)</f>
        <v>82.55</v>
      </c>
      <c r="W263" s="222"/>
      <c r="X263" s="222" t="s">
        <v>399</v>
      </c>
      <c r="Y263" s="222" t="s">
        <v>283</v>
      </c>
      <c r="Z263" s="212"/>
      <c r="AA263" s="212"/>
      <c r="AB263" s="212"/>
      <c r="AC263" s="212"/>
      <c r="AD263" s="212"/>
      <c r="AE263" s="212"/>
      <c r="AF263" s="212"/>
      <c r="AG263" s="212" t="s">
        <v>2369</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36">
        <v>76</v>
      </c>
      <c r="B264" s="237" t="s">
        <v>2105</v>
      </c>
      <c r="C264" s="247" t="s">
        <v>2106</v>
      </c>
      <c r="D264" s="238" t="s">
        <v>482</v>
      </c>
      <c r="E264" s="239">
        <v>701.03111999999999</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892</v>
      </c>
      <c r="S264" s="241" t="s">
        <v>280</v>
      </c>
      <c r="T264" s="242" t="s">
        <v>441</v>
      </c>
      <c r="U264" s="222">
        <v>0.105</v>
      </c>
      <c r="V264" s="222">
        <f>ROUND(E264*U264,2)</f>
        <v>73.61</v>
      </c>
      <c r="W264" s="222"/>
      <c r="X264" s="222" t="s">
        <v>399</v>
      </c>
      <c r="Y264" s="222" t="s">
        <v>283</v>
      </c>
      <c r="Z264" s="212"/>
      <c r="AA264" s="212"/>
      <c r="AB264" s="212"/>
      <c r="AC264" s="212"/>
      <c r="AD264" s="212"/>
      <c r="AE264" s="212"/>
      <c r="AF264" s="212"/>
      <c r="AG264" s="212" t="s">
        <v>2369</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2375</v>
      </c>
      <c r="D265" s="226"/>
      <c r="E265" s="227">
        <v>87.628889999999998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2376</v>
      </c>
      <c r="D266" s="254"/>
      <c r="E266" s="255">
        <v>613.40223000000003</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4</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57">
        <v>77</v>
      </c>
      <c r="B267" s="258" t="s">
        <v>2377</v>
      </c>
      <c r="C267" s="265" t="s">
        <v>2378</v>
      </c>
      <c r="D267" s="259" t="s">
        <v>482</v>
      </c>
      <c r="E267" s="260">
        <v>87.628889999999998</v>
      </c>
      <c r="F267" s="261"/>
      <c r="G267" s="262">
        <f>ROUND(E267*F267,2)</f>
        <v>0</v>
      </c>
      <c r="H267" s="261"/>
      <c r="I267" s="262">
        <f>ROUND(E267*H267,2)</f>
        <v>0</v>
      </c>
      <c r="J267" s="261"/>
      <c r="K267" s="262">
        <f>ROUND(E267*J267,2)</f>
        <v>0</v>
      </c>
      <c r="L267" s="262">
        <v>21</v>
      </c>
      <c r="M267" s="262">
        <f>G267*(1+L267/100)</f>
        <v>0</v>
      </c>
      <c r="N267" s="260">
        <v>0</v>
      </c>
      <c r="O267" s="260">
        <f>ROUND(E267*N267,2)</f>
        <v>0</v>
      </c>
      <c r="P267" s="260">
        <v>0</v>
      </c>
      <c r="Q267" s="260">
        <f>ROUND(E267*P267,2)</f>
        <v>0</v>
      </c>
      <c r="R267" s="262" t="s">
        <v>892</v>
      </c>
      <c r="S267" s="262" t="s">
        <v>280</v>
      </c>
      <c r="T267" s="263" t="s">
        <v>441</v>
      </c>
      <c r="U267" s="222">
        <v>0</v>
      </c>
      <c r="V267" s="222">
        <f>ROUND(E267*U267,2)</f>
        <v>0</v>
      </c>
      <c r="W267" s="222"/>
      <c r="X267" s="222" t="s">
        <v>399</v>
      </c>
      <c r="Y267" s="222" t="s">
        <v>283</v>
      </c>
      <c r="Z267" s="212"/>
      <c r="AA267" s="212"/>
      <c r="AB267" s="212"/>
      <c r="AC267" s="212"/>
      <c r="AD267" s="212"/>
      <c r="AE267" s="212"/>
      <c r="AF267" s="212"/>
      <c r="AG267" s="212" t="s">
        <v>2369</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78</v>
      </c>
      <c r="B268" s="237" t="s">
        <v>2379</v>
      </c>
      <c r="C268" s="247" t="s">
        <v>2380</v>
      </c>
      <c r="D268" s="238" t="s">
        <v>482</v>
      </c>
      <c r="E268" s="239">
        <v>87.628889999999998</v>
      </c>
      <c r="F268" s="240"/>
      <c r="G268" s="241">
        <f>ROUND(E268*F268,2)</f>
        <v>0</v>
      </c>
      <c r="H268" s="240"/>
      <c r="I268" s="241">
        <f>ROUND(E268*H268,2)</f>
        <v>0</v>
      </c>
      <c r="J268" s="240"/>
      <c r="K268" s="241">
        <f>ROUND(E268*J268,2)</f>
        <v>0</v>
      </c>
      <c r="L268" s="241">
        <v>21</v>
      </c>
      <c r="M268" s="241">
        <f>G268*(1+L268/100)</f>
        <v>0</v>
      </c>
      <c r="N268" s="239">
        <v>0</v>
      </c>
      <c r="O268" s="239">
        <f>ROUND(E268*N268,2)</f>
        <v>0</v>
      </c>
      <c r="P268" s="239">
        <v>0</v>
      </c>
      <c r="Q268" s="239">
        <f>ROUND(E268*P268,2)</f>
        <v>0</v>
      </c>
      <c r="R268" s="241" t="s">
        <v>2381</v>
      </c>
      <c r="S268" s="241" t="s">
        <v>280</v>
      </c>
      <c r="T268" s="242" t="s">
        <v>441</v>
      </c>
      <c r="U268" s="222">
        <v>6.0000000000000001E-3</v>
      </c>
      <c r="V268" s="222">
        <f>ROUND(E268*U268,2)</f>
        <v>0.53</v>
      </c>
      <c r="W268" s="222"/>
      <c r="X268" s="222" t="s">
        <v>399</v>
      </c>
      <c r="Y268" s="222" t="s">
        <v>283</v>
      </c>
      <c r="Z268" s="212"/>
      <c r="AA268" s="212"/>
      <c r="AB268" s="212"/>
      <c r="AC268" s="212"/>
      <c r="AD268" s="212"/>
      <c r="AE268" s="212"/>
      <c r="AF268" s="212"/>
      <c r="AG268" s="212" t="s">
        <v>2369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4" t="s">
        <v>2382</v>
      </c>
      <c r="D269" s="256"/>
      <c r="E269" s="256"/>
      <c r="F269" s="256"/>
      <c r="G269" s="256"/>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448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3"/>
      <c r="B270" s="4"/>
      <c r="C270" s="251"/>
      <c r="D270" s="6"/>
      <c r="E270" s="3"/>
      <c r="F270" s="3"/>
      <c r="G270" s="3"/>
      <c r="H270" s="3"/>
      <c r="I270" s="3"/>
      <c r="J270" s="3"/>
      <c r="K270" s="3"/>
      <c r="L270" s="3"/>
      <c r="M270" s="3"/>
      <c r="N270" s="3"/>
      <c r="O270" s="3"/>
      <c r="P270" s="3"/>
      <c r="Q270" s="3"/>
      <c r="R270" s="3"/>
      <c r="S270" s="3"/>
      <c r="T270" s="3"/>
      <c r="U270" s="3"/>
      <c r="V270" s="3"/>
      <c r="W270" s="3"/>
      <c r="X270" s="3"/>
      <c r="Y270" s="3"/>
      <c r="AE270">
        <v>15</v>
      </c>
      <c r="AF270">
        <v>21</v>
      </c>
      <c r="AG270" t="s">
        <v>261</v>
      </c>
    </row>
    <row r="271" spans="1:60" x14ac:dyDescent="0.2">
      <c r="A271" s="215"/>
      <c r="B271" s="216" t="s">
        <v>29</v>
      </c>
      <c r="C271" s="252"/>
      <c r="D271" s="217"/>
      <c r="E271" s="218"/>
      <c r="F271" s="218"/>
      <c r="G271" s="235">
        <f>G8+G18+G24+G33+G35+G39+G48+G52+G115+G119+G136+G141+G161+G164+G171+G179+G184+G235+G242+G247+G251</f>
        <v>0</v>
      </c>
      <c r="H271" s="3"/>
      <c r="I271" s="3"/>
      <c r="J271" s="3"/>
      <c r="K271" s="3"/>
      <c r="L271" s="3"/>
      <c r="M271" s="3"/>
      <c r="N271" s="3"/>
      <c r="O271" s="3"/>
      <c r="P271" s="3"/>
      <c r="Q271" s="3"/>
      <c r="R271" s="3"/>
      <c r="S271" s="3"/>
      <c r="T271" s="3"/>
      <c r="U271" s="3"/>
      <c r="V271" s="3"/>
      <c r="W271" s="3"/>
      <c r="X271" s="3"/>
      <c r="Y271" s="3"/>
      <c r="AE271">
        <f>SUMIF(L7:L269,AE270,G7:G269)</f>
        <v>0</v>
      </c>
      <c r="AF271">
        <f>SUMIF(L7:L269,AF270,G7:G269)</f>
        <v>0</v>
      </c>
      <c r="AG271" t="s">
        <v>405</v>
      </c>
    </row>
    <row r="272" spans="1:60" x14ac:dyDescent="0.2">
      <c r="C272" s="253"/>
      <c r="D272" s="10"/>
      <c r="AG272" t="s">
        <v>435</v>
      </c>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DWhwrwL0b9/2Hp40l3oO4PYxsXi9wFsYnR6IsSNQXCi89ed1EHp2tO8dLCgQRl1K7yoXaTZ5s/KjDFEsEQdA==" saltValue="AGenDq0Ynu4VJ0U6KGZKQA==" spinCount="100000" sheet="1" formatRows="0"/>
  <mergeCells count="48">
    <mergeCell ref="C234:G234"/>
    <mergeCell ref="C241:G241"/>
    <mergeCell ref="C244:G244"/>
    <mergeCell ref="C253:G253"/>
    <mergeCell ref="C259:G259"/>
    <mergeCell ref="C269:G269"/>
    <mergeCell ref="C178:G178"/>
    <mergeCell ref="C183:G183"/>
    <mergeCell ref="C188:G188"/>
    <mergeCell ref="C208:G208"/>
    <mergeCell ref="C211:G211"/>
    <mergeCell ref="C213:G213"/>
    <mergeCell ref="C122:G122"/>
    <mergeCell ref="C131:G131"/>
    <mergeCell ref="C145:G145"/>
    <mergeCell ref="C163:G163"/>
    <mergeCell ref="C170:G170"/>
    <mergeCell ref="C173:G173"/>
    <mergeCell ref="C92:G92"/>
    <mergeCell ref="C93:G93"/>
    <mergeCell ref="C110:G110"/>
    <mergeCell ref="C111:G111"/>
    <mergeCell ref="C117:G117"/>
    <mergeCell ref="C121:G121"/>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69E1-6A49-4DA0-B09C-63B7A04BB583}">
  <sheetPr>
    <outlinePr summaryBelow="0"/>
  </sheetPr>
  <dimension ref="A1:BH5000"/>
  <sheetViews>
    <sheetView workbookViewId="0">
      <pane ySplit="7" topLeftCell="A8" activePane="bottomLeft" state="frozen"/>
      <selection pane="bottomLeft" activeCell="C347" sqref="C347"/>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62</v>
      </c>
      <c r="C3" s="201" t="s">
        <v>63</v>
      </c>
      <c r="D3" s="199"/>
      <c r="E3" s="199"/>
      <c r="F3" s="199"/>
      <c r="G3" s="200"/>
      <c r="AC3" s="176" t="s">
        <v>248</v>
      </c>
      <c r="AG3" t="s">
        <v>251</v>
      </c>
    </row>
    <row r="4" spans="1:60" ht="24.95" customHeight="1" x14ac:dyDescent="0.2">
      <c r="A4" s="202" t="s">
        <v>9</v>
      </c>
      <c r="B4" s="203" t="s">
        <v>64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276</v>
      </c>
    </row>
    <row r="9" spans="1:60" ht="22.5" outlineLevel="1" x14ac:dyDescent="0.2">
      <c r="A9" s="236">
        <v>1</v>
      </c>
      <c r="B9" s="237" t="s">
        <v>2383</v>
      </c>
      <c r="C9" s="247" t="s">
        <v>2384</v>
      </c>
      <c r="D9" s="238" t="s">
        <v>439</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440</v>
      </c>
      <c r="S9" s="241" t="s">
        <v>280</v>
      </c>
      <c r="T9" s="242" t="s">
        <v>441</v>
      </c>
      <c r="U9" s="222">
        <v>0.16</v>
      </c>
      <c r="V9" s="222">
        <f>ROUND(E9*U9,2)</f>
        <v>14.19</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2386</v>
      </c>
      <c r="C11" s="265" t="s">
        <v>2387</v>
      </c>
      <c r="D11" s="259" t="s">
        <v>439</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440</v>
      </c>
      <c r="S11" s="262" t="s">
        <v>280</v>
      </c>
      <c r="T11" s="263" t="s">
        <v>441</v>
      </c>
      <c r="U11" s="222">
        <v>0.52649999999999997</v>
      </c>
      <c r="V11" s="222">
        <f>ROUND(E11*U11,2)</f>
        <v>46.7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2388</v>
      </c>
      <c r="C12" s="247" t="s">
        <v>2389</v>
      </c>
      <c r="D12" s="238" t="s">
        <v>439</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440</v>
      </c>
      <c r="S12" s="241" t="s">
        <v>280</v>
      </c>
      <c r="T12" s="242" t="s">
        <v>441</v>
      </c>
      <c r="U12" s="222">
        <v>0.20100000000000001</v>
      </c>
      <c r="V12" s="222">
        <f>ROUND(E12*U12,2)</f>
        <v>114.47</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2390</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2391</v>
      </c>
      <c r="C14" s="247" t="s">
        <v>2392</v>
      </c>
      <c r="D14" s="238" t="s">
        <v>445</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0.36799999999999999</v>
      </c>
      <c r="V14" s="222">
        <f>ROUND(E14*U14,2)</f>
        <v>9.23</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2393</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2394</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2395</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2138</v>
      </c>
      <c r="C18" s="247" t="s">
        <v>2139</v>
      </c>
      <c r="D18" s="238" t="s">
        <v>445</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446</v>
      </c>
      <c r="S18" s="241" t="s">
        <v>280</v>
      </c>
      <c r="T18" s="242" t="s">
        <v>441</v>
      </c>
      <c r="U18" s="222">
        <v>0.2</v>
      </c>
      <c r="V18" s="222">
        <f>ROUND(E18*U18,2)</f>
        <v>14.45</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2140</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2396</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2397</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2398</v>
      </c>
      <c r="C22" s="247" t="s">
        <v>2399</v>
      </c>
      <c r="D22" s="238" t="s">
        <v>445</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3.5329999999999999</v>
      </c>
      <c r="V22" s="222">
        <f>ROUND(E22*U22,2)</f>
        <v>11.41</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447</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2400</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2401</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2142</v>
      </c>
      <c r="C26" s="247" t="s">
        <v>2143</v>
      </c>
      <c r="D26" s="238" t="s">
        <v>445</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39.17</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2144</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453</v>
      </c>
      <c r="C28" s="247" t="s">
        <v>454</v>
      </c>
      <c r="D28" s="238" t="s">
        <v>445</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1.0999999999999999E-2</v>
      </c>
      <c r="V28" s="222">
        <f>ROUND(E28*U28,2)</f>
        <v>1.25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456</v>
      </c>
      <c r="C30" s="247" t="s">
        <v>457</v>
      </c>
      <c r="D30" s="238" t="s">
        <v>445</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0</v>
      </c>
      <c r="V30" s="222">
        <f>ROUND(E30*U30,2)</f>
        <v>0</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2402</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2403</v>
      </c>
      <c r="C33" s="265" t="s">
        <v>2404</v>
      </c>
      <c r="D33" s="259" t="s">
        <v>445</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446</v>
      </c>
      <c r="S33" s="262" t="s">
        <v>280</v>
      </c>
      <c r="T33" s="263" t="s">
        <v>441</v>
      </c>
      <c r="U33" s="222">
        <v>5.2999999999999999E-2</v>
      </c>
      <c r="V33" s="222">
        <f>ROUND(E33*U33,2)</f>
        <v>6.02</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2147</v>
      </c>
      <c r="C34" s="247" t="s">
        <v>2148</v>
      </c>
      <c r="D34" s="238" t="s">
        <v>445</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1.1499999999999999</v>
      </c>
      <c r="V34" s="222">
        <f>ROUND(E34*U34,2)</f>
        <v>35.630000000000003</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464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468</v>
      </c>
      <c r="C36" s="265" t="s">
        <v>469</v>
      </c>
      <c r="D36" s="259" t="s">
        <v>445</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446</v>
      </c>
      <c r="S36" s="262" t="s">
        <v>280</v>
      </c>
      <c r="T36" s="263" t="s">
        <v>441</v>
      </c>
      <c r="U36" s="222">
        <v>0</v>
      </c>
      <c r="V36" s="222">
        <f>ROUND(E36*U36,2)</f>
        <v>0</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275</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276</v>
      </c>
    </row>
    <row r="38" spans="1:60" outlineLevel="1" x14ac:dyDescent="0.2">
      <c r="A38" s="236">
        <v>13</v>
      </c>
      <c r="B38" s="237" t="s">
        <v>2405</v>
      </c>
      <c r="C38" s="247" t="s">
        <v>2406</v>
      </c>
      <c r="D38" s="238" t="s">
        <v>564</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2407</v>
      </c>
      <c r="S38" s="241" t="s">
        <v>280</v>
      </c>
      <c r="T38" s="242" t="s">
        <v>441</v>
      </c>
      <c r="U38" s="222">
        <v>0.185</v>
      </c>
      <c r="V38" s="222">
        <f>ROUND(E38*U38,2)</f>
        <v>16.02</v>
      </c>
      <c r="W38" s="222"/>
      <c r="X38" s="222" t="s">
        <v>399</v>
      </c>
      <c r="Y38" s="222" t="s">
        <v>283</v>
      </c>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2408</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448</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2409</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2410</v>
      </c>
      <c r="C41" s="247" t="s">
        <v>2411</v>
      </c>
      <c r="D41" s="238" t="s">
        <v>439</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446</v>
      </c>
      <c r="S41" s="241" t="s">
        <v>280</v>
      </c>
      <c r="T41" s="242" t="s">
        <v>441</v>
      </c>
      <c r="U41" s="222">
        <v>5.0000000000000001E-3</v>
      </c>
      <c r="V41" s="222">
        <f>ROUND(E41*U41,2)</f>
        <v>3.14</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2412</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448</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2413</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2414</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2415</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15</v>
      </c>
      <c r="B46" s="237" t="s">
        <v>2416</v>
      </c>
      <c r="C46" s="247" t="s">
        <v>2417</v>
      </c>
      <c r="D46" s="238" t="s">
        <v>445</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472</v>
      </c>
      <c r="S46" s="241" t="s">
        <v>280</v>
      </c>
      <c r="T46" s="242" t="s">
        <v>441</v>
      </c>
      <c r="U46" s="222">
        <v>0.47699999999999998</v>
      </c>
      <c r="V46" s="222">
        <f>ROUND(E46*U46,2)</f>
        <v>0.64</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487</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2418</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2419</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2420</v>
      </c>
      <c r="C50" s="247" t="s">
        <v>2421</v>
      </c>
      <c r="D50" s="238" t="s">
        <v>439</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472</v>
      </c>
      <c r="S50" s="241" t="s">
        <v>280</v>
      </c>
      <c r="T50" s="242" t="s">
        <v>441</v>
      </c>
      <c r="U50" s="222">
        <v>1.05</v>
      </c>
      <c r="V50" s="222">
        <f>ROUND(E50*U50,2)</f>
        <v>6.96</v>
      </c>
      <c r="W50" s="222"/>
      <c r="X50" s="222" t="s">
        <v>399</v>
      </c>
      <c r="Y50" s="222" t="s">
        <v>283</v>
      </c>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2422</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448</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2423</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2424</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2425</v>
      </c>
      <c r="C54" s="247" t="s">
        <v>2426</v>
      </c>
      <c r="D54" s="238" t="s">
        <v>439</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472</v>
      </c>
      <c r="S54" s="241" t="s">
        <v>280</v>
      </c>
      <c r="T54" s="242" t="s">
        <v>441</v>
      </c>
      <c r="U54" s="222">
        <v>0.32</v>
      </c>
      <c r="V54" s="222">
        <f>ROUND(E54*U54,2)</f>
        <v>2.12</v>
      </c>
      <c r="W54" s="222"/>
      <c r="X54" s="222" t="s">
        <v>399</v>
      </c>
      <c r="Y54" s="222" t="s">
        <v>283</v>
      </c>
      <c r="Z54" s="212"/>
      <c r="AA54" s="212"/>
      <c r="AB54" s="212"/>
      <c r="AC54" s="212"/>
      <c r="AD54" s="212"/>
      <c r="AE54" s="212"/>
      <c r="AF54" s="212"/>
      <c r="AG54" s="212" t="s">
        <v>400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2422</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448</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2427</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64</v>
      </c>
      <c r="C57" s="246" t="s">
        <v>148</v>
      </c>
      <c r="D57" s="231"/>
      <c r="E57" s="232"/>
      <c r="F57" s="233"/>
      <c r="G57" s="233">
        <f>SUMIF(AG58:AG96,"&lt;&gt;NOR",G58:G96)</f>
        <v>0</v>
      </c>
      <c r="H57" s="233"/>
      <c r="I57" s="233">
        <f>SUM(I58:I96)</f>
        <v>0</v>
      </c>
      <c r="J57" s="233"/>
      <c r="K57" s="233">
        <f>SUM(K58:K96)</f>
        <v>0</v>
      </c>
      <c r="L57" s="233"/>
      <c r="M57" s="233">
        <f>SUM(M58:M96)</f>
        <v>0</v>
      </c>
      <c r="N57" s="232"/>
      <c r="O57" s="232">
        <f>SUM(O58:O96)</f>
        <v>7.88</v>
      </c>
      <c r="P57" s="232"/>
      <c r="Q57" s="232">
        <f>SUM(Q58:Q96)</f>
        <v>0</v>
      </c>
      <c r="R57" s="233"/>
      <c r="S57" s="233"/>
      <c r="T57" s="234"/>
      <c r="U57" s="228"/>
      <c r="V57" s="228">
        <f>SUM(V58:V96)</f>
        <v>110.98</v>
      </c>
      <c r="W57" s="228"/>
      <c r="X57" s="228"/>
      <c r="Y57" s="228"/>
      <c r="AG57" t="s">
        <v>276</v>
      </c>
    </row>
    <row r="58" spans="1:60" ht="22.5" outlineLevel="1" x14ac:dyDescent="0.2">
      <c r="A58" s="236">
        <v>18</v>
      </c>
      <c r="B58" s="237" t="s">
        <v>2155</v>
      </c>
      <c r="C58" s="247" t="s">
        <v>2156</v>
      </c>
      <c r="D58" s="238" t="s">
        <v>445</v>
      </c>
      <c r="E58" s="239">
        <v>1.2350000000000001</v>
      </c>
      <c r="F58" s="240"/>
      <c r="G58" s="241">
        <f>ROUND(E58*F58,2)</f>
        <v>0</v>
      </c>
      <c r="H58" s="240"/>
      <c r="I58" s="241">
        <f>ROUND(E58*H58,2)</f>
        <v>0</v>
      </c>
      <c r="J58" s="240"/>
      <c r="K58" s="241">
        <f>ROUND(E58*J58,2)</f>
        <v>0</v>
      </c>
      <c r="L58" s="241">
        <v>21</v>
      </c>
      <c r="M58" s="241">
        <f>G58*(1+L58/100)</f>
        <v>0</v>
      </c>
      <c r="N58" s="239">
        <v>1.62836</v>
      </c>
      <c r="O58" s="239">
        <f>ROUND(E58*N58,2)</f>
        <v>2.0099999999999998</v>
      </c>
      <c r="P58" s="239">
        <v>0</v>
      </c>
      <c r="Q58" s="239">
        <f>ROUND(E58*P58,2)</f>
        <v>0</v>
      </c>
      <c r="R58" s="241" t="s">
        <v>493</v>
      </c>
      <c r="S58" s="241" t="s">
        <v>280</v>
      </c>
      <c r="T58" s="242" t="s">
        <v>441</v>
      </c>
      <c r="U58" s="222">
        <v>4.8899999999999997</v>
      </c>
      <c r="V58" s="222">
        <f>ROUND(E58*U58,2)</f>
        <v>6.04</v>
      </c>
      <c r="W58" s="222"/>
      <c r="X58" s="222" t="s">
        <v>399</v>
      </c>
      <c r="Y58" s="222" t="s">
        <v>283</v>
      </c>
      <c r="Z58" s="212"/>
      <c r="AA58" s="212"/>
      <c r="AB58" s="212"/>
      <c r="AC58" s="212"/>
      <c r="AD58" s="212"/>
      <c r="AE58" s="212"/>
      <c r="AF58" s="212"/>
      <c r="AG58" s="212" t="s">
        <v>400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494</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448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2157</v>
      </c>
      <c r="D60" s="226"/>
      <c r="E60" s="227">
        <v>1.2350000000000001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19</v>
      </c>
      <c r="B61" s="237" t="s">
        <v>2158</v>
      </c>
      <c r="C61" s="247" t="s">
        <v>2159</v>
      </c>
      <c r="D61" s="238" t="s">
        <v>482</v>
      </c>
      <c r="E61" s="239">
        <v>0.10839</v>
      </c>
      <c r="F61" s="240"/>
      <c r="G61" s="241">
        <f>ROUND(E61*F61,2)</f>
        <v>0</v>
      </c>
      <c r="H61" s="240"/>
      <c r="I61" s="241">
        <f>ROUND(E61*H61,2)</f>
        <v>0</v>
      </c>
      <c r="J61" s="240"/>
      <c r="K61" s="241">
        <f>ROUND(E61*J61,2)</f>
        <v>0</v>
      </c>
      <c r="L61" s="241">
        <v>21</v>
      </c>
      <c r="M61" s="241">
        <f>G61*(1+L61/100)</f>
        <v>0</v>
      </c>
      <c r="N61" s="239">
        <v>1.9539999999999998E-2</v>
      </c>
      <c r="O61" s="239">
        <f>ROUND(E61*N61,2)</f>
        <v>0</v>
      </c>
      <c r="P61" s="239">
        <v>0</v>
      </c>
      <c r="Q61" s="239">
        <f>ROUND(E61*P61,2)</f>
        <v>0</v>
      </c>
      <c r="R61" s="241" t="s">
        <v>472</v>
      </c>
      <c r="S61" s="241" t="s">
        <v>280</v>
      </c>
      <c r="T61" s="242" t="s">
        <v>441</v>
      </c>
      <c r="U61" s="222">
        <v>18.175000000000001</v>
      </c>
      <c r="V61" s="222">
        <f>ROUND(E61*U61,2)</f>
        <v>1.97</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4" t="s">
        <v>2160</v>
      </c>
      <c r="D62" s="256"/>
      <c r="E62" s="256"/>
      <c r="F62" s="256"/>
      <c r="G62" s="256"/>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448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2161</v>
      </c>
      <c r="D63" s="226"/>
      <c r="E63" s="227">
        <v>0.10839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20</v>
      </c>
      <c r="B64" s="237" t="s">
        <v>2428</v>
      </c>
      <c r="C64" s="247" t="s">
        <v>2429</v>
      </c>
      <c r="D64" s="238" t="s">
        <v>439</v>
      </c>
      <c r="E64" s="239">
        <v>10</v>
      </c>
      <c r="F64" s="240"/>
      <c r="G64" s="241">
        <f>ROUND(E64*F64,2)</f>
        <v>0</v>
      </c>
      <c r="H64" s="240"/>
      <c r="I64" s="241">
        <f>ROUND(E64*H64,2)</f>
        <v>0</v>
      </c>
      <c r="J64" s="240"/>
      <c r="K64" s="241">
        <f>ROUND(E64*J64,2)</f>
        <v>0</v>
      </c>
      <c r="L64" s="241">
        <v>21</v>
      </c>
      <c r="M64" s="241">
        <f>G64*(1+L64/100)</f>
        <v>0</v>
      </c>
      <c r="N64" s="239">
        <v>4.9459999999999997E-2</v>
      </c>
      <c r="O64" s="239">
        <f>ROUND(E64*N64,2)</f>
        <v>0.49</v>
      </c>
      <c r="P64" s="239">
        <v>0</v>
      </c>
      <c r="Q64" s="239">
        <f>ROUND(E64*P64,2)</f>
        <v>0</v>
      </c>
      <c r="R64" s="241" t="s">
        <v>493</v>
      </c>
      <c r="S64" s="241" t="s">
        <v>280</v>
      </c>
      <c r="T64" s="242" t="s">
        <v>441</v>
      </c>
      <c r="U64" s="222">
        <v>0.61</v>
      </c>
      <c r="V64" s="222">
        <f>ROUND(E64*U64,2)</f>
        <v>6.1</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4" t="s">
        <v>2430</v>
      </c>
      <c r="D65" s="256"/>
      <c r="E65" s="256"/>
      <c r="F65" s="256"/>
      <c r="G65" s="256"/>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448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2431</v>
      </c>
      <c r="D66" s="226"/>
      <c r="E66" s="227">
        <v>10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21</v>
      </c>
      <c r="B67" s="237" t="s">
        <v>2432</v>
      </c>
      <c r="C67" s="247" t="s">
        <v>2433</v>
      </c>
      <c r="D67" s="238" t="s">
        <v>492</v>
      </c>
      <c r="E67" s="239">
        <v>16</v>
      </c>
      <c r="F67" s="240"/>
      <c r="G67" s="241">
        <f>ROUND(E67*F67,2)</f>
        <v>0</v>
      </c>
      <c r="H67" s="240"/>
      <c r="I67" s="241">
        <f>ROUND(E67*H67,2)</f>
        <v>0</v>
      </c>
      <c r="J67" s="240"/>
      <c r="K67" s="241">
        <f>ROUND(E67*J67,2)</f>
        <v>0</v>
      </c>
      <c r="L67" s="241">
        <v>21</v>
      </c>
      <c r="M67" s="241">
        <f>G67*(1+L67/100)</f>
        <v>0</v>
      </c>
      <c r="N67" s="239">
        <v>0.125</v>
      </c>
      <c r="O67" s="239">
        <f>ROUND(E67*N67,2)</f>
        <v>2</v>
      </c>
      <c r="P67" s="239">
        <v>0</v>
      </c>
      <c r="Q67" s="239">
        <f>ROUND(E67*P67,2)</f>
        <v>0</v>
      </c>
      <c r="R67" s="241"/>
      <c r="S67" s="241" t="s">
        <v>316</v>
      </c>
      <c r="T67" s="242" t="s">
        <v>441</v>
      </c>
      <c r="U67" s="222">
        <v>0.52</v>
      </c>
      <c r="V67" s="222">
        <f>ROUND(E67*U67,2)</f>
        <v>8.32</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2434</v>
      </c>
      <c r="D68" s="226"/>
      <c r="E68" s="227">
        <v>13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2435</v>
      </c>
      <c r="D69" s="226"/>
      <c r="E69" s="227">
        <v>3</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7">
        <v>22</v>
      </c>
      <c r="B70" s="258" t="s">
        <v>2436</v>
      </c>
      <c r="C70" s="265" t="s">
        <v>2437</v>
      </c>
      <c r="D70" s="259" t="s">
        <v>351</v>
      </c>
      <c r="E70" s="260">
        <v>10</v>
      </c>
      <c r="F70" s="261"/>
      <c r="G70" s="262">
        <f>ROUND(E70*F70,2)</f>
        <v>0</v>
      </c>
      <c r="H70" s="261"/>
      <c r="I70" s="262">
        <f>ROUND(E70*H70,2)</f>
        <v>0</v>
      </c>
      <c r="J70" s="261"/>
      <c r="K70" s="262">
        <f>ROUND(E70*J70,2)</f>
        <v>0</v>
      </c>
      <c r="L70" s="262">
        <v>21</v>
      </c>
      <c r="M70" s="262">
        <f>G70*(1+L70/100)</f>
        <v>0</v>
      </c>
      <c r="N70" s="260">
        <v>3.073E-2</v>
      </c>
      <c r="O70" s="260">
        <f>ROUND(E70*N70,2)</f>
        <v>0.31</v>
      </c>
      <c r="P70" s="260">
        <v>0</v>
      </c>
      <c r="Q70" s="260">
        <f>ROUND(E70*P70,2)</f>
        <v>0</v>
      </c>
      <c r="R70" s="262" t="s">
        <v>472</v>
      </c>
      <c r="S70" s="262" t="s">
        <v>280</v>
      </c>
      <c r="T70" s="263" t="s">
        <v>1410</v>
      </c>
      <c r="U70" s="222">
        <v>0.47</v>
      </c>
      <c r="V70" s="222">
        <f>ROUND(E70*U70,2)</f>
        <v>4.7</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6">
        <v>23</v>
      </c>
      <c r="B71" s="237" t="s">
        <v>2438</v>
      </c>
      <c r="C71" s="247" t="s">
        <v>2439</v>
      </c>
      <c r="D71" s="238" t="s">
        <v>564</v>
      </c>
      <c r="E71" s="239">
        <v>17.55</v>
      </c>
      <c r="F71" s="240"/>
      <c r="G71" s="241">
        <f>ROUND(E71*F71,2)</f>
        <v>0</v>
      </c>
      <c r="H71" s="240"/>
      <c r="I71" s="241">
        <f>ROUND(E71*H71,2)</f>
        <v>0</v>
      </c>
      <c r="J71" s="240"/>
      <c r="K71" s="241">
        <f>ROUND(E71*J71,2)</f>
        <v>0</v>
      </c>
      <c r="L71" s="241">
        <v>21</v>
      </c>
      <c r="M71" s="241">
        <f>G71*(1+L71/100)</f>
        <v>0</v>
      </c>
      <c r="N71" s="239">
        <v>4.5440000000000001E-2</v>
      </c>
      <c r="O71" s="239">
        <f>ROUND(E71*N71,2)</f>
        <v>0.8</v>
      </c>
      <c r="P71" s="239">
        <v>0</v>
      </c>
      <c r="Q71" s="239">
        <f>ROUND(E71*P71,2)</f>
        <v>0</v>
      </c>
      <c r="R71" s="241" t="s">
        <v>472</v>
      </c>
      <c r="S71" s="241" t="s">
        <v>280</v>
      </c>
      <c r="T71" s="242" t="s">
        <v>441</v>
      </c>
      <c r="U71" s="222">
        <v>0.34</v>
      </c>
      <c r="V71" s="222">
        <f>ROUND(E71*U71,2)</f>
        <v>5.97</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2440</v>
      </c>
      <c r="D72" s="226"/>
      <c r="E72" s="227">
        <v>17.55</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24</v>
      </c>
      <c r="B73" s="237" t="s">
        <v>2441</v>
      </c>
      <c r="C73" s="247" t="s">
        <v>2442</v>
      </c>
      <c r="D73" s="238" t="s">
        <v>492</v>
      </c>
      <c r="E73" s="239">
        <v>18</v>
      </c>
      <c r="F73" s="240"/>
      <c r="G73" s="241">
        <f>ROUND(E73*F73,2)</f>
        <v>0</v>
      </c>
      <c r="H73" s="240"/>
      <c r="I73" s="241">
        <f>ROUND(E73*H73,2)</f>
        <v>0</v>
      </c>
      <c r="J73" s="240"/>
      <c r="K73" s="241">
        <f>ROUND(E73*J73,2)</f>
        <v>0</v>
      </c>
      <c r="L73" s="241">
        <v>21</v>
      </c>
      <c r="M73" s="241">
        <f>G73*(1+L73/100)</f>
        <v>0</v>
      </c>
      <c r="N73" s="239">
        <v>1.465E-2</v>
      </c>
      <c r="O73" s="239">
        <f>ROUND(E73*N73,2)</f>
        <v>0.26</v>
      </c>
      <c r="P73" s="239">
        <v>0</v>
      </c>
      <c r="Q73" s="239">
        <f>ROUND(E73*P73,2)</f>
        <v>0</v>
      </c>
      <c r="R73" s="241"/>
      <c r="S73" s="241" t="s">
        <v>280</v>
      </c>
      <c r="T73" s="242" t="s">
        <v>441</v>
      </c>
      <c r="U73" s="222">
        <v>0.62</v>
      </c>
      <c r="V73" s="222">
        <f>ROUND(E73*U73,2)</f>
        <v>11.16</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2443</v>
      </c>
      <c r="D74" s="226"/>
      <c r="E74" s="227">
        <v>18</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25</v>
      </c>
      <c r="B75" s="237" t="s">
        <v>2444</v>
      </c>
      <c r="C75" s="247" t="s">
        <v>2445</v>
      </c>
      <c r="D75" s="238" t="s">
        <v>492</v>
      </c>
      <c r="E75" s="239">
        <v>52</v>
      </c>
      <c r="F75" s="240"/>
      <c r="G75" s="241">
        <f>ROUND(E75*F75,2)</f>
        <v>0</v>
      </c>
      <c r="H75" s="240"/>
      <c r="I75" s="241">
        <f>ROUND(E75*H75,2)</f>
        <v>0</v>
      </c>
      <c r="J75" s="240"/>
      <c r="K75" s="241">
        <f>ROUND(E75*J75,2)</f>
        <v>0</v>
      </c>
      <c r="L75" s="241">
        <v>21</v>
      </c>
      <c r="M75" s="241">
        <f>G75*(1+L75/100)</f>
        <v>0</v>
      </c>
      <c r="N75" s="239">
        <v>2.513E-2</v>
      </c>
      <c r="O75" s="239">
        <f>ROUND(E75*N75,2)</f>
        <v>1.31</v>
      </c>
      <c r="P75" s="239">
        <v>0</v>
      </c>
      <c r="Q75" s="239">
        <f>ROUND(E75*P75,2)</f>
        <v>0</v>
      </c>
      <c r="R75" s="241"/>
      <c r="S75" s="241" t="s">
        <v>280</v>
      </c>
      <c r="T75" s="242" t="s">
        <v>441</v>
      </c>
      <c r="U75" s="222">
        <v>1.2829999999999999</v>
      </c>
      <c r="V75" s="222">
        <f>ROUND(E75*U75,2)</f>
        <v>66.72</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2446</v>
      </c>
      <c r="D76" s="226"/>
      <c r="E76" s="227">
        <v>26</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2447</v>
      </c>
      <c r="D77" s="226"/>
      <c r="E77" s="227">
        <v>10</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2448</v>
      </c>
      <c r="D78" s="226"/>
      <c r="E78" s="227">
        <v>4</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2449</v>
      </c>
      <c r="D79" s="226"/>
      <c r="E79" s="227">
        <v>12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6">
        <v>26</v>
      </c>
      <c r="B80" s="237" t="s">
        <v>2162</v>
      </c>
      <c r="C80" s="247" t="s">
        <v>2163</v>
      </c>
      <c r="D80" s="238" t="s">
        <v>482</v>
      </c>
      <c r="E80" s="239">
        <v>0.11923</v>
      </c>
      <c r="F80" s="240"/>
      <c r="G80" s="241">
        <f>ROUND(E80*F80,2)</f>
        <v>0</v>
      </c>
      <c r="H80" s="240"/>
      <c r="I80" s="241">
        <f>ROUND(E80*H80,2)</f>
        <v>0</v>
      </c>
      <c r="J80" s="240"/>
      <c r="K80" s="241">
        <f>ROUND(E80*J80,2)</f>
        <v>0</v>
      </c>
      <c r="L80" s="241">
        <v>21</v>
      </c>
      <c r="M80" s="241">
        <f>G80*(1+L80/100)</f>
        <v>0</v>
      </c>
      <c r="N80" s="239">
        <v>1</v>
      </c>
      <c r="O80" s="239">
        <f>ROUND(E80*N80,2)</f>
        <v>0.12</v>
      </c>
      <c r="P80" s="239">
        <v>0</v>
      </c>
      <c r="Q80" s="239">
        <f>ROUND(E80*P80,2)</f>
        <v>0</v>
      </c>
      <c r="R80" s="241" t="s">
        <v>889</v>
      </c>
      <c r="S80" s="241" t="s">
        <v>280</v>
      </c>
      <c r="T80" s="242" t="s">
        <v>441</v>
      </c>
      <c r="U80" s="222">
        <v>0</v>
      </c>
      <c r="V80" s="222">
        <f>ROUND(E80*U80,2)</f>
        <v>0</v>
      </c>
      <c r="W80" s="222"/>
      <c r="X80" s="222" t="s">
        <v>831</v>
      </c>
      <c r="Y80" s="222" t="s">
        <v>283</v>
      </c>
      <c r="Z80" s="212"/>
      <c r="AA80" s="212"/>
      <c r="AB80" s="212"/>
      <c r="AC80" s="212"/>
      <c r="AD80" s="212"/>
      <c r="AE80" s="212"/>
      <c r="AF80" s="212"/>
      <c r="AG80" s="212" t="s">
        <v>832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2164</v>
      </c>
      <c r="D81" s="226"/>
      <c r="E81" s="227">
        <v>0.11923</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27</v>
      </c>
      <c r="B82" s="237" t="s">
        <v>2450</v>
      </c>
      <c r="C82" s="247" t="s">
        <v>2451</v>
      </c>
      <c r="D82" s="238" t="s">
        <v>351</v>
      </c>
      <c r="E82" s="239">
        <v>1</v>
      </c>
      <c r="F82" s="240"/>
      <c r="G82" s="241">
        <f>ROUND(E82*F82,2)</f>
        <v>0</v>
      </c>
      <c r="H82" s="240"/>
      <c r="I82" s="241">
        <f>ROUND(E82*H82,2)</f>
        <v>0</v>
      </c>
      <c r="J82" s="240"/>
      <c r="K82" s="241">
        <f>ROUND(E82*J82,2)</f>
        <v>0</v>
      </c>
      <c r="L82" s="241">
        <v>21</v>
      </c>
      <c r="M82" s="241">
        <f>G82*(1+L82/100)</f>
        <v>0</v>
      </c>
      <c r="N82" s="239">
        <v>0.57999999999999996</v>
      </c>
      <c r="O82" s="239">
        <f>ROUND(E82*N82,2)</f>
        <v>0.57999999999999996</v>
      </c>
      <c r="P82" s="239">
        <v>0</v>
      </c>
      <c r="Q82" s="239">
        <f>ROUND(E82*P82,2)</f>
        <v>0</v>
      </c>
      <c r="R82" s="241"/>
      <c r="S82" s="241" t="s">
        <v>316</v>
      </c>
      <c r="T82" s="242" t="s">
        <v>281</v>
      </c>
      <c r="U82" s="222">
        <v>0</v>
      </c>
      <c r="V82" s="222">
        <f>ROUND(E82*U82,2)</f>
        <v>0</v>
      </c>
      <c r="W82" s="222"/>
      <c r="X82" s="222" t="s">
        <v>831</v>
      </c>
      <c r="Y82" s="222" t="s">
        <v>283</v>
      </c>
      <c r="Z82" s="212"/>
      <c r="AA82" s="212"/>
      <c r="AB82" s="212"/>
      <c r="AC82" s="212"/>
      <c r="AD82" s="212"/>
      <c r="AE82" s="212"/>
      <c r="AF82" s="212"/>
      <c r="AG82" s="212" t="s">
        <v>832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2452</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2453</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49" t="s">
        <v>2454</v>
      </c>
      <c r="D85" s="226"/>
      <c r="E85" s="227">
        <v>1</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28</v>
      </c>
      <c r="B86" s="237" t="s">
        <v>2455</v>
      </c>
      <c r="C86" s="247" t="s">
        <v>2456</v>
      </c>
      <c r="D86" s="238" t="s">
        <v>351</v>
      </c>
      <c r="E86" s="239">
        <v>1</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c r="S86" s="241" t="s">
        <v>316</v>
      </c>
      <c r="T86" s="242" t="s">
        <v>281</v>
      </c>
      <c r="U86" s="222">
        <v>0</v>
      </c>
      <c r="V86" s="222">
        <f>ROUND(E86*U86,2)</f>
        <v>0</v>
      </c>
      <c r="W86" s="222"/>
      <c r="X86" s="222" t="s">
        <v>831</v>
      </c>
      <c r="Y86" s="222" t="s">
        <v>283</v>
      </c>
      <c r="Z86" s="212"/>
      <c r="AA86" s="212"/>
      <c r="AB86" s="212"/>
      <c r="AC86" s="212"/>
      <c r="AD86" s="212"/>
      <c r="AE86" s="212"/>
      <c r="AF86" s="212"/>
      <c r="AG86" s="212" t="s">
        <v>832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2457</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7" t="s">
        <v>1702</v>
      </c>
      <c r="D88" s="223"/>
      <c r="E88" s="224"/>
      <c r="F88" s="225"/>
      <c r="G88" s="225"/>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0" t="s">
        <v>2458</v>
      </c>
      <c r="D89" s="245"/>
      <c r="E89" s="245"/>
      <c r="F89" s="245"/>
      <c r="G89" s="245"/>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43" t="str">
        <f>C89</f>
        <v>- Prefabrikované betonové bloky, mrazuvzdorné, opatřené vnitřním ochranným systémem proti znečištění a pronikání vody.</v>
      </c>
      <c r="BB89" s="212"/>
      <c r="BC89" s="212"/>
      <c r="BD89" s="212"/>
      <c r="BE89" s="212"/>
      <c r="BF89" s="212"/>
      <c r="BG89" s="212"/>
      <c r="BH89" s="212"/>
    </row>
    <row r="90" spans="1:60" outlineLevel="2" x14ac:dyDescent="0.2">
      <c r="A90" s="219"/>
      <c r="B90" s="220"/>
      <c r="C90" s="249" t="s">
        <v>2459</v>
      </c>
      <c r="D90" s="226"/>
      <c r="E90" s="227"/>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2460</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2454</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29</v>
      </c>
      <c r="B93" s="237" t="s">
        <v>2461</v>
      </c>
      <c r="C93" s="247" t="s">
        <v>2462</v>
      </c>
      <c r="D93" s="238" t="s">
        <v>886</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316</v>
      </c>
      <c r="T93" s="242" t="s">
        <v>281</v>
      </c>
      <c r="U93" s="222">
        <v>0</v>
      </c>
      <c r="V93" s="222">
        <f>ROUND(E93*U93,2)</f>
        <v>0</v>
      </c>
      <c r="W93" s="222"/>
      <c r="X93" s="222" t="s">
        <v>831</v>
      </c>
      <c r="Y93" s="222" t="s">
        <v>283</v>
      </c>
      <c r="Z93" s="212"/>
      <c r="AA93" s="212"/>
      <c r="AB93" s="212"/>
      <c r="AC93" s="212"/>
      <c r="AD93" s="212"/>
      <c r="AE93" s="212"/>
      <c r="AF93" s="212"/>
      <c r="AG93" s="212" t="s">
        <v>832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2463</v>
      </c>
      <c r="D94" s="226"/>
      <c r="E94" s="227"/>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2464</v>
      </c>
      <c r="D95" s="226"/>
      <c r="E95" s="227"/>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2465</v>
      </c>
      <c r="D96" s="226"/>
      <c r="E96" s="227">
        <v>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9" t="s">
        <v>275</v>
      </c>
      <c r="B97" s="230" t="s">
        <v>67</v>
      </c>
      <c r="C97" s="246" t="s">
        <v>149</v>
      </c>
      <c r="D97" s="231"/>
      <c r="E97" s="232"/>
      <c r="F97" s="233"/>
      <c r="G97" s="233">
        <f>SUMIF(AG98:AG106,"&lt;&gt;NOR",G98:G106)</f>
        <v>0</v>
      </c>
      <c r="H97" s="233"/>
      <c r="I97" s="233">
        <f>SUM(I98:I106)</f>
        <v>0</v>
      </c>
      <c r="J97" s="233"/>
      <c r="K97" s="233">
        <f>SUM(K98:K106)</f>
        <v>0</v>
      </c>
      <c r="L97" s="233"/>
      <c r="M97" s="233">
        <f>SUM(M98:M106)</f>
        <v>0</v>
      </c>
      <c r="N97" s="232"/>
      <c r="O97" s="232">
        <f>SUM(O98:O106)</f>
        <v>1.9500000000000002</v>
      </c>
      <c r="P97" s="232"/>
      <c r="Q97" s="232">
        <f>SUM(Q98:Q106)</f>
        <v>0</v>
      </c>
      <c r="R97" s="233"/>
      <c r="S97" s="233"/>
      <c r="T97" s="234"/>
      <c r="U97" s="228"/>
      <c r="V97" s="228">
        <f>SUM(V98:V106)</f>
        <v>13</v>
      </c>
      <c r="W97" s="228"/>
      <c r="X97" s="228"/>
      <c r="Y97" s="228"/>
      <c r="AG97" t="s">
        <v>276</v>
      </c>
    </row>
    <row r="98" spans="1:60" outlineLevel="1" x14ac:dyDescent="0.2">
      <c r="A98" s="257">
        <v>30</v>
      </c>
      <c r="B98" s="258" t="s">
        <v>2165</v>
      </c>
      <c r="C98" s="265" t="s">
        <v>2166</v>
      </c>
      <c r="D98" s="259" t="s">
        <v>492</v>
      </c>
      <c r="E98" s="260">
        <v>38</v>
      </c>
      <c r="F98" s="261"/>
      <c r="G98" s="262">
        <f>ROUND(E98*F98,2)</f>
        <v>0</v>
      </c>
      <c r="H98" s="261"/>
      <c r="I98" s="262">
        <f>ROUND(E98*H98,2)</f>
        <v>0</v>
      </c>
      <c r="J98" s="261"/>
      <c r="K98" s="262">
        <f>ROUND(E98*J98,2)</f>
        <v>0</v>
      </c>
      <c r="L98" s="262">
        <v>21</v>
      </c>
      <c r="M98" s="262">
        <f>G98*(1+L98/100)</f>
        <v>0</v>
      </c>
      <c r="N98" s="260">
        <v>2.094E-2</v>
      </c>
      <c r="O98" s="260">
        <f>ROUND(E98*N98,2)</f>
        <v>0.8</v>
      </c>
      <c r="P98" s="260">
        <v>0</v>
      </c>
      <c r="Q98" s="260">
        <f>ROUND(E98*P98,2)</f>
        <v>0</v>
      </c>
      <c r="R98" s="262" t="s">
        <v>493</v>
      </c>
      <c r="S98" s="262" t="s">
        <v>280</v>
      </c>
      <c r="T98" s="263" t="s">
        <v>441</v>
      </c>
      <c r="U98" s="222">
        <v>0.2014</v>
      </c>
      <c r="V98" s="222">
        <f>ROUND(E98*U98,2)</f>
        <v>7.65</v>
      </c>
      <c r="W98" s="222"/>
      <c r="X98" s="222" t="s">
        <v>399</v>
      </c>
      <c r="Y98" s="222" t="s">
        <v>283</v>
      </c>
      <c r="Z98" s="212"/>
      <c r="AA98" s="212"/>
      <c r="AB98" s="212"/>
      <c r="AC98" s="212"/>
      <c r="AD98" s="212"/>
      <c r="AE98" s="212"/>
      <c r="AF98" s="212"/>
      <c r="AG98" s="212" t="s">
        <v>400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6">
        <v>31</v>
      </c>
      <c r="B99" s="237" t="s">
        <v>2466</v>
      </c>
      <c r="C99" s="247" t="s">
        <v>2467</v>
      </c>
      <c r="D99" s="238" t="s">
        <v>445</v>
      </c>
      <c r="E99" s="239">
        <v>0.43</v>
      </c>
      <c r="F99" s="240"/>
      <c r="G99" s="241">
        <f>ROUND(E99*F99,2)</f>
        <v>0</v>
      </c>
      <c r="H99" s="240"/>
      <c r="I99" s="241">
        <f>ROUND(E99*H99,2)</f>
        <v>0</v>
      </c>
      <c r="J99" s="240"/>
      <c r="K99" s="241">
        <f>ROUND(E99*J99,2)</f>
        <v>0</v>
      </c>
      <c r="L99" s="241">
        <v>21</v>
      </c>
      <c r="M99" s="241">
        <f>G99*(1+L99/100)</f>
        <v>0</v>
      </c>
      <c r="N99" s="239">
        <v>2.52508</v>
      </c>
      <c r="O99" s="239">
        <f>ROUND(E99*N99,2)</f>
        <v>1.0900000000000001</v>
      </c>
      <c r="P99" s="239">
        <v>0</v>
      </c>
      <c r="Q99" s="239">
        <f>ROUND(E99*P99,2)</f>
        <v>0</v>
      </c>
      <c r="R99" s="241" t="s">
        <v>472</v>
      </c>
      <c r="S99" s="241" t="s">
        <v>280</v>
      </c>
      <c r="T99" s="242" t="s">
        <v>441</v>
      </c>
      <c r="U99" s="222">
        <v>3.6749999999999998</v>
      </c>
      <c r="V99" s="222">
        <f>ROUND(E99*U99,2)</f>
        <v>1.58</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2468</v>
      </c>
      <c r="D100" s="226"/>
      <c r="E100" s="227">
        <v>0.43</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6">
        <v>32</v>
      </c>
      <c r="B101" s="237" t="s">
        <v>2469</v>
      </c>
      <c r="C101" s="247" t="s">
        <v>2470</v>
      </c>
      <c r="D101" s="238" t="s">
        <v>482</v>
      </c>
      <c r="E101" s="239">
        <v>2.664E-2</v>
      </c>
      <c r="F101" s="240"/>
      <c r="G101" s="241">
        <f>ROUND(E101*F101,2)</f>
        <v>0</v>
      </c>
      <c r="H101" s="240"/>
      <c r="I101" s="241">
        <f>ROUND(E101*H101,2)</f>
        <v>0</v>
      </c>
      <c r="J101" s="240"/>
      <c r="K101" s="241">
        <f>ROUND(E101*J101,2)</f>
        <v>0</v>
      </c>
      <c r="L101" s="241">
        <v>21</v>
      </c>
      <c r="M101" s="241">
        <f>G101*(1+L101/100)</f>
        <v>0</v>
      </c>
      <c r="N101" s="239">
        <v>1.0579400000000001</v>
      </c>
      <c r="O101" s="239">
        <f>ROUND(E101*N101,2)</f>
        <v>0.03</v>
      </c>
      <c r="P101" s="239">
        <v>0</v>
      </c>
      <c r="Q101" s="239">
        <f>ROUND(E101*P101,2)</f>
        <v>0</v>
      </c>
      <c r="R101" s="241" t="s">
        <v>472</v>
      </c>
      <c r="S101" s="241" t="s">
        <v>280</v>
      </c>
      <c r="T101" s="242" t="s">
        <v>441</v>
      </c>
      <c r="U101" s="222">
        <v>22.816500000000001</v>
      </c>
      <c r="V101" s="222">
        <f>ROUND(E101*U101,2)</f>
        <v>0.61</v>
      </c>
      <c r="W101" s="222"/>
      <c r="X101" s="222" t="s">
        <v>399</v>
      </c>
      <c r="Y101" s="222" t="s">
        <v>283</v>
      </c>
      <c r="Z101" s="212"/>
      <c r="AA101" s="212"/>
      <c r="AB101" s="212"/>
      <c r="AC101" s="212"/>
      <c r="AD101" s="212"/>
      <c r="AE101" s="212"/>
      <c r="AF101" s="212"/>
      <c r="AG101" s="212" t="s">
        <v>400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4" t="s">
        <v>681</v>
      </c>
      <c r="D102" s="256"/>
      <c r="E102" s="256"/>
      <c r="F102" s="256"/>
      <c r="G102" s="256"/>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448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2471</v>
      </c>
      <c r="D103" s="226"/>
      <c r="E103" s="227">
        <v>2.664E-2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36">
        <v>33</v>
      </c>
      <c r="B104" s="237" t="s">
        <v>2472</v>
      </c>
      <c r="C104" s="247" t="s">
        <v>2473</v>
      </c>
      <c r="D104" s="238" t="s">
        <v>439</v>
      </c>
      <c r="E104" s="239">
        <v>1.7549999999999999</v>
      </c>
      <c r="F104" s="240"/>
      <c r="G104" s="241">
        <f>ROUND(E104*F104,2)</f>
        <v>0</v>
      </c>
      <c r="H104" s="240"/>
      <c r="I104" s="241">
        <f>ROUND(E104*H104,2)</f>
        <v>0</v>
      </c>
      <c r="J104" s="240"/>
      <c r="K104" s="241">
        <f>ROUND(E104*J104,2)</f>
        <v>0</v>
      </c>
      <c r="L104" s="241">
        <v>21</v>
      </c>
      <c r="M104" s="241">
        <f>G104*(1+L104/100)</f>
        <v>0</v>
      </c>
      <c r="N104" s="239">
        <v>1.6930000000000001E-2</v>
      </c>
      <c r="O104" s="239">
        <f>ROUND(E104*N104,2)</f>
        <v>0.03</v>
      </c>
      <c r="P104" s="239">
        <v>0</v>
      </c>
      <c r="Q104" s="239">
        <f>ROUND(E104*P104,2)</f>
        <v>0</v>
      </c>
      <c r="R104" s="241" t="s">
        <v>472</v>
      </c>
      <c r="S104" s="241" t="s">
        <v>280</v>
      </c>
      <c r="T104" s="242" t="s">
        <v>441</v>
      </c>
      <c r="U104" s="222">
        <v>1.5396000000000001</v>
      </c>
      <c r="V104" s="222">
        <f>ROUND(E104*U104,2)</f>
        <v>2.7</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2474</v>
      </c>
      <c r="D105" s="226"/>
      <c r="E105" s="227">
        <v>1.7549999999999999</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57">
        <v>34</v>
      </c>
      <c r="B106" s="258" t="s">
        <v>2475</v>
      </c>
      <c r="C106" s="265" t="s">
        <v>2476</v>
      </c>
      <c r="D106" s="259" t="s">
        <v>439</v>
      </c>
      <c r="E106" s="260">
        <v>1.7549999999999999</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t="s">
        <v>472</v>
      </c>
      <c r="S106" s="262" t="s">
        <v>280</v>
      </c>
      <c r="T106" s="263" t="s">
        <v>441</v>
      </c>
      <c r="U106" s="222">
        <v>0.26</v>
      </c>
      <c r="V106" s="222">
        <f>ROUND(E106*U106,2)</f>
        <v>0.46</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9" t="s">
        <v>275</v>
      </c>
      <c r="B107" s="230" t="s">
        <v>70</v>
      </c>
      <c r="C107" s="246" t="s">
        <v>151</v>
      </c>
      <c r="D107" s="231"/>
      <c r="E107" s="232"/>
      <c r="F107" s="233"/>
      <c r="G107" s="233">
        <f>SUMIF(AG108:AG155,"&lt;&gt;NOR",G108:G155)</f>
        <v>0</v>
      </c>
      <c r="H107" s="233"/>
      <c r="I107" s="233">
        <f>SUM(I108:I155)</f>
        <v>0</v>
      </c>
      <c r="J107" s="233"/>
      <c r="K107" s="233">
        <f>SUM(K108:K155)</f>
        <v>0</v>
      </c>
      <c r="L107" s="233"/>
      <c r="M107" s="233">
        <f>SUM(M108:M155)</f>
        <v>0</v>
      </c>
      <c r="N107" s="232"/>
      <c r="O107" s="232">
        <f>SUM(O108:O155)</f>
        <v>516.06999999999994</v>
      </c>
      <c r="P107" s="232"/>
      <c r="Q107" s="232">
        <f>SUM(Q108:Q155)</f>
        <v>0</v>
      </c>
      <c r="R107" s="233"/>
      <c r="S107" s="233"/>
      <c r="T107" s="234"/>
      <c r="U107" s="228"/>
      <c r="V107" s="228">
        <f>SUM(V108:V155)</f>
        <v>175.97</v>
      </c>
      <c r="W107" s="228"/>
      <c r="X107" s="228"/>
      <c r="Y107" s="228"/>
      <c r="AG107" t="s">
        <v>276</v>
      </c>
    </row>
    <row r="108" spans="1:60" outlineLevel="1" x14ac:dyDescent="0.2">
      <c r="A108" s="236">
        <v>35</v>
      </c>
      <c r="B108" s="237" t="s">
        <v>2477</v>
      </c>
      <c r="C108" s="247" t="s">
        <v>2478</v>
      </c>
      <c r="D108" s="238" t="s">
        <v>445</v>
      </c>
      <c r="E108" s="239">
        <v>9.08</v>
      </c>
      <c r="F108" s="240"/>
      <c r="G108" s="241">
        <f>ROUND(E108*F108,2)</f>
        <v>0</v>
      </c>
      <c r="H108" s="240"/>
      <c r="I108" s="241">
        <f>ROUND(E108*H108,2)</f>
        <v>0</v>
      </c>
      <c r="J108" s="240"/>
      <c r="K108" s="241">
        <f>ROUND(E108*J108,2)</f>
        <v>0</v>
      </c>
      <c r="L108" s="241">
        <v>21</v>
      </c>
      <c r="M108" s="241">
        <f>G108*(1+L108/100)</f>
        <v>0</v>
      </c>
      <c r="N108" s="239">
        <v>2.0240399999999998</v>
      </c>
      <c r="O108" s="239">
        <f>ROUND(E108*N108,2)</f>
        <v>18.38</v>
      </c>
      <c r="P108" s="239">
        <v>0</v>
      </c>
      <c r="Q108" s="239">
        <f>ROUND(E108*P108,2)</f>
        <v>0</v>
      </c>
      <c r="R108" s="241"/>
      <c r="S108" s="241" t="s">
        <v>280</v>
      </c>
      <c r="T108" s="242" t="s">
        <v>441</v>
      </c>
      <c r="U108" s="222">
        <v>0.121</v>
      </c>
      <c r="V108" s="222">
        <f>ROUND(E108*U108,2)</f>
        <v>1.1000000000000001</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9" t="s">
        <v>2479</v>
      </c>
      <c r="D109" s="226"/>
      <c r="E109" s="227">
        <v>9.08</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36</v>
      </c>
      <c r="B110" s="237" t="s">
        <v>2480</v>
      </c>
      <c r="C110" s="247" t="s">
        <v>2481</v>
      </c>
      <c r="D110" s="238" t="s">
        <v>439</v>
      </c>
      <c r="E110" s="239">
        <v>97</v>
      </c>
      <c r="F110" s="240"/>
      <c r="G110" s="241">
        <f>ROUND(E110*F110,2)</f>
        <v>0</v>
      </c>
      <c r="H110" s="240"/>
      <c r="I110" s="241">
        <f>ROUND(E110*H110,2)</f>
        <v>0</v>
      </c>
      <c r="J110" s="240"/>
      <c r="K110" s="241">
        <f>ROUND(E110*J110,2)</f>
        <v>0</v>
      </c>
      <c r="L110" s="241">
        <v>21</v>
      </c>
      <c r="M110" s="241">
        <f>G110*(1+L110/100)</f>
        <v>0</v>
      </c>
      <c r="N110" s="239">
        <v>0.14168</v>
      </c>
      <c r="O110" s="239">
        <f>ROUND(E110*N110,2)</f>
        <v>13.74</v>
      </c>
      <c r="P110" s="239">
        <v>0</v>
      </c>
      <c r="Q110" s="239">
        <f>ROUND(E110*P110,2)</f>
        <v>0</v>
      </c>
      <c r="R110" s="241" t="s">
        <v>440</v>
      </c>
      <c r="S110" s="241" t="s">
        <v>280</v>
      </c>
      <c r="T110" s="242" t="s">
        <v>441</v>
      </c>
      <c r="U110" s="222">
        <v>2.4E-2</v>
      </c>
      <c r="V110" s="222">
        <f>ROUND(E110*U110,2)</f>
        <v>2.33</v>
      </c>
      <c r="W110" s="222"/>
      <c r="X110" s="222" t="s">
        <v>399</v>
      </c>
      <c r="Y110" s="222" t="s">
        <v>283</v>
      </c>
      <c r="Z110" s="212"/>
      <c r="AA110" s="212"/>
      <c r="AB110" s="212"/>
      <c r="AC110" s="212"/>
      <c r="AD110" s="212"/>
      <c r="AE110" s="212"/>
      <c r="AF110" s="212"/>
      <c r="AG110" s="212" t="s">
        <v>400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4" t="s">
        <v>2482</v>
      </c>
      <c r="D111" s="256"/>
      <c r="E111" s="256"/>
      <c r="F111" s="256"/>
      <c r="G111" s="256"/>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448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2483</v>
      </c>
      <c r="D112" s="226"/>
      <c r="E112" s="227">
        <v>97</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6">
        <v>37</v>
      </c>
      <c r="B113" s="237" t="s">
        <v>2484</v>
      </c>
      <c r="C113" s="247" t="s">
        <v>2485</v>
      </c>
      <c r="D113" s="238" t="s">
        <v>439</v>
      </c>
      <c r="E113" s="239">
        <v>454</v>
      </c>
      <c r="F113" s="240"/>
      <c r="G113" s="241">
        <f>ROUND(E113*F113,2)</f>
        <v>0</v>
      </c>
      <c r="H113" s="240"/>
      <c r="I113" s="241">
        <f>ROUND(E113*H113,2)</f>
        <v>0</v>
      </c>
      <c r="J113" s="240"/>
      <c r="K113" s="241">
        <f>ROUND(E113*J113,2)</f>
        <v>0</v>
      </c>
      <c r="L113" s="241">
        <v>21</v>
      </c>
      <c r="M113" s="241">
        <f>G113*(1+L113/100)</f>
        <v>0</v>
      </c>
      <c r="N113" s="239">
        <v>0.34399999999999997</v>
      </c>
      <c r="O113" s="239">
        <f>ROUND(E113*N113,2)</f>
        <v>156.18</v>
      </c>
      <c r="P113" s="239">
        <v>0</v>
      </c>
      <c r="Q113" s="239">
        <f>ROUND(E113*P113,2)</f>
        <v>0</v>
      </c>
      <c r="R113" s="241" t="s">
        <v>440</v>
      </c>
      <c r="S113" s="241" t="s">
        <v>280</v>
      </c>
      <c r="T113" s="242" t="s">
        <v>441</v>
      </c>
      <c r="U113" s="222">
        <v>2.5999999999999999E-2</v>
      </c>
      <c r="V113" s="222">
        <f>ROUND(E113*U113,2)</f>
        <v>11.8</v>
      </c>
      <c r="W113" s="222"/>
      <c r="X113" s="222" t="s">
        <v>399</v>
      </c>
      <c r="Y113" s="222" t="s">
        <v>283</v>
      </c>
      <c r="Z113" s="212"/>
      <c r="AA113" s="212"/>
      <c r="AB113" s="212"/>
      <c r="AC113" s="212"/>
      <c r="AD113" s="212"/>
      <c r="AE113" s="212"/>
      <c r="AF113" s="212"/>
      <c r="AG113" s="212" t="s">
        <v>400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4" t="s">
        <v>2486</v>
      </c>
      <c r="D114" s="256"/>
      <c r="E114" s="256"/>
      <c r="F114" s="256"/>
      <c r="G114" s="256"/>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448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2487</v>
      </c>
      <c r="D115" s="226"/>
      <c r="E115" s="227">
        <v>454</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38</v>
      </c>
      <c r="B116" s="237" t="s">
        <v>2488</v>
      </c>
      <c r="C116" s="247" t="s">
        <v>2489</v>
      </c>
      <c r="D116" s="238" t="s">
        <v>439</v>
      </c>
      <c r="E116" s="239">
        <v>97</v>
      </c>
      <c r="F116" s="240"/>
      <c r="G116" s="241">
        <f>ROUND(E116*F116,2)</f>
        <v>0</v>
      </c>
      <c r="H116" s="240"/>
      <c r="I116" s="241">
        <f>ROUND(E116*H116,2)</f>
        <v>0</v>
      </c>
      <c r="J116" s="240"/>
      <c r="K116" s="241">
        <f>ROUND(E116*J116,2)</f>
        <v>0</v>
      </c>
      <c r="L116" s="241">
        <v>21</v>
      </c>
      <c r="M116" s="241">
        <f>G116*(1+L116/100)</f>
        <v>0</v>
      </c>
      <c r="N116" s="239">
        <v>0.25094</v>
      </c>
      <c r="O116" s="239">
        <f>ROUND(E116*N116,2)</f>
        <v>24.34</v>
      </c>
      <c r="P116" s="239">
        <v>0</v>
      </c>
      <c r="Q116" s="239">
        <f>ROUND(E116*P116,2)</f>
        <v>0</v>
      </c>
      <c r="R116" s="241" t="s">
        <v>440</v>
      </c>
      <c r="S116" s="241" t="s">
        <v>280</v>
      </c>
      <c r="T116" s="242" t="s">
        <v>441</v>
      </c>
      <c r="U116" s="222">
        <v>5.0999999999999997E-2</v>
      </c>
      <c r="V116" s="222">
        <f>ROUND(E116*U116,2)</f>
        <v>4.95</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2490</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kamenivo hrubé drcené vel. 32 - 63 mm s výplňovým kamenivem (vibrovaný štěrk), s rozprostřením, vlhčením a zhutněním</v>
      </c>
      <c r="BB117" s="212"/>
      <c r="BC117" s="212"/>
      <c r="BD117" s="212"/>
      <c r="BE117" s="212"/>
      <c r="BF117" s="212"/>
      <c r="BG117" s="212"/>
      <c r="BH117" s="212"/>
    </row>
    <row r="118" spans="1:60" outlineLevel="1" x14ac:dyDescent="0.2">
      <c r="A118" s="236">
        <v>39</v>
      </c>
      <c r="B118" s="237" t="s">
        <v>2491</v>
      </c>
      <c r="C118" s="247" t="s">
        <v>2492</v>
      </c>
      <c r="D118" s="238" t="s">
        <v>439</v>
      </c>
      <c r="E118" s="239">
        <v>34</v>
      </c>
      <c r="F118" s="240"/>
      <c r="G118" s="241">
        <f>ROUND(E118*F118,2)</f>
        <v>0</v>
      </c>
      <c r="H118" s="240"/>
      <c r="I118" s="241">
        <f>ROUND(E118*H118,2)</f>
        <v>0</v>
      </c>
      <c r="J118" s="240"/>
      <c r="K118" s="241">
        <f>ROUND(E118*J118,2)</f>
        <v>0</v>
      </c>
      <c r="L118" s="241">
        <v>21</v>
      </c>
      <c r="M118" s="241">
        <f>G118*(1+L118/100)</f>
        <v>0</v>
      </c>
      <c r="N118" s="239">
        <v>0.36834</v>
      </c>
      <c r="O118" s="239">
        <f>ROUND(E118*N118,2)</f>
        <v>12.52</v>
      </c>
      <c r="P118" s="239">
        <v>0</v>
      </c>
      <c r="Q118" s="239">
        <f>ROUND(E118*P118,2)</f>
        <v>0</v>
      </c>
      <c r="R118" s="241" t="s">
        <v>440</v>
      </c>
      <c r="S118" s="241" t="s">
        <v>280</v>
      </c>
      <c r="T118" s="242" t="s">
        <v>441</v>
      </c>
      <c r="U118" s="222">
        <v>5.5E-2</v>
      </c>
      <c r="V118" s="222">
        <f>ROUND(E118*U118,2)</f>
        <v>1.87</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2490</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43" t="str">
        <f>C119</f>
        <v>kamenivo hrubé drcené vel. 32 - 63 mm s výplňovým kamenivem (vibrovaný štěrk), s rozprostřením, vlhčením a zhutněním</v>
      </c>
      <c r="BB119" s="212"/>
      <c r="BC119" s="212"/>
      <c r="BD119" s="212"/>
      <c r="BE119" s="212"/>
      <c r="BF119" s="212"/>
      <c r="BG119" s="212"/>
      <c r="BH119" s="212"/>
    </row>
    <row r="120" spans="1:60" outlineLevel="2" x14ac:dyDescent="0.2">
      <c r="A120" s="219"/>
      <c r="B120" s="220"/>
      <c r="C120" s="249" t="s">
        <v>2414</v>
      </c>
      <c r="D120" s="226"/>
      <c r="E120" s="227">
        <v>34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40</v>
      </c>
      <c r="B121" s="237" t="s">
        <v>2493</v>
      </c>
      <c r="C121" s="247" t="s">
        <v>2494</v>
      </c>
      <c r="D121" s="238" t="s">
        <v>439</v>
      </c>
      <c r="E121" s="239">
        <v>454</v>
      </c>
      <c r="F121" s="240"/>
      <c r="G121" s="241">
        <f>ROUND(E121*F121,2)</f>
        <v>0</v>
      </c>
      <c r="H121" s="240"/>
      <c r="I121" s="241">
        <f>ROUND(E121*H121,2)</f>
        <v>0</v>
      </c>
      <c r="J121" s="240"/>
      <c r="K121" s="241">
        <f>ROUND(E121*J121,2)</f>
        <v>0</v>
      </c>
      <c r="L121" s="241">
        <v>21</v>
      </c>
      <c r="M121" s="241">
        <f>G121*(1+L121/100)</f>
        <v>0</v>
      </c>
      <c r="N121" s="239">
        <v>0.1008</v>
      </c>
      <c r="O121" s="239">
        <f>ROUND(E121*N121,2)</f>
        <v>45.76</v>
      </c>
      <c r="P121" s="239">
        <v>0</v>
      </c>
      <c r="Q121" s="239">
        <f>ROUND(E121*P121,2)</f>
        <v>0</v>
      </c>
      <c r="R121" s="241" t="s">
        <v>440</v>
      </c>
      <c r="S121" s="241" t="s">
        <v>280</v>
      </c>
      <c r="T121" s="242" t="s">
        <v>441</v>
      </c>
      <c r="U121" s="222">
        <v>2.5000000000000001E-2</v>
      </c>
      <c r="V121" s="222">
        <f>ROUND(E121*U121,2)</f>
        <v>11.35</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2415</v>
      </c>
      <c r="D122" s="226"/>
      <c r="E122" s="227">
        <v>454</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6">
        <v>41</v>
      </c>
      <c r="B123" s="237" t="s">
        <v>684</v>
      </c>
      <c r="C123" s="247" t="s">
        <v>685</v>
      </c>
      <c r="D123" s="238" t="s">
        <v>439</v>
      </c>
      <c r="E123" s="239">
        <v>454</v>
      </c>
      <c r="F123" s="240"/>
      <c r="G123" s="241">
        <f>ROUND(E123*F123,2)</f>
        <v>0</v>
      </c>
      <c r="H123" s="240"/>
      <c r="I123" s="241">
        <f>ROUND(E123*H123,2)</f>
        <v>0</v>
      </c>
      <c r="J123" s="240"/>
      <c r="K123" s="241">
        <f>ROUND(E123*J123,2)</f>
        <v>0</v>
      </c>
      <c r="L123" s="241">
        <v>21</v>
      </c>
      <c r="M123" s="241">
        <f>G123*(1+L123/100)</f>
        <v>0</v>
      </c>
      <c r="N123" s="239">
        <v>0.126</v>
      </c>
      <c r="O123" s="239">
        <f>ROUND(E123*N123,2)</f>
        <v>57.2</v>
      </c>
      <c r="P123" s="239">
        <v>0</v>
      </c>
      <c r="Q123" s="239">
        <f>ROUND(E123*P123,2)</f>
        <v>0</v>
      </c>
      <c r="R123" s="241" t="s">
        <v>440</v>
      </c>
      <c r="S123" s="241" t="s">
        <v>280</v>
      </c>
      <c r="T123" s="242" t="s">
        <v>441</v>
      </c>
      <c r="U123" s="222">
        <v>2.1000000000000001E-2</v>
      </c>
      <c r="V123" s="222">
        <f>ROUND(E123*U123,2)</f>
        <v>9.5299999999999994</v>
      </c>
      <c r="W123" s="222"/>
      <c r="X123" s="222" t="s">
        <v>399</v>
      </c>
      <c r="Y123" s="222" t="s">
        <v>283</v>
      </c>
      <c r="Z123" s="212"/>
      <c r="AA123" s="212"/>
      <c r="AB123" s="212"/>
      <c r="AC123" s="212"/>
      <c r="AD123" s="212"/>
      <c r="AE123" s="212"/>
      <c r="AF123" s="212"/>
      <c r="AG123" s="212" t="s">
        <v>400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2415</v>
      </c>
      <c r="D124" s="226"/>
      <c r="E124" s="227">
        <v>454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42</v>
      </c>
      <c r="B125" s="237" t="s">
        <v>2495</v>
      </c>
      <c r="C125" s="247" t="s">
        <v>2496</v>
      </c>
      <c r="D125" s="238" t="s">
        <v>439</v>
      </c>
      <c r="E125" s="239">
        <v>454</v>
      </c>
      <c r="F125" s="240"/>
      <c r="G125" s="241">
        <f>ROUND(E125*F125,2)</f>
        <v>0</v>
      </c>
      <c r="H125" s="240"/>
      <c r="I125" s="241">
        <f>ROUND(E125*H125,2)</f>
        <v>0</v>
      </c>
      <c r="J125" s="240"/>
      <c r="K125" s="241">
        <f>ROUND(E125*J125,2)</f>
        <v>0</v>
      </c>
      <c r="L125" s="241">
        <v>21</v>
      </c>
      <c r="M125" s="241">
        <f>G125*(1+L125/100)</f>
        <v>0</v>
      </c>
      <c r="N125" s="239">
        <v>0.2016</v>
      </c>
      <c r="O125" s="239">
        <f>ROUND(E125*N125,2)</f>
        <v>91.53</v>
      </c>
      <c r="P125" s="239">
        <v>0</v>
      </c>
      <c r="Q125" s="239">
        <f>ROUND(E125*P125,2)</f>
        <v>0</v>
      </c>
      <c r="R125" s="241" t="s">
        <v>440</v>
      </c>
      <c r="S125" s="241" t="s">
        <v>280</v>
      </c>
      <c r="T125" s="242" t="s">
        <v>441</v>
      </c>
      <c r="U125" s="222">
        <v>2.4E-2</v>
      </c>
      <c r="V125" s="222">
        <f>ROUND(E125*U125,2)</f>
        <v>10.9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2497</v>
      </c>
      <c r="D126" s="226"/>
      <c r="E126" s="227">
        <v>454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6">
        <v>43</v>
      </c>
      <c r="B127" s="237" t="s">
        <v>2498</v>
      </c>
      <c r="C127" s="247" t="s">
        <v>2499</v>
      </c>
      <c r="D127" s="238" t="s">
        <v>439</v>
      </c>
      <c r="E127" s="239">
        <v>10.765000000000001</v>
      </c>
      <c r="F127" s="240"/>
      <c r="G127" s="241">
        <f>ROUND(E127*F127,2)</f>
        <v>0</v>
      </c>
      <c r="H127" s="240"/>
      <c r="I127" s="241">
        <f>ROUND(E127*H127,2)</f>
        <v>0</v>
      </c>
      <c r="J127" s="240"/>
      <c r="K127" s="241">
        <f>ROUND(E127*J127,2)</f>
        <v>0</v>
      </c>
      <c r="L127" s="241">
        <v>21</v>
      </c>
      <c r="M127" s="241">
        <f>G127*(1+L127/100)</f>
        <v>0</v>
      </c>
      <c r="N127" s="239">
        <v>0.378</v>
      </c>
      <c r="O127" s="239">
        <f>ROUND(E127*N127,2)</f>
        <v>4.07</v>
      </c>
      <c r="P127" s="239">
        <v>0</v>
      </c>
      <c r="Q127" s="239">
        <f>ROUND(E127*P127,2)</f>
        <v>0</v>
      </c>
      <c r="R127" s="241" t="s">
        <v>440</v>
      </c>
      <c r="S127" s="241" t="s">
        <v>280</v>
      </c>
      <c r="T127" s="242" t="s">
        <v>441</v>
      </c>
      <c r="U127" s="222">
        <v>2.5999999999999999E-2</v>
      </c>
      <c r="V127" s="222">
        <f>ROUND(E127*U127,2)</f>
        <v>0.28000000000000003</v>
      </c>
      <c r="W127" s="222"/>
      <c r="X127" s="222" t="s">
        <v>399</v>
      </c>
      <c r="Y127" s="222" t="s">
        <v>283</v>
      </c>
      <c r="Z127" s="212"/>
      <c r="AA127" s="212"/>
      <c r="AB127" s="212"/>
      <c r="AC127" s="212"/>
      <c r="AD127" s="212"/>
      <c r="AE127" s="212"/>
      <c r="AF127" s="212"/>
      <c r="AG127" s="212" t="s">
        <v>400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2500</v>
      </c>
      <c r="D128" s="226"/>
      <c r="E128" s="227">
        <v>4.2350000000000003</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2501</v>
      </c>
      <c r="D129" s="226"/>
      <c r="E129" s="227">
        <v>6.53</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6">
        <v>44</v>
      </c>
      <c r="B130" s="237" t="s">
        <v>2502</v>
      </c>
      <c r="C130" s="247" t="s">
        <v>2503</v>
      </c>
      <c r="D130" s="238" t="s">
        <v>439</v>
      </c>
      <c r="E130" s="239">
        <v>60.5</v>
      </c>
      <c r="F130" s="240"/>
      <c r="G130" s="241">
        <f>ROUND(E130*F130,2)</f>
        <v>0</v>
      </c>
      <c r="H130" s="240"/>
      <c r="I130" s="241">
        <f>ROUND(E130*H130,2)</f>
        <v>0</v>
      </c>
      <c r="J130" s="240"/>
      <c r="K130" s="241">
        <f>ROUND(E130*J130,2)</f>
        <v>0</v>
      </c>
      <c r="L130" s="241">
        <v>21</v>
      </c>
      <c r="M130" s="241">
        <f>G130*(1+L130/100)</f>
        <v>0</v>
      </c>
      <c r="N130" s="239">
        <v>0.75446999999999997</v>
      </c>
      <c r="O130" s="239">
        <f>ROUND(E130*N130,2)</f>
        <v>45.65</v>
      </c>
      <c r="P130" s="239">
        <v>0</v>
      </c>
      <c r="Q130" s="239">
        <f>ROUND(E130*P130,2)</f>
        <v>0</v>
      </c>
      <c r="R130" s="241" t="s">
        <v>440</v>
      </c>
      <c r="S130" s="241" t="s">
        <v>280</v>
      </c>
      <c r="T130" s="242" t="s">
        <v>441</v>
      </c>
      <c r="U130" s="222">
        <v>2.8000000000000001E-2</v>
      </c>
      <c r="V130" s="222">
        <f>ROUND(E130*U130,2)</f>
        <v>1.69</v>
      </c>
      <c r="W130" s="222"/>
      <c r="X130" s="222" t="s">
        <v>399</v>
      </c>
      <c r="Y130" s="222" t="s">
        <v>283</v>
      </c>
      <c r="Z130" s="212"/>
      <c r="AA130" s="212"/>
      <c r="AB130" s="212"/>
      <c r="AC130" s="212"/>
      <c r="AD130" s="212"/>
      <c r="AE130" s="212"/>
      <c r="AF130" s="212"/>
      <c r="AG130" s="212" t="s">
        <v>400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64" t="s">
        <v>2504</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448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2505</v>
      </c>
      <c r="D132" s="226"/>
      <c r="E132" s="227">
        <v>13</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2506</v>
      </c>
      <c r="D133" s="226"/>
      <c r="E133" s="227">
        <v>47.5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45</v>
      </c>
      <c r="B134" s="237" t="s">
        <v>2507</v>
      </c>
      <c r="C134" s="247" t="s">
        <v>2508</v>
      </c>
      <c r="D134" s="238" t="s">
        <v>439</v>
      </c>
      <c r="E134" s="239">
        <v>11</v>
      </c>
      <c r="F134" s="240"/>
      <c r="G134" s="241">
        <f>ROUND(E134*F134,2)</f>
        <v>0</v>
      </c>
      <c r="H134" s="240"/>
      <c r="I134" s="241">
        <f>ROUND(E134*H134,2)</f>
        <v>0</v>
      </c>
      <c r="J134" s="240"/>
      <c r="K134" s="241">
        <f>ROUND(E134*J134,2)</f>
        <v>0</v>
      </c>
      <c r="L134" s="241">
        <v>21</v>
      </c>
      <c r="M134" s="241">
        <f>G134*(1+L134/100)</f>
        <v>0</v>
      </c>
      <c r="N134" s="239">
        <v>0.25252000000000002</v>
      </c>
      <c r="O134" s="239">
        <f>ROUND(E134*N134,2)</f>
        <v>2.78</v>
      </c>
      <c r="P134" s="239">
        <v>0</v>
      </c>
      <c r="Q134" s="239">
        <f>ROUND(E134*P134,2)</f>
        <v>0</v>
      </c>
      <c r="R134" s="241" t="s">
        <v>440</v>
      </c>
      <c r="S134" s="241" t="s">
        <v>280</v>
      </c>
      <c r="T134" s="242" t="s">
        <v>441</v>
      </c>
      <c r="U134" s="222">
        <v>0.38800000000000001</v>
      </c>
      <c r="V134" s="222">
        <f>ROUND(E134*U134,2)</f>
        <v>4.2699999999999996</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2509</v>
      </c>
      <c r="D135" s="226"/>
      <c r="E135" s="227">
        <v>11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46</v>
      </c>
      <c r="B136" s="237" t="s">
        <v>2510</v>
      </c>
      <c r="C136" s="247" t="s">
        <v>2511</v>
      </c>
      <c r="D136" s="238" t="s">
        <v>439</v>
      </c>
      <c r="E136" s="239">
        <v>11</v>
      </c>
      <c r="F136" s="240"/>
      <c r="G136" s="241">
        <f>ROUND(E136*F136,2)</f>
        <v>0</v>
      </c>
      <c r="H136" s="240"/>
      <c r="I136" s="241">
        <f>ROUND(E136*H136,2)</f>
        <v>0</v>
      </c>
      <c r="J136" s="240"/>
      <c r="K136" s="241">
        <f>ROUND(E136*J136,2)</f>
        <v>0</v>
      </c>
      <c r="L136" s="241">
        <v>21</v>
      </c>
      <c r="M136" s="241">
        <f>G136*(1+L136/100)</f>
        <v>0</v>
      </c>
      <c r="N136" s="239">
        <v>1.6979999999999999E-2</v>
      </c>
      <c r="O136" s="239">
        <f>ROUND(E136*N136,2)</f>
        <v>0.19</v>
      </c>
      <c r="P136" s="239">
        <v>0</v>
      </c>
      <c r="Q136" s="239">
        <f>ROUND(E136*P136,2)</f>
        <v>0</v>
      </c>
      <c r="R136" s="241" t="s">
        <v>2512</v>
      </c>
      <c r="S136" s="241" t="s">
        <v>280</v>
      </c>
      <c r="T136" s="242" t="s">
        <v>441</v>
      </c>
      <c r="U136" s="222">
        <v>0.3</v>
      </c>
      <c r="V136" s="222">
        <f>ROUND(E136*U136,2)</f>
        <v>3.3</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2513</v>
      </c>
      <c r="D137" s="226"/>
      <c r="E137" s="227">
        <v>11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47</v>
      </c>
      <c r="B138" s="237" t="s">
        <v>2514</v>
      </c>
      <c r="C138" s="247" t="s">
        <v>2515</v>
      </c>
      <c r="D138" s="238" t="s">
        <v>439</v>
      </c>
      <c r="E138" s="239">
        <v>61</v>
      </c>
      <c r="F138" s="240"/>
      <c r="G138" s="241">
        <f>ROUND(E138*F138,2)</f>
        <v>0</v>
      </c>
      <c r="H138" s="240"/>
      <c r="I138" s="241">
        <f>ROUND(E138*H138,2)</f>
        <v>0</v>
      </c>
      <c r="J138" s="240"/>
      <c r="K138" s="241">
        <f>ROUND(E138*J138,2)</f>
        <v>0</v>
      </c>
      <c r="L138" s="241">
        <v>21</v>
      </c>
      <c r="M138" s="241">
        <f>G138*(1+L138/100)</f>
        <v>0</v>
      </c>
      <c r="N138" s="239">
        <v>7.3899999999999993E-2</v>
      </c>
      <c r="O138" s="239">
        <f>ROUND(E138*N138,2)</f>
        <v>4.51</v>
      </c>
      <c r="P138" s="239">
        <v>0</v>
      </c>
      <c r="Q138" s="239">
        <f>ROUND(E138*P138,2)</f>
        <v>0</v>
      </c>
      <c r="R138" s="241" t="s">
        <v>440</v>
      </c>
      <c r="S138" s="241" t="s">
        <v>280</v>
      </c>
      <c r="T138" s="242" t="s">
        <v>441</v>
      </c>
      <c r="U138" s="222">
        <v>0.47799999999999998</v>
      </c>
      <c r="V138" s="222">
        <f>ROUND(E138*U138,2)</f>
        <v>29.16</v>
      </c>
      <c r="W138" s="222"/>
      <c r="X138" s="222" t="s">
        <v>399</v>
      </c>
      <c r="Y138" s="222" t="s">
        <v>283</v>
      </c>
      <c r="Z138" s="212"/>
      <c r="AA138" s="212"/>
      <c r="AB138" s="212"/>
      <c r="AC138" s="212"/>
      <c r="AD138" s="212"/>
      <c r="AE138" s="212"/>
      <c r="AF138" s="212"/>
      <c r="AG138" s="212" t="s">
        <v>400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2" x14ac:dyDescent="0.2">
      <c r="A139" s="219"/>
      <c r="B139" s="220"/>
      <c r="C139" s="264" t="s">
        <v>2516</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448</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s provedením lože z kameniva drceného, s vyplněním spár, s dvojitým hutněním a se smetením přebytečného materiálu na krajnici. S dodáním hmot pro lože a výplň spár.</v>
      </c>
      <c r="BB139" s="212"/>
      <c r="BC139" s="212"/>
      <c r="BD139" s="212"/>
      <c r="BE139" s="212"/>
      <c r="BF139" s="212"/>
      <c r="BG139" s="212"/>
      <c r="BH139" s="212"/>
    </row>
    <row r="140" spans="1:60" outlineLevel="2" x14ac:dyDescent="0.2">
      <c r="A140" s="219"/>
      <c r="B140" s="220"/>
      <c r="C140" s="249" t="s">
        <v>2517</v>
      </c>
      <c r="D140" s="226"/>
      <c r="E140" s="227">
        <v>61</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48</v>
      </c>
      <c r="B141" s="237" t="s">
        <v>2518</v>
      </c>
      <c r="C141" s="247" t="s">
        <v>2519</v>
      </c>
      <c r="D141" s="238" t="s">
        <v>439</v>
      </c>
      <c r="E141" s="239">
        <v>97</v>
      </c>
      <c r="F141" s="240"/>
      <c r="G141" s="241">
        <f>ROUND(E141*F141,2)</f>
        <v>0</v>
      </c>
      <c r="H141" s="240"/>
      <c r="I141" s="241">
        <f>ROUND(E141*H141,2)</f>
        <v>0</v>
      </c>
      <c r="J141" s="240"/>
      <c r="K141" s="241">
        <f>ROUND(E141*J141,2)</f>
        <v>0</v>
      </c>
      <c r="L141" s="241">
        <v>21</v>
      </c>
      <c r="M141" s="241">
        <f>G141*(1+L141/100)</f>
        <v>0</v>
      </c>
      <c r="N141" s="239">
        <v>0.18107999999999999</v>
      </c>
      <c r="O141" s="239">
        <f>ROUND(E141*N141,2)</f>
        <v>17.559999999999999</v>
      </c>
      <c r="P141" s="239">
        <v>0</v>
      </c>
      <c r="Q141" s="239">
        <f>ROUND(E141*P141,2)</f>
        <v>0</v>
      </c>
      <c r="R141" s="241" t="s">
        <v>440</v>
      </c>
      <c r="S141" s="241" t="s">
        <v>280</v>
      </c>
      <c r="T141" s="242" t="s">
        <v>441</v>
      </c>
      <c r="U141" s="222">
        <v>0.375</v>
      </c>
      <c r="V141" s="222">
        <f>ROUND(E141*U141,2)</f>
        <v>36.380000000000003</v>
      </c>
      <c r="W141" s="222"/>
      <c r="X141" s="222" t="s">
        <v>399</v>
      </c>
      <c r="Y141" s="222" t="s">
        <v>283</v>
      </c>
      <c r="Z141" s="212"/>
      <c r="AA141" s="212"/>
      <c r="AB141" s="212"/>
      <c r="AC141" s="212"/>
      <c r="AD141" s="212"/>
      <c r="AE141" s="212"/>
      <c r="AF141" s="212"/>
      <c r="AG141" s="212" t="s">
        <v>400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64" t="s">
        <v>689</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448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komunikací pro pěší do velikosti dlaždic 0,25 m2 s provedením lože do tl. 30 mm, s vyplněním spár a se smetením přebytečného materiálu na vzdálenost do 3 m</v>
      </c>
      <c r="BB142" s="212"/>
      <c r="BC142" s="212"/>
      <c r="BD142" s="212"/>
      <c r="BE142" s="212"/>
      <c r="BF142" s="212"/>
      <c r="BG142" s="212"/>
      <c r="BH142" s="212"/>
    </row>
    <row r="143" spans="1:60" outlineLevel="2" x14ac:dyDescent="0.2">
      <c r="A143" s="219"/>
      <c r="B143" s="220"/>
      <c r="C143" s="249" t="s">
        <v>2520</v>
      </c>
      <c r="D143" s="226"/>
      <c r="E143" s="227">
        <v>97</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49</v>
      </c>
      <c r="B144" s="237" t="s">
        <v>2521</v>
      </c>
      <c r="C144" s="247" t="s">
        <v>2522</v>
      </c>
      <c r="D144" s="238" t="s">
        <v>439</v>
      </c>
      <c r="E144" s="239">
        <v>34</v>
      </c>
      <c r="F144" s="240"/>
      <c r="G144" s="241">
        <f>ROUND(E144*F144,2)</f>
        <v>0</v>
      </c>
      <c r="H144" s="240"/>
      <c r="I144" s="241">
        <f>ROUND(E144*H144,2)</f>
        <v>0</v>
      </c>
      <c r="J144" s="240"/>
      <c r="K144" s="241">
        <f>ROUND(E144*J144,2)</f>
        <v>0</v>
      </c>
      <c r="L144" s="241">
        <v>21</v>
      </c>
      <c r="M144" s="241">
        <f>G144*(1+L144/100)</f>
        <v>0</v>
      </c>
      <c r="N144" s="239">
        <v>3.15E-2</v>
      </c>
      <c r="O144" s="239">
        <f>ROUND(E144*N144,2)</f>
        <v>1.07</v>
      </c>
      <c r="P144" s="239">
        <v>0</v>
      </c>
      <c r="Q144" s="239">
        <f>ROUND(E144*P144,2)</f>
        <v>0</v>
      </c>
      <c r="R144" s="241" t="s">
        <v>440</v>
      </c>
      <c r="S144" s="241" t="s">
        <v>280</v>
      </c>
      <c r="T144" s="242" t="s">
        <v>441</v>
      </c>
      <c r="U144" s="222">
        <v>0.55000000000000004</v>
      </c>
      <c r="V144" s="222">
        <f>ROUND(E144*U144,2)</f>
        <v>18.7</v>
      </c>
      <c r="W144" s="222"/>
      <c r="X144" s="222" t="s">
        <v>399</v>
      </c>
      <c r="Y144" s="222" t="s">
        <v>283</v>
      </c>
      <c r="Z144" s="212"/>
      <c r="AA144" s="212"/>
      <c r="AB144" s="212"/>
      <c r="AC144" s="212"/>
      <c r="AD144" s="212"/>
      <c r="AE144" s="212"/>
      <c r="AF144" s="212"/>
      <c r="AG144" s="212" t="s">
        <v>400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4" t="s">
        <v>2523</v>
      </c>
      <c r="D145" s="256"/>
      <c r="E145" s="256"/>
      <c r="F145" s="256"/>
      <c r="G145" s="256"/>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448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2524</v>
      </c>
      <c r="D146" s="226"/>
      <c r="E146" s="227">
        <v>34</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6">
        <v>50</v>
      </c>
      <c r="B147" s="237" t="s">
        <v>2525</v>
      </c>
      <c r="C147" s="247" t="s">
        <v>2526</v>
      </c>
      <c r="D147" s="238" t="s">
        <v>564</v>
      </c>
      <c r="E147" s="239">
        <v>36</v>
      </c>
      <c r="F147" s="240"/>
      <c r="G147" s="241">
        <f>ROUND(E147*F147,2)</f>
        <v>0</v>
      </c>
      <c r="H147" s="240"/>
      <c r="I147" s="241">
        <f>ROUND(E147*H147,2)</f>
        <v>0</v>
      </c>
      <c r="J147" s="240"/>
      <c r="K147" s="241">
        <f>ROUND(E147*J147,2)</f>
        <v>0</v>
      </c>
      <c r="L147" s="241">
        <v>21</v>
      </c>
      <c r="M147" s="241">
        <f>G147*(1+L147/100)</f>
        <v>0</v>
      </c>
      <c r="N147" s="239">
        <v>0.27811999999999998</v>
      </c>
      <c r="O147" s="239">
        <f>ROUND(E147*N147,2)</f>
        <v>10.01</v>
      </c>
      <c r="P147" s="239">
        <v>0</v>
      </c>
      <c r="Q147" s="239">
        <f>ROUND(E147*P147,2)</f>
        <v>0</v>
      </c>
      <c r="R147" s="241" t="s">
        <v>733</v>
      </c>
      <c r="S147" s="241" t="s">
        <v>280</v>
      </c>
      <c r="T147" s="242" t="s">
        <v>441</v>
      </c>
      <c r="U147" s="222">
        <v>0.75005999999999995</v>
      </c>
      <c r="V147" s="222">
        <f>ROUND(E147*U147,2)</f>
        <v>27</v>
      </c>
      <c r="W147" s="222"/>
      <c r="X147" s="222" t="s">
        <v>734</v>
      </c>
      <c r="Y147" s="222" t="s">
        <v>283</v>
      </c>
      <c r="Z147" s="212"/>
      <c r="AA147" s="212"/>
      <c r="AB147" s="212"/>
      <c r="AC147" s="212"/>
      <c r="AD147" s="212"/>
      <c r="AE147" s="212"/>
      <c r="AF147" s="212"/>
      <c r="AG147" s="212" t="s">
        <v>735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2" x14ac:dyDescent="0.2">
      <c r="A148" s="219"/>
      <c r="B148" s="220"/>
      <c r="C148" s="264" t="s">
        <v>2527</v>
      </c>
      <c r="D148" s="256"/>
      <c r="E148" s="256"/>
      <c r="F148" s="256"/>
      <c r="G148" s="256"/>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448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43" t="str">
        <f>C148</f>
        <v>montáž odvodňovacích žlabů a vpustí k odvodňovacím žlabům z polymerbetonu, včetně betonového lože popř. obetonování, s dodávkou žlabů a vpustí.</v>
      </c>
      <c r="BB148" s="212"/>
      <c r="BC148" s="212"/>
      <c r="BD148" s="212"/>
      <c r="BE148" s="212"/>
      <c r="BF148" s="212"/>
      <c r="BG148" s="212"/>
      <c r="BH148" s="212"/>
    </row>
    <row r="149" spans="1:60" outlineLevel="2" x14ac:dyDescent="0.2">
      <c r="A149" s="219"/>
      <c r="B149" s="220"/>
      <c r="C149" s="249" t="s">
        <v>2528</v>
      </c>
      <c r="D149" s="226"/>
      <c r="E149" s="227">
        <v>36</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6">
        <v>51</v>
      </c>
      <c r="B150" s="237" t="s">
        <v>2529</v>
      </c>
      <c r="C150" s="247" t="s">
        <v>2530</v>
      </c>
      <c r="D150" s="238" t="s">
        <v>492</v>
      </c>
      <c r="E150" s="239">
        <v>2</v>
      </c>
      <c r="F150" s="240"/>
      <c r="G150" s="241">
        <f>ROUND(E150*F150,2)</f>
        <v>0</v>
      </c>
      <c r="H150" s="240"/>
      <c r="I150" s="241">
        <f>ROUND(E150*H150,2)</f>
        <v>0</v>
      </c>
      <c r="J150" s="240"/>
      <c r="K150" s="241">
        <f>ROUND(E150*J150,2)</f>
        <v>0</v>
      </c>
      <c r="L150" s="241">
        <v>21</v>
      </c>
      <c r="M150" s="241">
        <f>G150*(1+L150/100)</f>
        <v>0</v>
      </c>
      <c r="N150" s="239">
        <v>0.16372999999999999</v>
      </c>
      <c r="O150" s="239">
        <f>ROUND(E150*N150,2)</f>
        <v>0.33</v>
      </c>
      <c r="P150" s="239">
        <v>0</v>
      </c>
      <c r="Q150" s="239">
        <f>ROUND(E150*P150,2)</f>
        <v>0</v>
      </c>
      <c r="R150" s="241" t="s">
        <v>733</v>
      </c>
      <c r="S150" s="241" t="s">
        <v>280</v>
      </c>
      <c r="T150" s="242" t="s">
        <v>441</v>
      </c>
      <c r="U150" s="222">
        <v>0.67952000000000001</v>
      </c>
      <c r="V150" s="222">
        <f>ROUND(E150*U150,2)</f>
        <v>1.36</v>
      </c>
      <c r="W150" s="222"/>
      <c r="X150" s="222" t="s">
        <v>734</v>
      </c>
      <c r="Y150" s="222" t="s">
        <v>283</v>
      </c>
      <c r="Z150" s="212"/>
      <c r="AA150" s="212"/>
      <c r="AB150" s="212"/>
      <c r="AC150" s="212"/>
      <c r="AD150" s="212"/>
      <c r="AE150" s="212"/>
      <c r="AF150" s="212"/>
      <c r="AG150" s="212" t="s">
        <v>735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2" x14ac:dyDescent="0.2">
      <c r="A151" s="219"/>
      <c r="B151" s="220"/>
      <c r="C151" s="264" t="s">
        <v>2527</v>
      </c>
      <c r="D151" s="256"/>
      <c r="E151" s="256"/>
      <c r="F151" s="256"/>
      <c r="G151" s="256"/>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448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43" t="str">
        <f>C151</f>
        <v>montáž odvodňovacích žlabů a vpustí k odvodňovacím žlabům z polymerbetonu, včetně betonového lože popř. obetonování, s dodávkou žlabů a vpustí.</v>
      </c>
      <c r="BB151" s="212"/>
      <c r="BC151" s="212"/>
      <c r="BD151" s="212"/>
      <c r="BE151" s="212"/>
      <c r="BF151" s="212"/>
      <c r="BG151" s="212"/>
      <c r="BH151" s="212"/>
    </row>
    <row r="152" spans="1:60" ht="22.5" outlineLevel="1" x14ac:dyDescent="0.2">
      <c r="A152" s="257">
        <v>52</v>
      </c>
      <c r="B152" s="258" t="s">
        <v>2531</v>
      </c>
      <c r="C152" s="265" t="s">
        <v>2532</v>
      </c>
      <c r="D152" s="259" t="s">
        <v>492</v>
      </c>
      <c r="E152" s="260">
        <v>44</v>
      </c>
      <c r="F152" s="261"/>
      <c r="G152" s="262">
        <f>ROUND(E152*F152,2)</f>
        <v>0</v>
      </c>
      <c r="H152" s="261"/>
      <c r="I152" s="262">
        <f>ROUND(E152*H152,2)</f>
        <v>0</v>
      </c>
      <c r="J152" s="261"/>
      <c r="K152" s="262">
        <f>ROUND(E152*J152,2)</f>
        <v>0</v>
      </c>
      <c r="L152" s="262">
        <v>21</v>
      </c>
      <c r="M152" s="262">
        <f>G152*(1+L152/100)</f>
        <v>0</v>
      </c>
      <c r="N152" s="260">
        <v>8.0000000000000002E-3</v>
      </c>
      <c r="O152" s="260">
        <f>ROUND(E152*N152,2)</f>
        <v>0.35</v>
      </c>
      <c r="P152" s="260">
        <v>0</v>
      </c>
      <c r="Q152" s="260">
        <f>ROUND(E152*P152,2)</f>
        <v>0</v>
      </c>
      <c r="R152" s="262" t="s">
        <v>889</v>
      </c>
      <c r="S152" s="262" t="s">
        <v>280</v>
      </c>
      <c r="T152" s="263" t="s">
        <v>441</v>
      </c>
      <c r="U152" s="222">
        <v>0</v>
      </c>
      <c r="V152" s="222">
        <f>ROUND(E152*U152,2)</f>
        <v>0</v>
      </c>
      <c r="W152" s="222"/>
      <c r="X152" s="222" t="s">
        <v>831</v>
      </c>
      <c r="Y152" s="222" t="s">
        <v>283</v>
      </c>
      <c r="Z152" s="212"/>
      <c r="AA152" s="212"/>
      <c r="AB152" s="212"/>
      <c r="AC152" s="212"/>
      <c r="AD152" s="212"/>
      <c r="AE152" s="212"/>
      <c r="AF152" s="212"/>
      <c r="AG152" s="212" t="s">
        <v>832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53</v>
      </c>
      <c r="B153" s="237" t="s">
        <v>2533</v>
      </c>
      <c r="C153" s="247" t="s">
        <v>2534</v>
      </c>
      <c r="D153" s="238" t="s">
        <v>439</v>
      </c>
      <c r="E153" s="239">
        <v>34.340000000000003</v>
      </c>
      <c r="F153" s="240"/>
      <c r="G153" s="241">
        <f>ROUND(E153*F153,2)</f>
        <v>0</v>
      </c>
      <c r="H153" s="240"/>
      <c r="I153" s="241">
        <f>ROUND(E153*H153,2)</f>
        <v>0</v>
      </c>
      <c r="J153" s="240"/>
      <c r="K153" s="241">
        <f>ROUND(E153*J153,2)</f>
        <v>0</v>
      </c>
      <c r="L153" s="241">
        <v>21</v>
      </c>
      <c r="M153" s="241">
        <f>G153*(1+L153/100)</f>
        <v>0</v>
      </c>
      <c r="N153" s="239">
        <v>0.17244999999999999</v>
      </c>
      <c r="O153" s="239">
        <f>ROUND(E153*N153,2)</f>
        <v>5.92</v>
      </c>
      <c r="P153" s="239">
        <v>0</v>
      </c>
      <c r="Q153" s="239">
        <f>ROUND(E153*P153,2)</f>
        <v>0</v>
      </c>
      <c r="R153" s="241" t="s">
        <v>889</v>
      </c>
      <c r="S153" s="241" t="s">
        <v>280</v>
      </c>
      <c r="T153" s="242" t="s">
        <v>441</v>
      </c>
      <c r="U153" s="222">
        <v>0</v>
      </c>
      <c r="V153" s="222">
        <f>ROUND(E153*U153,2)</f>
        <v>0</v>
      </c>
      <c r="W153" s="222"/>
      <c r="X153" s="222" t="s">
        <v>831</v>
      </c>
      <c r="Y153" s="222" t="s">
        <v>283</v>
      </c>
      <c r="Z153" s="212"/>
      <c r="AA153" s="212"/>
      <c r="AB153" s="212"/>
      <c r="AC153" s="212"/>
      <c r="AD153" s="212"/>
      <c r="AE153" s="212"/>
      <c r="AF153" s="212"/>
      <c r="AG153" s="212" t="s">
        <v>832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9" t="s">
        <v>2535</v>
      </c>
      <c r="D154" s="226"/>
      <c r="E154" s="227">
        <v>34.340000000000003</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57">
        <v>54</v>
      </c>
      <c r="B155" s="258" t="s">
        <v>2536</v>
      </c>
      <c r="C155" s="265" t="s">
        <v>2537</v>
      </c>
      <c r="D155" s="259" t="s">
        <v>492</v>
      </c>
      <c r="E155" s="260">
        <v>142</v>
      </c>
      <c r="F155" s="261"/>
      <c r="G155" s="262">
        <f>ROUND(E155*F155,2)</f>
        <v>0</v>
      </c>
      <c r="H155" s="261"/>
      <c r="I155" s="262">
        <f>ROUND(E155*H155,2)</f>
        <v>0</v>
      </c>
      <c r="J155" s="261"/>
      <c r="K155" s="262">
        <f>ROUND(E155*J155,2)</f>
        <v>0</v>
      </c>
      <c r="L155" s="262">
        <v>21</v>
      </c>
      <c r="M155" s="262">
        <f>G155*(1+L155/100)</f>
        <v>0</v>
      </c>
      <c r="N155" s="260">
        <v>2.8000000000000001E-2</v>
      </c>
      <c r="O155" s="260">
        <f>ROUND(E155*N155,2)</f>
        <v>3.98</v>
      </c>
      <c r="P155" s="260">
        <v>0</v>
      </c>
      <c r="Q155" s="260">
        <f>ROUND(E155*P155,2)</f>
        <v>0</v>
      </c>
      <c r="R155" s="262" t="s">
        <v>889</v>
      </c>
      <c r="S155" s="262" t="s">
        <v>280</v>
      </c>
      <c r="T155" s="263" t="s">
        <v>441</v>
      </c>
      <c r="U155" s="222">
        <v>0</v>
      </c>
      <c r="V155" s="222">
        <f>ROUND(E155*U155,2)</f>
        <v>0</v>
      </c>
      <c r="W155" s="222"/>
      <c r="X155" s="222" t="s">
        <v>831</v>
      </c>
      <c r="Y155" s="222" t="s">
        <v>283</v>
      </c>
      <c r="Z155" s="212"/>
      <c r="AA155" s="212"/>
      <c r="AB155" s="212"/>
      <c r="AC155" s="212"/>
      <c r="AD155" s="212"/>
      <c r="AE155" s="212"/>
      <c r="AF155" s="212"/>
      <c r="AG155" s="212" t="s">
        <v>832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
      <c r="A156" s="229" t="s">
        <v>275</v>
      </c>
      <c r="B156" s="230" t="s">
        <v>156</v>
      </c>
      <c r="C156" s="246" t="s">
        <v>157</v>
      </c>
      <c r="D156" s="231"/>
      <c r="E156" s="232"/>
      <c r="F156" s="233"/>
      <c r="G156" s="233">
        <f>SUMIF(AG157:AG158,"&lt;&gt;NOR",G157:G158)</f>
        <v>0</v>
      </c>
      <c r="H156" s="233"/>
      <c r="I156" s="233">
        <f>SUM(I157:I158)</f>
        <v>0</v>
      </c>
      <c r="J156" s="233"/>
      <c r="K156" s="233">
        <f>SUM(K157:K158)</f>
        <v>0</v>
      </c>
      <c r="L156" s="233"/>
      <c r="M156" s="233">
        <f>SUM(M157:M158)</f>
        <v>0</v>
      </c>
      <c r="N156" s="232"/>
      <c r="O156" s="232">
        <f>SUM(O157:O158)</f>
        <v>3.96</v>
      </c>
      <c r="P156" s="232"/>
      <c r="Q156" s="232">
        <f>SUM(Q157:Q158)</f>
        <v>0</v>
      </c>
      <c r="R156" s="233"/>
      <c r="S156" s="233"/>
      <c r="T156" s="234"/>
      <c r="U156" s="228"/>
      <c r="V156" s="228">
        <f>SUM(V157:V158)</f>
        <v>122.54</v>
      </c>
      <c r="W156" s="228"/>
      <c r="X156" s="228"/>
      <c r="Y156" s="228"/>
      <c r="AG156" t="s">
        <v>276</v>
      </c>
    </row>
    <row r="157" spans="1:60" outlineLevel="1" x14ac:dyDescent="0.2">
      <c r="A157" s="236">
        <v>55</v>
      </c>
      <c r="B157" s="237" t="s">
        <v>2235</v>
      </c>
      <c r="C157" s="247" t="s">
        <v>2236</v>
      </c>
      <c r="D157" s="238" t="s">
        <v>439</v>
      </c>
      <c r="E157" s="239">
        <v>63.99</v>
      </c>
      <c r="F157" s="240"/>
      <c r="G157" s="241">
        <f>ROUND(E157*F157,2)</f>
        <v>0</v>
      </c>
      <c r="H157" s="240"/>
      <c r="I157" s="241">
        <f>ROUND(E157*H157,2)</f>
        <v>0</v>
      </c>
      <c r="J157" s="240"/>
      <c r="K157" s="241">
        <f>ROUND(E157*J157,2)</f>
        <v>0</v>
      </c>
      <c r="L157" s="241">
        <v>21</v>
      </c>
      <c r="M157" s="241">
        <f>G157*(1+L157/100)</f>
        <v>0</v>
      </c>
      <c r="N157" s="239">
        <v>6.1890000000000001E-2</v>
      </c>
      <c r="O157" s="239">
        <f>ROUND(E157*N157,2)</f>
        <v>3.96</v>
      </c>
      <c r="P157" s="239">
        <v>0</v>
      </c>
      <c r="Q157" s="239">
        <f>ROUND(E157*P157,2)</f>
        <v>0</v>
      </c>
      <c r="R157" s="241" t="s">
        <v>472</v>
      </c>
      <c r="S157" s="241" t="s">
        <v>280</v>
      </c>
      <c r="T157" s="242" t="s">
        <v>441</v>
      </c>
      <c r="U157" s="222">
        <v>1.915</v>
      </c>
      <c r="V157" s="222">
        <f>ROUND(E157*U157,2)</f>
        <v>122.54</v>
      </c>
      <c r="W157" s="222"/>
      <c r="X157" s="222" t="s">
        <v>399</v>
      </c>
      <c r="Y157" s="222" t="s">
        <v>283</v>
      </c>
      <c r="Z157" s="212"/>
      <c r="AA157" s="212"/>
      <c r="AB157" s="212"/>
      <c r="AC157" s="212"/>
      <c r="AD157" s="212"/>
      <c r="AE157" s="212"/>
      <c r="AF157" s="212"/>
      <c r="AG157" s="212" t="s">
        <v>400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9" t="s">
        <v>2538</v>
      </c>
      <c r="D158" s="226"/>
      <c r="E158" s="227">
        <v>63.99</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x14ac:dyDescent="0.2">
      <c r="A159" s="229" t="s">
        <v>275</v>
      </c>
      <c r="B159" s="230" t="s">
        <v>158</v>
      </c>
      <c r="C159" s="246" t="s">
        <v>159</v>
      </c>
      <c r="D159" s="231"/>
      <c r="E159" s="232"/>
      <c r="F159" s="233"/>
      <c r="G159" s="233">
        <f>SUMIF(AG160:AG168,"&lt;&gt;NOR",G160:G168)</f>
        <v>0</v>
      </c>
      <c r="H159" s="233"/>
      <c r="I159" s="233">
        <f>SUM(I160:I168)</f>
        <v>0</v>
      </c>
      <c r="J159" s="233"/>
      <c r="K159" s="233">
        <f>SUM(K160:K168)</f>
        <v>0</v>
      </c>
      <c r="L159" s="233"/>
      <c r="M159" s="233">
        <f>SUM(M160:M168)</f>
        <v>0</v>
      </c>
      <c r="N159" s="232"/>
      <c r="O159" s="232">
        <f>SUM(O160:O168)</f>
        <v>0.12</v>
      </c>
      <c r="P159" s="232"/>
      <c r="Q159" s="232">
        <f>SUM(Q160:Q168)</f>
        <v>0</v>
      </c>
      <c r="R159" s="233"/>
      <c r="S159" s="233"/>
      <c r="T159" s="234"/>
      <c r="U159" s="228"/>
      <c r="V159" s="228">
        <f>SUM(V160:V168)</f>
        <v>1.38</v>
      </c>
      <c r="W159" s="228"/>
      <c r="X159" s="228"/>
      <c r="Y159" s="228"/>
      <c r="AG159" t="s">
        <v>276</v>
      </c>
    </row>
    <row r="160" spans="1:60" outlineLevel="1" x14ac:dyDescent="0.2">
      <c r="A160" s="236">
        <v>56</v>
      </c>
      <c r="B160" s="237" t="s">
        <v>2539</v>
      </c>
      <c r="C160" s="247" t="s">
        <v>2540</v>
      </c>
      <c r="D160" s="238" t="s">
        <v>439</v>
      </c>
      <c r="E160" s="239">
        <v>11</v>
      </c>
      <c r="F160" s="240"/>
      <c r="G160" s="241">
        <f>ROUND(E160*F160,2)</f>
        <v>0</v>
      </c>
      <c r="H160" s="240"/>
      <c r="I160" s="241">
        <f>ROUND(E160*H160,2)</f>
        <v>0</v>
      </c>
      <c r="J160" s="240"/>
      <c r="K160" s="241">
        <f>ROUND(E160*J160,2)</f>
        <v>0</v>
      </c>
      <c r="L160" s="241">
        <v>21</v>
      </c>
      <c r="M160" s="241">
        <f>G160*(1+L160/100)</f>
        <v>0</v>
      </c>
      <c r="N160" s="239">
        <v>2.5999999999999998E-4</v>
      </c>
      <c r="O160" s="239">
        <f>ROUND(E160*N160,2)</f>
        <v>0</v>
      </c>
      <c r="P160" s="239">
        <v>0</v>
      </c>
      <c r="Q160" s="239">
        <f>ROUND(E160*P160,2)</f>
        <v>0</v>
      </c>
      <c r="R160" s="241" t="s">
        <v>472</v>
      </c>
      <c r="S160" s="241" t="s">
        <v>280</v>
      </c>
      <c r="T160" s="242" t="s">
        <v>441</v>
      </c>
      <c r="U160" s="222">
        <v>0.09</v>
      </c>
      <c r="V160" s="222">
        <f>ROUND(E160*U160,2)</f>
        <v>0.99</v>
      </c>
      <c r="W160" s="222"/>
      <c r="X160" s="222" t="s">
        <v>399</v>
      </c>
      <c r="Y160" s="222" t="s">
        <v>283</v>
      </c>
      <c r="Z160" s="212"/>
      <c r="AA160" s="212"/>
      <c r="AB160" s="212"/>
      <c r="AC160" s="212"/>
      <c r="AD160" s="212"/>
      <c r="AE160" s="212"/>
      <c r="AF160" s="212"/>
      <c r="AG160" s="212" t="s">
        <v>400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64" t="s">
        <v>2541</v>
      </c>
      <c r="D161" s="256"/>
      <c r="E161" s="256"/>
      <c r="F161" s="256"/>
      <c r="G161" s="256"/>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448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2542</v>
      </c>
      <c r="D162" s="226"/>
      <c r="E162" s="227">
        <v>11</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57</v>
      </c>
      <c r="B163" s="237" t="s">
        <v>2543</v>
      </c>
      <c r="C163" s="247" t="s">
        <v>2544</v>
      </c>
      <c r="D163" s="238" t="s">
        <v>439</v>
      </c>
      <c r="E163" s="239">
        <v>1.3125</v>
      </c>
      <c r="F163" s="240"/>
      <c r="G163" s="241">
        <f>ROUND(E163*F163,2)</f>
        <v>0</v>
      </c>
      <c r="H163" s="240"/>
      <c r="I163" s="241">
        <f>ROUND(E163*H163,2)</f>
        <v>0</v>
      </c>
      <c r="J163" s="240"/>
      <c r="K163" s="241">
        <f>ROUND(E163*J163,2)</f>
        <v>0</v>
      </c>
      <c r="L163" s="241">
        <v>21</v>
      </c>
      <c r="M163" s="241">
        <f>G163*(1+L163/100)</f>
        <v>0</v>
      </c>
      <c r="N163" s="239">
        <v>8.8319999999999996E-2</v>
      </c>
      <c r="O163" s="239">
        <f>ROUND(E163*N163,2)</f>
        <v>0.12</v>
      </c>
      <c r="P163" s="239">
        <v>0</v>
      </c>
      <c r="Q163" s="239">
        <f>ROUND(E163*P163,2)</f>
        <v>0</v>
      </c>
      <c r="R163" s="241" t="s">
        <v>472</v>
      </c>
      <c r="S163" s="241" t="s">
        <v>280</v>
      </c>
      <c r="T163" s="242" t="s">
        <v>441</v>
      </c>
      <c r="U163" s="222">
        <v>0.29799999999999999</v>
      </c>
      <c r="V163" s="222">
        <f>ROUND(E163*U163,2)</f>
        <v>0.39</v>
      </c>
      <c r="W163" s="222"/>
      <c r="X163" s="222" t="s">
        <v>399</v>
      </c>
      <c r="Y163" s="222" t="s">
        <v>283</v>
      </c>
      <c r="Z163" s="212"/>
      <c r="AA163" s="212"/>
      <c r="AB163" s="212"/>
      <c r="AC163" s="212"/>
      <c r="AD163" s="212"/>
      <c r="AE163" s="212"/>
      <c r="AF163" s="212"/>
      <c r="AG163" s="212" t="s">
        <v>400</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4" t="s">
        <v>2545</v>
      </c>
      <c r="D164" s="256"/>
      <c r="E164" s="256"/>
      <c r="F164" s="256"/>
      <c r="G164" s="256"/>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448</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49" t="s">
        <v>2546</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2547</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9" t="s">
        <v>2548</v>
      </c>
      <c r="D167" s="226"/>
      <c r="E167" s="227"/>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288</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49" t="s">
        <v>2549</v>
      </c>
      <c r="D168" s="226"/>
      <c r="E168" s="227">
        <v>1.3125</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x14ac:dyDescent="0.2">
      <c r="A169" s="229" t="s">
        <v>275</v>
      </c>
      <c r="B169" s="230" t="s">
        <v>162</v>
      </c>
      <c r="C169" s="246" t="s">
        <v>163</v>
      </c>
      <c r="D169" s="231"/>
      <c r="E169" s="232"/>
      <c r="F169" s="233"/>
      <c r="G169" s="233">
        <f>SUMIF(AG170:AG181,"&lt;&gt;NOR",G170:G181)</f>
        <v>0</v>
      </c>
      <c r="H169" s="233"/>
      <c r="I169" s="233">
        <f>SUM(I170:I181)</f>
        <v>0</v>
      </c>
      <c r="J169" s="233"/>
      <c r="K169" s="233">
        <f>SUM(K170:K181)</f>
        <v>0</v>
      </c>
      <c r="L169" s="233"/>
      <c r="M169" s="233">
        <f>SUM(M170:M181)</f>
        <v>0</v>
      </c>
      <c r="N169" s="232"/>
      <c r="O169" s="232">
        <f>SUM(O170:O181)</f>
        <v>0.09</v>
      </c>
      <c r="P169" s="232"/>
      <c r="Q169" s="232">
        <f>SUM(Q170:Q181)</f>
        <v>0</v>
      </c>
      <c r="R169" s="233"/>
      <c r="S169" s="233"/>
      <c r="T169" s="234"/>
      <c r="U169" s="228"/>
      <c r="V169" s="228">
        <f>SUM(V170:V181)</f>
        <v>6.4399999999999995</v>
      </c>
      <c r="W169" s="228"/>
      <c r="X169" s="228"/>
      <c r="Y169" s="228"/>
      <c r="AG169" t="s">
        <v>276</v>
      </c>
    </row>
    <row r="170" spans="1:60" outlineLevel="1" x14ac:dyDescent="0.2">
      <c r="A170" s="236">
        <v>58</v>
      </c>
      <c r="B170" s="237" t="s">
        <v>2550</v>
      </c>
      <c r="C170" s="247" t="s">
        <v>2551</v>
      </c>
      <c r="D170" s="238" t="s">
        <v>564</v>
      </c>
      <c r="E170" s="239">
        <v>15</v>
      </c>
      <c r="F170" s="240"/>
      <c r="G170" s="241">
        <f>ROUND(E170*F170,2)</f>
        <v>0</v>
      </c>
      <c r="H170" s="240"/>
      <c r="I170" s="241">
        <f>ROUND(E170*H170,2)</f>
        <v>0</v>
      </c>
      <c r="J170" s="240"/>
      <c r="K170" s="241">
        <f>ROUND(E170*J170,2)</f>
        <v>0</v>
      </c>
      <c r="L170" s="241">
        <v>21</v>
      </c>
      <c r="M170" s="241">
        <f>G170*(1+L170/100)</f>
        <v>0</v>
      </c>
      <c r="N170" s="239">
        <v>1.0000000000000001E-5</v>
      </c>
      <c r="O170" s="239">
        <f>ROUND(E170*N170,2)</f>
        <v>0</v>
      </c>
      <c r="P170" s="239">
        <v>0</v>
      </c>
      <c r="Q170" s="239">
        <f>ROUND(E170*P170,2)</f>
        <v>0</v>
      </c>
      <c r="R170" s="241" t="s">
        <v>2407</v>
      </c>
      <c r="S170" s="241" t="s">
        <v>584</v>
      </c>
      <c r="T170" s="242" t="s">
        <v>597</v>
      </c>
      <c r="U170" s="222">
        <v>0.24</v>
      </c>
      <c r="V170" s="222">
        <f>ROUND(E170*U170,2)</f>
        <v>3.6</v>
      </c>
      <c r="W170" s="222"/>
      <c r="X170" s="222" t="s">
        <v>399</v>
      </c>
      <c r="Y170" s="222" t="s">
        <v>283</v>
      </c>
      <c r="Z170" s="212"/>
      <c r="AA170" s="212"/>
      <c r="AB170" s="212"/>
      <c r="AC170" s="212"/>
      <c r="AD170" s="212"/>
      <c r="AE170" s="212"/>
      <c r="AF170" s="212"/>
      <c r="AG170" s="212" t="s">
        <v>400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49" t="s">
        <v>2552</v>
      </c>
      <c r="D171" s="226"/>
      <c r="E171" s="227">
        <v>15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59</v>
      </c>
      <c r="B172" s="237" t="s">
        <v>2553</v>
      </c>
      <c r="C172" s="247" t="s">
        <v>2554</v>
      </c>
      <c r="D172" s="238" t="s">
        <v>492</v>
      </c>
      <c r="E172" s="239">
        <v>6</v>
      </c>
      <c r="F172" s="240"/>
      <c r="G172" s="241">
        <f>ROUND(E172*F172,2)</f>
        <v>0</v>
      </c>
      <c r="H172" s="240"/>
      <c r="I172" s="241">
        <f>ROUND(E172*H172,2)</f>
        <v>0</v>
      </c>
      <c r="J172" s="240"/>
      <c r="K172" s="241">
        <f>ROUND(E172*J172,2)</f>
        <v>0</v>
      </c>
      <c r="L172" s="241">
        <v>21</v>
      </c>
      <c r="M172" s="241">
        <f>G172*(1+L172/100)</f>
        <v>0</v>
      </c>
      <c r="N172" s="239">
        <v>1.0399999999999999E-3</v>
      </c>
      <c r="O172" s="239">
        <f>ROUND(E172*N172,2)</f>
        <v>0.01</v>
      </c>
      <c r="P172" s="239">
        <v>0</v>
      </c>
      <c r="Q172" s="239">
        <f>ROUND(E172*P172,2)</f>
        <v>0</v>
      </c>
      <c r="R172" s="241" t="s">
        <v>2407</v>
      </c>
      <c r="S172" s="241" t="s">
        <v>2034</v>
      </c>
      <c r="T172" s="242" t="s">
        <v>281</v>
      </c>
      <c r="U172" s="222">
        <v>0.33</v>
      </c>
      <c r="V172" s="222">
        <f>ROUND(E172*U172,2)</f>
        <v>1.98</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4" t="s">
        <v>2555</v>
      </c>
      <c r="D173" s="256"/>
      <c r="E173" s="256"/>
      <c r="F173" s="256"/>
      <c r="G173" s="256"/>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448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6">
        <v>60</v>
      </c>
      <c r="B174" s="237" t="s">
        <v>2556</v>
      </c>
      <c r="C174" s="247" t="s">
        <v>2557</v>
      </c>
      <c r="D174" s="238" t="s">
        <v>492</v>
      </c>
      <c r="E174" s="239">
        <v>1</v>
      </c>
      <c r="F174" s="240"/>
      <c r="G174" s="241">
        <f>ROUND(E174*F174,2)</f>
        <v>0</v>
      </c>
      <c r="H174" s="240"/>
      <c r="I174" s="241">
        <f>ROUND(E174*H174,2)</f>
        <v>0</v>
      </c>
      <c r="J174" s="240"/>
      <c r="K174" s="241">
        <f>ROUND(E174*J174,2)</f>
        <v>0</v>
      </c>
      <c r="L174" s="241">
        <v>21</v>
      </c>
      <c r="M174" s="241">
        <f>G174*(1+L174/100)</f>
        <v>0</v>
      </c>
      <c r="N174" s="239">
        <v>1.0000000000000001E-5</v>
      </c>
      <c r="O174" s="239">
        <f>ROUND(E174*N174,2)</f>
        <v>0</v>
      </c>
      <c r="P174" s="239">
        <v>0</v>
      </c>
      <c r="Q174" s="239">
        <f>ROUND(E174*P174,2)</f>
        <v>0</v>
      </c>
      <c r="R174" s="241" t="s">
        <v>2407</v>
      </c>
      <c r="S174" s="241" t="s">
        <v>280</v>
      </c>
      <c r="T174" s="242" t="s">
        <v>441</v>
      </c>
      <c r="U174" s="222">
        <v>0.17599999999999999</v>
      </c>
      <c r="V174" s="222">
        <f>ROUND(E174*U174,2)</f>
        <v>0.18</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2555</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49" t="s">
        <v>2558</v>
      </c>
      <c r="D176" s="226"/>
      <c r="E176" s="227">
        <v>1</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57">
        <v>61</v>
      </c>
      <c r="B177" s="258" t="s">
        <v>2559</v>
      </c>
      <c r="C177" s="265" t="s">
        <v>2560</v>
      </c>
      <c r="D177" s="259" t="s">
        <v>492</v>
      </c>
      <c r="E177" s="260">
        <v>1</v>
      </c>
      <c r="F177" s="261"/>
      <c r="G177" s="262">
        <f>ROUND(E177*F177,2)</f>
        <v>0</v>
      </c>
      <c r="H177" s="261"/>
      <c r="I177" s="262">
        <f>ROUND(E177*H177,2)</f>
        <v>0</v>
      </c>
      <c r="J177" s="261"/>
      <c r="K177" s="262">
        <f>ROUND(E177*J177,2)</f>
        <v>0</v>
      </c>
      <c r="L177" s="262">
        <v>21</v>
      </c>
      <c r="M177" s="262">
        <f>G177*(1+L177/100)</f>
        <v>0</v>
      </c>
      <c r="N177" s="260">
        <v>4.6800000000000001E-3</v>
      </c>
      <c r="O177" s="260">
        <f>ROUND(E177*N177,2)</f>
        <v>0</v>
      </c>
      <c r="P177" s="260">
        <v>0</v>
      </c>
      <c r="Q177" s="260">
        <f>ROUND(E177*P177,2)</f>
        <v>0</v>
      </c>
      <c r="R177" s="262" t="s">
        <v>2407</v>
      </c>
      <c r="S177" s="262" t="s">
        <v>280</v>
      </c>
      <c r="T177" s="263" t="s">
        <v>441</v>
      </c>
      <c r="U177" s="222">
        <v>0.68</v>
      </c>
      <c r="V177" s="222">
        <f>ROUND(E177*U177,2)</f>
        <v>0.68</v>
      </c>
      <c r="W177" s="222"/>
      <c r="X177" s="222" t="s">
        <v>399</v>
      </c>
      <c r="Y177" s="222" t="s">
        <v>283</v>
      </c>
      <c r="Z177" s="212"/>
      <c r="AA177" s="212"/>
      <c r="AB177" s="212"/>
      <c r="AC177" s="212"/>
      <c r="AD177" s="212"/>
      <c r="AE177" s="212"/>
      <c r="AF177" s="212"/>
      <c r="AG177" s="212" t="s">
        <v>400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57">
        <v>62</v>
      </c>
      <c r="B178" s="258" t="s">
        <v>2561</v>
      </c>
      <c r="C178" s="265" t="s">
        <v>2562</v>
      </c>
      <c r="D178" s="259" t="s">
        <v>886</v>
      </c>
      <c r="E178" s="260">
        <v>1</v>
      </c>
      <c r="F178" s="261"/>
      <c r="G178" s="262">
        <f>ROUND(E178*F178,2)</f>
        <v>0</v>
      </c>
      <c r="H178" s="261"/>
      <c r="I178" s="262">
        <f>ROUND(E178*H178,2)</f>
        <v>0</v>
      </c>
      <c r="J178" s="261"/>
      <c r="K178" s="262">
        <f>ROUND(E178*J178,2)</f>
        <v>0</v>
      </c>
      <c r="L178" s="262">
        <v>21</v>
      </c>
      <c r="M178" s="262">
        <f>G178*(1+L178/100)</f>
        <v>0</v>
      </c>
      <c r="N178" s="260">
        <v>0</v>
      </c>
      <c r="O178" s="260">
        <f>ROUND(E178*N178,2)</f>
        <v>0</v>
      </c>
      <c r="P178" s="260">
        <v>0</v>
      </c>
      <c r="Q178" s="260">
        <f>ROUND(E178*P178,2)</f>
        <v>0</v>
      </c>
      <c r="R178" s="262"/>
      <c r="S178" s="262" t="s">
        <v>316</v>
      </c>
      <c r="T178" s="263" t="s">
        <v>281</v>
      </c>
      <c r="U178" s="222">
        <v>0</v>
      </c>
      <c r="V178" s="222">
        <f>ROUND(E178*U178,2)</f>
        <v>0</v>
      </c>
      <c r="W178" s="222"/>
      <c r="X178" s="222" t="s">
        <v>399</v>
      </c>
      <c r="Y178" s="222" t="s">
        <v>283</v>
      </c>
      <c r="Z178" s="212"/>
      <c r="AA178" s="212"/>
      <c r="AB178" s="212"/>
      <c r="AC178" s="212"/>
      <c r="AD178" s="212"/>
      <c r="AE178" s="212"/>
      <c r="AF178" s="212"/>
      <c r="AG178" s="212" t="s">
        <v>400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33.75" outlineLevel="1" x14ac:dyDescent="0.2">
      <c r="A179" s="257">
        <v>63</v>
      </c>
      <c r="B179" s="258" t="s">
        <v>2563</v>
      </c>
      <c r="C179" s="265" t="s">
        <v>2564</v>
      </c>
      <c r="D179" s="259" t="s">
        <v>492</v>
      </c>
      <c r="E179" s="260">
        <v>5</v>
      </c>
      <c r="F179" s="261"/>
      <c r="G179" s="262">
        <f>ROUND(E179*F179,2)</f>
        <v>0</v>
      </c>
      <c r="H179" s="261"/>
      <c r="I179" s="262">
        <f>ROUND(E179*H179,2)</f>
        <v>0</v>
      </c>
      <c r="J179" s="261"/>
      <c r="K179" s="262">
        <f>ROUND(E179*J179,2)</f>
        <v>0</v>
      </c>
      <c r="L179" s="262">
        <v>21</v>
      </c>
      <c r="M179" s="262">
        <f>G179*(1+L179/100)</f>
        <v>0</v>
      </c>
      <c r="N179" s="260">
        <v>7.7999999999999996E-3</v>
      </c>
      <c r="O179" s="260">
        <f>ROUND(E179*N179,2)</f>
        <v>0.04</v>
      </c>
      <c r="P179" s="260">
        <v>0</v>
      </c>
      <c r="Q179" s="260">
        <f>ROUND(E179*P179,2)</f>
        <v>0</v>
      </c>
      <c r="R179" s="262" t="s">
        <v>889</v>
      </c>
      <c r="S179" s="262" t="s">
        <v>280</v>
      </c>
      <c r="T179" s="263" t="s">
        <v>441</v>
      </c>
      <c r="U179" s="222">
        <v>0</v>
      </c>
      <c r="V179" s="222">
        <f>ROUND(E179*U179,2)</f>
        <v>0</v>
      </c>
      <c r="W179" s="222"/>
      <c r="X179" s="222" t="s">
        <v>831</v>
      </c>
      <c r="Y179" s="222" t="s">
        <v>283</v>
      </c>
      <c r="Z179" s="212"/>
      <c r="AA179" s="212"/>
      <c r="AB179" s="212"/>
      <c r="AC179" s="212"/>
      <c r="AD179" s="212"/>
      <c r="AE179" s="212"/>
      <c r="AF179" s="212"/>
      <c r="AG179" s="212" t="s">
        <v>832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57">
        <v>64</v>
      </c>
      <c r="B180" s="258" t="s">
        <v>2565</v>
      </c>
      <c r="C180" s="265" t="s">
        <v>2566</v>
      </c>
      <c r="D180" s="259" t="s">
        <v>564</v>
      </c>
      <c r="E180" s="260">
        <v>86.6</v>
      </c>
      <c r="F180" s="261"/>
      <c r="G180" s="262">
        <f>ROUND(E180*F180,2)</f>
        <v>0</v>
      </c>
      <c r="H180" s="261"/>
      <c r="I180" s="262">
        <f>ROUND(E180*H180,2)</f>
        <v>0</v>
      </c>
      <c r="J180" s="261"/>
      <c r="K180" s="262">
        <f>ROUND(E180*J180,2)</f>
        <v>0</v>
      </c>
      <c r="L180" s="262">
        <v>21</v>
      </c>
      <c r="M180" s="262">
        <f>G180*(1+L180/100)</f>
        <v>0</v>
      </c>
      <c r="N180" s="260">
        <v>4.8000000000000001E-4</v>
      </c>
      <c r="O180" s="260">
        <f>ROUND(E180*N180,2)</f>
        <v>0.04</v>
      </c>
      <c r="P180" s="260">
        <v>0</v>
      </c>
      <c r="Q180" s="260">
        <f>ROUND(E180*P180,2)</f>
        <v>0</v>
      </c>
      <c r="R180" s="262" t="s">
        <v>889</v>
      </c>
      <c r="S180" s="262" t="s">
        <v>280</v>
      </c>
      <c r="T180" s="263" t="s">
        <v>441</v>
      </c>
      <c r="U180" s="222">
        <v>0</v>
      </c>
      <c r="V180" s="222">
        <f>ROUND(E180*U180,2)</f>
        <v>0</v>
      </c>
      <c r="W180" s="222"/>
      <c r="X180" s="222" t="s">
        <v>831</v>
      </c>
      <c r="Y180" s="222" t="s">
        <v>283</v>
      </c>
      <c r="Z180" s="212"/>
      <c r="AA180" s="212"/>
      <c r="AB180" s="212"/>
      <c r="AC180" s="212"/>
      <c r="AD180" s="212"/>
      <c r="AE180" s="212"/>
      <c r="AF180" s="212"/>
      <c r="AG180" s="212" t="s">
        <v>832</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33.75" outlineLevel="1" x14ac:dyDescent="0.2">
      <c r="A181" s="257">
        <v>65</v>
      </c>
      <c r="B181" s="258" t="s">
        <v>2567</v>
      </c>
      <c r="C181" s="265" t="s">
        <v>2568</v>
      </c>
      <c r="D181" s="259" t="s">
        <v>492</v>
      </c>
      <c r="E181" s="260">
        <v>1</v>
      </c>
      <c r="F181" s="261"/>
      <c r="G181" s="262">
        <f>ROUND(E181*F181,2)</f>
        <v>0</v>
      </c>
      <c r="H181" s="261"/>
      <c r="I181" s="262">
        <f>ROUND(E181*H181,2)</f>
        <v>0</v>
      </c>
      <c r="J181" s="261"/>
      <c r="K181" s="262">
        <f>ROUND(E181*J181,2)</f>
        <v>0</v>
      </c>
      <c r="L181" s="262">
        <v>21</v>
      </c>
      <c r="M181" s="262">
        <f>G181*(1+L181/100)</f>
        <v>0</v>
      </c>
      <c r="N181" s="260">
        <v>4.2000000000000002E-4</v>
      </c>
      <c r="O181" s="260">
        <f>ROUND(E181*N181,2)</f>
        <v>0</v>
      </c>
      <c r="P181" s="260">
        <v>0</v>
      </c>
      <c r="Q181" s="260">
        <f>ROUND(E181*P181,2)</f>
        <v>0</v>
      </c>
      <c r="R181" s="262" t="s">
        <v>889</v>
      </c>
      <c r="S181" s="262" t="s">
        <v>280</v>
      </c>
      <c r="T181" s="263" t="s">
        <v>441</v>
      </c>
      <c r="U181" s="222">
        <v>0</v>
      </c>
      <c r="V181" s="222">
        <f>ROUND(E181*U181,2)</f>
        <v>0</v>
      </c>
      <c r="W181" s="222"/>
      <c r="X181" s="222" t="s">
        <v>831</v>
      </c>
      <c r="Y181" s="222" t="s">
        <v>283</v>
      </c>
      <c r="Z181" s="212"/>
      <c r="AA181" s="212"/>
      <c r="AB181" s="212"/>
      <c r="AC181" s="212"/>
      <c r="AD181" s="212"/>
      <c r="AE181" s="212"/>
      <c r="AF181" s="212"/>
      <c r="AG181" s="212" t="s">
        <v>832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229" t="s">
        <v>275</v>
      </c>
      <c r="B182" s="230" t="s">
        <v>164</v>
      </c>
      <c r="C182" s="246" t="s">
        <v>165</v>
      </c>
      <c r="D182" s="231"/>
      <c r="E182" s="232"/>
      <c r="F182" s="233"/>
      <c r="G182" s="233">
        <f>SUMIF(AG183:AG200,"&lt;&gt;NOR",G183:G200)</f>
        <v>0</v>
      </c>
      <c r="H182" s="233"/>
      <c r="I182" s="233">
        <f>SUM(I183:I200)</f>
        <v>0</v>
      </c>
      <c r="J182" s="233"/>
      <c r="K182" s="233">
        <f>SUM(K183:K200)</f>
        <v>0</v>
      </c>
      <c r="L182" s="233"/>
      <c r="M182" s="233">
        <f>SUM(M183:M200)</f>
        <v>0</v>
      </c>
      <c r="N182" s="232"/>
      <c r="O182" s="232">
        <f>SUM(O183:O200)</f>
        <v>38.99</v>
      </c>
      <c r="P182" s="232"/>
      <c r="Q182" s="232">
        <f>SUM(Q183:Q200)</f>
        <v>0</v>
      </c>
      <c r="R182" s="233"/>
      <c r="S182" s="233"/>
      <c r="T182" s="234"/>
      <c r="U182" s="228"/>
      <c r="V182" s="228">
        <f>SUM(V183:V200)</f>
        <v>40.58</v>
      </c>
      <c r="W182" s="228"/>
      <c r="X182" s="228"/>
      <c r="Y182" s="228"/>
      <c r="AG182" t="s">
        <v>276</v>
      </c>
    </row>
    <row r="183" spans="1:60" ht="22.5" outlineLevel="1" x14ac:dyDescent="0.2">
      <c r="A183" s="236">
        <v>66</v>
      </c>
      <c r="B183" s="237" t="s">
        <v>2569</v>
      </c>
      <c r="C183" s="247" t="s">
        <v>2570</v>
      </c>
      <c r="D183" s="238" t="s">
        <v>564</v>
      </c>
      <c r="E183" s="239">
        <v>132.02000000000001</v>
      </c>
      <c r="F183" s="240"/>
      <c r="G183" s="241">
        <f>ROUND(E183*F183,2)</f>
        <v>0</v>
      </c>
      <c r="H183" s="240"/>
      <c r="I183" s="241">
        <f>ROUND(E183*H183,2)</f>
        <v>0</v>
      </c>
      <c r="J183" s="240"/>
      <c r="K183" s="241">
        <f>ROUND(E183*J183,2)</f>
        <v>0</v>
      </c>
      <c r="L183" s="241">
        <v>21</v>
      </c>
      <c r="M183" s="241">
        <f>G183*(1+L183/100)</f>
        <v>0</v>
      </c>
      <c r="N183" s="239">
        <v>0.188</v>
      </c>
      <c r="O183" s="239">
        <f>ROUND(E183*N183,2)</f>
        <v>24.82</v>
      </c>
      <c r="P183" s="239">
        <v>0</v>
      </c>
      <c r="Q183" s="239">
        <f>ROUND(E183*P183,2)</f>
        <v>0</v>
      </c>
      <c r="R183" s="241" t="s">
        <v>440</v>
      </c>
      <c r="S183" s="241" t="s">
        <v>280</v>
      </c>
      <c r="T183" s="242" t="s">
        <v>441</v>
      </c>
      <c r="U183" s="222">
        <v>0.27200000000000002</v>
      </c>
      <c r="V183" s="222">
        <f>ROUND(E183*U183,2)</f>
        <v>35.909999999999997</v>
      </c>
      <c r="W183" s="222"/>
      <c r="X183" s="222" t="s">
        <v>399</v>
      </c>
      <c r="Y183" s="222" t="s">
        <v>283</v>
      </c>
      <c r="Z183" s="212"/>
      <c r="AA183" s="212"/>
      <c r="AB183" s="212"/>
      <c r="AC183" s="212"/>
      <c r="AD183" s="212"/>
      <c r="AE183" s="212"/>
      <c r="AF183" s="212"/>
      <c r="AG183" s="212" t="s">
        <v>400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64" t="s">
        <v>2571</v>
      </c>
      <c r="D184" s="256"/>
      <c r="E184" s="256"/>
      <c r="F184" s="256"/>
      <c r="G184" s="256"/>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448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49" t="s">
        <v>2572</v>
      </c>
      <c r="D185" s="226"/>
      <c r="E185" s="227">
        <v>25.83</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2573</v>
      </c>
      <c r="D186" s="226"/>
      <c r="E186" s="227">
        <v>10.58</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3" x14ac:dyDescent="0.2">
      <c r="A187" s="219"/>
      <c r="B187" s="220"/>
      <c r="C187" s="249" t="s">
        <v>2574</v>
      </c>
      <c r="D187" s="226"/>
      <c r="E187" s="227">
        <v>65.05</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2575</v>
      </c>
      <c r="D188" s="226"/>
      <c r="E188" s="227">
        <v>17.16</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49" t="s">
        <v>2576</v>
      </c>
      <c r="D189" s="226"/>
      <c r="E189" s="227">
        <v>13.4</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6">
        <v>67</v>
      </c>
      <c r="B190" s="237" t="s">
        <v>2577</v>
      </c>
      <c r="C190" s="247" t="s">
        <v>2578</v>
      </c>
      <c r="D190" s="238" t="s">
        <v>445</v>
      </c>
      <c r="E190" s="239">
        <v>3.24</v>
      </c>
      <c r="F190" s="240"/>
      <c r="G190" s="241">
        <f>ROUND(E190*F190,2)</f>
        <v>0</v>
      </c>
      <c r="H190" s="240"/>
      <c r="I190" s="241">
        <f>ROUND(E190*H190,2)</f>
        <v>0</v>
      </c>
      <c r="J190" s="240"/>
      <c r="K190" s="241">
        <f>ROUND(E190*J190,2)</f>
        <v>0</v>
      </c>
      <c r="L190" s="241">
        <v>21</v>
      </c>
      <c r="M190" s="241">
        <f>G190*(1+L190/100)</f>
        <v>0</v>
      </c>
      <c r="N190" s="239">
        <v>2.5249999999999999</v>
      </c>
      <c r="O190" s="239">
        <f>ROUND(E190*N190,2)</f>
        <v>8.18</v>
      </c>
      <c r="P190" s="239">
        <v>0</v>
      </c>
      <c r="Q190" s="239">
        <f>ROUND(E190*P190,2)</f>
        <v>0</v>
      </c>
      <c r="R190" s="241" t="s">
        <v>440</v>
      </c>
      <c r="S190" s="241" t="s">
        <v>280</v>
      </c>
      <c r="T190" s="242" t="s">
        <v>441</v>
      </c>
      <c r="U190" s="222">
        <v>1.4419999999999999</v>
      </c>
      <c r="V190" s="222">
        <f>ROUND(E190*U190,2)</f>
        <v>4.67</v>
      </c>
      <c r="W190" s="222"/>
      <c r="X190" s="222" t="s">
        <v>399</v>
      </c>
      <c r="Y190" s="222" t="s">
        <v>283</v>
      </c>
      <c r="Z190" s="212"/>
      <c r="AA190" s="212"/>
      <c r="AB190" s="212"/>
      <c r="AC190" s="212"/>
      <c r="AD190" s="212"/>
      <c r="AE190" s="212"/>
      <c r="AF190" s="212"/>
      <c r="AG190" s="212" t="s">
        <v>400</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4" t="s">
        <v>2579</v>
      </c>
      <c r="D191" s="256"/>
      <c r="E191" s="256"/>
      <c r="F191" s="256"/>
      <c r="G191" s="256"/>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448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2580</v>
      </c>
      <c r="D192" s="226"/>
      <c r="E192" s="227">
        <v>3.24</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68</v>
      </c>
      <c r="B193" s="237" t="s">
        <v>2581</v>
      </c>
      <c r="C193" s="247" t="s">
        <v>2582</v>
      </c>
      <c r="D193" s="238" t="s">
        <v>492</v>
      </c>
      <c r="E193" s="239">
        <v>56.2485</v>
      </c>
      <c r="F193" s="240"/>
      <c r="G193" s="241">
        <f>ROUND(E193*F193,2)</f>
        <v>0</v>
      </c>
      <c r="H193" s="240"/>
      <c r="I193" s="241">
        <f>ROUND(E193*H193,2)</f>
        <v>0</v>
      </c>
      <c r="J193" s="240"/>
      <c r="K193" s="241">
        <f>ROUND(E193*J193,2)</f>
        <v>0</v>
      </c>
      <c r="L193" s="241">
        <v>21</v>
      </c>
      <c r="M193" s="241">
        <f>G193*(1+L193/100)</f>
        <v>0</v>
      </c>
      <c r="N193" s="239">
        <v>2.1999999999999999E-2</v>
      </c>
      <c r="O193" s="239">
        <f>ROUND(E193*N193,2)</f>
        <v>1.24</v>
      </c>
      <c r="P193" s="239">
        <v>0</v>
      </c>
      <c r="Q193" s="239">
        <f>ROUND(E193*P193,2)</f>
        <v>0</v>
      </c>
      <c r="R193" s="241" t="s">
        <v>889</v>
      </c>
      <c r="S193" s="241" t="s">
        <v>280</v>
      </c>
      <c r="T193" s="242" t="s">
        <v>441</v>
      </c>
      <c r="U193" s="222">
        <v>0</v>
      </c>
      <c r="V193" s="222">
        <f>ROUND(E193*U193,2)</f>
        <v>0</v>
      </c>
      <c r="W193" s="222"/>
      <c r="X193" s="222" t="s">
        <v>831</v>
      </c>
      <c r="Y193" s="222" t="s">
        <v>283</v>
      </c>
      <c r="Z193" s="212"/>
      <c r="AA193" s="212"/>
      <c r="AB193" s="212"/>
      <c r="AC193" s="212"/>
      <c r="AD193" s="212"/>
      <c r="AE193" s="212"/>
      <c r="AF193" s="212"/>
      <c r="AG193" s="212" t="s">
        <v>832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49" t="s">
        <v>2583</v>
      </c>
      <c r="D194" s="226"/>
      <c r="E194" s="227">
        <v>27.121500000000001</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9" t="s">
        <v>2584</v>
      </c>
      <c r="D195" s="226"/>
      <c r="E195" s="227">
        <v>11.109</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2585</v>
      </c>
      <c r="D196" s="226"/>
      <c r="E196" s="227">
        <v>18.018000000000001</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69</v>
      </c>
      <c r="B197" s="237" t="s">
        <v>2586</v>
      </c>
      <c r="C197" s="247" t="s">
        <v>2587</v>
      </c>
      <c r="D197" s="238" t="s">
        <v>492</v>
      </c>
      <c r="E197" s="239">
        <v>79.100499999999997</v>
      </c>
      <c r="F197" s="240"/>
      <c r="G197" s="241">
        <f>ROUND(E197*F197,2)</f>
        <v>0</v>
      </c>
      <c r="H197" s="240"/>
      <c r="I197" s="241">
        <f>ROUND(E197*H197,2)</f>
        <v>0</v>
      </c>
      <c r="J197" s="240"/>
      <c r="K197" s="241">
        <f>ROUND(E197*J197,2)</f>
        <v>0</v>
      </c>
      <c r="L197" s="241">
        <v>21</v>
      </c>
      <c r="M197" s="241">
        <f>G197*(1+L197/100)</f>
        <v>0</v>
      </c>
      <c r="N197" s="239">
        <v>0.06</v>
      </c>
      <c r="O197" s="239">
        <f>ROUND(E197*N197,2)</f>
        <v>4.75</v>
      </c>
      <c r="P197" s="239">
        <v>0</v>
      </c>
      <c r="Q197" s="239">
        <f>ROUND(E197*P197,2)</f>
        <v>0</v>
      </c>
      <c r="R197" s="241" t="s">
        <v>889</v>
      </c>
      <c r="S197" s="241" t="s">
        <v>280</v>
      </c>
      <c r="T197" s="242" t="s">
        <v>441</v>
      </c>
      <c r="U197" s="222">
        <v>0</v>
      </c>
      <c r="V197" s="222">
        <f>ROUND(E197*U197,2)</f>
        <v>0</v>
      </c>
      <c r="W197" s="222"/>
      <c r="X197" s="222" t="s">
        <v>831</v>
      </c>
      <c r="Y197" s="222" t="s">
        <v>283</v>
      </c>
      <c r="Z197" s="212"/>
      <c r="AA197" s="212"/>
      <c r="AB197" s="212"/>
      <c r="AC197" s="212"/>
      <c r="AD197" s="212"/>
      <c r="AE197" s="212"/>
      <c r="AF197" s="212"/>
      <c r="AG197" s="212" t="s">
        <v>832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9" t="s">
        <v>2588</v>
      </c>
      <c r="D198" s="226"/>
      <c r="E198" s="227">
        <v>21.917000000000002</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2589</v>
      </c>
      <c r="D199" s="226"/>
      <c r="E199" s="227">
        <v>43.783499999999997</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2576</v>
      </c>
      <c r="D200" s="226"/>
      <c r="E200" s="227">
        <v>13.4</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
      <c r="A201" s="229" t="s">
        <v>275</v>
      </c>
      <c r="B201" s="230" t="s">
        <v>166</v>
      </c>
      <c r="C201" s="246" t="s">
        <v>167</v>
      </c>
      <c r="D201" s="231"/>
      <c r="E201" s="232"/>
      <c r="F201" s="233"/>
      <c r="G201" s="233">
        <f>SUMIF(AG202:AG210,"&lt;&gt;NOR",G202:G210)</f>
        <v>0</v>
      </c>
      <c r="H201" s="233"/>
      <c r="I201" s="233">
        <f>SUM(I202:I210)</f>
        <v>0</v>
      </c>
      <c r="J201" s="233"/>
      <c r="K201" s="233">
        <f>SUM(K202:K210)</f>
        <v>0</v>
      </c>
      <c r="L201" s="233"/>
      <c r="M201" s="233">
        <f>SUM(M202:M210)</f>
        <v>0</v>
      </c>
      <c r="N201" s="232"/>
      <c r="O201" s="232">
        <f>SUM(O202:O210)</f>
        <v>3.36</v>
      </c>
      <c r="P201" s="232"/>
      <c r="Q201" s="232">
        <f>SUM(Q202:Q210)</f>
        <v>0</v>
      </c>
      <c r="R201" s="233"/>
      <c r="S201" s="233"/>
      <c r="T201" s="234"/>
      <c r="U201" s="228"/>
      <c r="V201" s="228">
        <f>SUM(V202:V210)</f>
        <v>47.97</v>
      </c>
      <c r="W201" s="228"/>
      <c r="X201" s="228"/>
      <c r="Y201" s="228"/>
      <c r="AG201" t="s">
        <v>276</v>
      </c>
    </row>
    <row r="202" spans="1:60" ht="22.5" outlineLevel="1" x14ac:dyDescent="0.2">
      <c r="A202" s="236">
        <v>70</v>
      </c>
      <c r="B202" s="237" t="s">
        <v>834</v>
      </c>
      <c r="C202" s="247" t="s">
        <v>835</v>
      </c>
      <c r="D202" s="238" t="s">
        <v>439</v>
      </c>
      <c r="E202" s="239">
        <v>173.8</v>
      </c>
      <c r="F202" s="240"/>
      <c r="G202" s="241">
        <f>ROUND(E202*F202,2)</f>
        <v>0</v>
      </c>
      <c r="H202" s="240"/>
      <c r="I202" s="241">
        <f>ROUND(E202*H202,2)</f>
        <v>0</v>
      </c>
      <c r="J202" s="240"/>
      <c r="K202" s="241">
        <f>ROUND(E202*J202,2)</f>
        <v>0</v>
      </c>
      <c r="L202" s="241">
        <v>21</v>
      </c>
      <c r="M202" s="241">
        <f>G202*(1+L202/100)</f>
        <v>0</v>
      </c>
      <c r="N202" s="239">
        <v>1.8380000000000001E-2</v>
      </c>
      <c r="O202" s="239">
        <f>ROUND(E202*N202,2)</f>
        <v>3.19</v>
      </c>
      <c r="P202" s="239">
        <v>0</v>
      </c>
      <c r="Q202" s="239">
        <f>ROUND(E202*P202,2)</f>
        <v>0</v>
      </c>
      <c r="R202" s="241" t="s">
        <v>836</v>
      </c>
      <c r="S202" s="241" t="s">
        <v>280</v>
      </c>
      <c r="T202" s="242" t="s">
        <v>441</v>
      </c>
      <c r="U202" s="222">
        <v>0.14399999999999999</v>
      </c>
      <c r="V202" s="222">
        <f>ROUND(E202*U202,2)</f>
        <v>25.03</v>
      </c>
      <c r="W202" s="222"/>
      <c r="X202" s="222" t="s">
        <v>399</v>
      </c>
      <c r="Y202" s="222" t="s">
        <v>283</v>
      </c>
      <c r="Z202" s="212"/>
      <c r="AA202" s="212"/>
      <c r="AB202" s="212"/>
      <c r="AC202" s="212"/>
      <c r="AD202" s="212"/>
      <c r="AE202" s="212"/>
      <c r="AF202" s="212"/>
      <c r="AG202" s="212" t="s">
        <v>400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64" t="s">
        <v>837</v>
      </c>
      <c r="D203" s="256"/>
      <c r="E203" s="256"/>
      <c r="F203" s="256"/>
      <c r="G203" s="256"/>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448</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0" t="s">
        <v>838</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286</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2590</v>
      </c>
      <c r="D205" s="226"/>
      <c r="E205" s="227">
        <v>173.8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36">
        <v>71</v>
      </c>
      <c r="B206" s="237" t="s">
        <v>857</v>
      </c>
      <c r="C206" s="247" t="s">
        <v>858</v>
      </c>
      <c r="D206" s="238" t="s">
        <v>439</v>
      </c>
      <c r="E206" s="239">
        <v>173.8</v>
      </c>
      <c r="F206" s="240"/>
      <c r="G206" s="241">
        <f>ROUND(E206*F206,2)</f>
        <v>0</v>
      </c>
      <c r="H206" s="240"/>
      <c r="I206" s="241">
        <f>ROUND(E206*H206,2)</f>
        <v>0</v>
      </c>
      <c r="J206" s="240"/>
      <c r="K206" s="241">
        <f>ROUND(E206*J206,2)</f>
        <v>0</v>
      </c>
      <c r="L206" s="241">
        <v>21</v>
      </c>
      <c r="M206" s="241">
        <f>G206*(1+L206/100)</f>
        <v>0</v>
      </c>
      <c r="N206" s="239">
        <v>9.7000000000000005E-4</v>
      </c>
      <c r="O206" s="239">
        <f>ROUND(E206*N206,2)</f>
        <v>0.17</v>
      </c>
      <c r="P206" s="239">
        <v>0</v>
      </c>
      <c r="Q206" s="239">
        <f>ROUND(E206*P206,2)</f>
        <v>0</v>
      </c>
      <c r="R206" s="241" t="s">
        <v>836</v>
      </c>
      <c r="S206" s="241" t="s">
        <v>280</v>
      </c>
      <c r="T206" s="242" t="s">
        <v>441</v>
      </c>
      <c r="U206" s="222">
        <v>6.0000000000000001E-3</v>
      </c>
      <c r="V206" s="222">
        <f>ROUND(E206*U206,2)</f>
        <v>1.04</v>
      </c>
      <c r="W206" s="222"/>
      <c r="X206" s="222" t="s">
        <v>399</v>
      </c>
      <c r="Y206" s="222" t="s">
        <v>283</v>
      </c>
      <c r="Z206" s="212"/>
      <c r="AA206" s="212"/>
      <c r="AB206" s="212"/>
      <c r="AC206" s="212"/>
      <c r="AD206" s="212"/>
      <c r="AE206" s="212"/>
      <c r="AF206" s="212"/>
      <c r="AG206" s="212" t="s">
        <v>400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64" t="s">
        <v>837</v>
      </c>
      <c r="D207" s="256"/>
      <c r="E207" s="256"/>
      <c r="F207" s="256"/>
      <c r="G207" s="256"/>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448</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2590</v>
      </c>
      <c r="D208" s="226"/>
      <c r="E208" s="227">
        <v>173.8</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6">
        <v>72</v>
      </c>
      <c r="B209" s="237" t="s">
        <v>863</v>
      </c>
      <c r="C209" s="247" t="s">
        <v>864</v>
      </c>
      <c r="D209" s="238" t="s">
        <v>439</v>
      </c>
      <c r="E209" s="239">
        <v>173.8</v>
      </c>
      <c r="F209" s="240"/>
      <c r="G209" s="241">
        <f>ROUND(E209*F209,2)</f>
        <v>0</v>
      </c>
      <c r="H209" s="240"/>
      <c r="I209" s="241">
        <f>ROUND(E209*H209,2)</f>
        <v>0</v>
      </c>
      <c r="J209" s="240"/>
      <c r="K209" s="241">
        <f>ROUND(E209*J209,2)</f>
        <v>0</v>
      </c>
      <c r="L209" s="241">
        <v>21</v>
      </c>
      <c r="M209" s="241">
        <f>G209*(1+L209/100)</f>
        <v>0</v>
      </c>
      <c r="N209" s="239">
        <v>0</v>
      </c>
      <c r="O209" s="239">
        <f>ROUND(E209*N209,2)</f>
        <v>0</v>
      </c>
      <c r="P209" s="239">
        <v>0</v>
      </c>
      <c r="Q209" s="239">
        <f>ROUND(E209*P209,2)</f>
        <v>0</v>
      </c>
      <c r="R209" s="241" t="s">
        <v>836</v>
      </c>
      <c r="S209" s="241" t="s">
        <v>280</v>
      </c>
      <c r="T209" s="242" t="s">
        <v>441</v>
      </c>
      <c r="U209" s="222">
        <v>0.126</v>
      </c>
      <c r="V209" s="222">
        <f>ROUND(E209*U209,2)</f>
        <v>21.9</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2590</v>
      </c>
      <c r="D210" s="226"/>
      <c r="E210" s="227">
        <v>173.8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29" t="s">
        <v>275</v>
      </c>
      <c r="B211" s="230" t="s">
        <v>170</v>
      </c>
      <c r="C211" s="246" t="s">
        <v>171</v>
      </c>
      <c r="D211" s="231"/>
      <c r="E211" s="232"/>
      <c r="F211" s="233"/>
      <c r="G211" s="233">
        <f>SUMIF(AG212:AG220,"&lt;&gt;NOR",G212:G220)</f>
        <v>0</v>
      </c>
      <c r="H211" s="233"/>
      <c r="I211" s="233">
        <f>SUM(I212:I220)</f>
        <v>0</v>
      </c>
      <c r="J211" s="233"/>
      <c r="K211" s="233">
        <f>SUM(K212:K220)</f>
        <v>0</v>
      </c>
      <c r="L211" s="233"/>
      <c r="M211" s="233">
        <f>SUM(M212:M220)</f>
        <v>0</v>
      </c>
      <c r="N211" s="232"/>
      <c r="O211" s="232">
        <f>SUM(O212:O220)</f>
        <v>0</v>
      </c>
      <c r="P211" s="232"/>
      <c r="Q211" s="232">
        <f>SUM(Q212:Q220)</f>
        <v>6.94</v>
      </c>
      <c r="R211" s="233"/>
      <c r="S211" s="233"/>
      <c r="T211" s="234"/>
      <c r="U211" s="228"/>
      <c r="V211" s="228">
        <f>SUM(V212:V220)</f>
        <v>69.289999999999992</v>
      </c>
      <c r="W211" s="228"/>
      <c r="X211" s="228"/>
      <c r="Y211" s="228"/>
      <c r="AG211" t="s">
        <v>276</v>
      </c>
    </row>
    <row r="212" spans="1:60" outlineLevel="1" x14ac:dyDescent="0.2">
      <c r="A212" s="236">
        <v>73</v>
      </c>
      <c r="B212" s="237" t="s">
        <v>2591</v>
      </c>
      <c r="C212" s="247" t="s">
        <v>2592</v>
      </c>
      <c r="D212" s="238" t="s">
        <v>445</v>
      </c>
      <c r="E212" s="239">
        <v>2.3914</v>
      </c>
      <c r="F212" s="240"/>
      <c r="G212" s="241">
        <f>ROUND(E212*F212,2)</f>
        <v>0</v>
      </c>
      <c r="H212" s="240"/>
      <c r="I212" s="241">
        <f>ROUND(E212*H212,2)</f>
        <v>0</v>
      </c>
      <c r="J212" s="240"/>
      <c r="K212" s="241">
        <f>ROUND(E212*J212,2)</f>
        <v>0</v>
      </c>
      <c r="L212" s="241">
        <v>21</v>
      </c>
      <c r="M212" s="241">
        <f>G212*(1+L212/100)</f>
        <v>0</v>
      </c>
      <c r="N212" s="239">
        <v>0</v>
      </c>
      <c r="O212" s="239">
        <f>ROUND(E212*N212,2)</f>
        <v>0</v>
      </c>
      <c r="P212" s="239">
        <v>2.4</v>
      </c>
      <c r="Q212" s="239">
        <f>ROUND(E212*P212,2)</f>
        <v>5.74</v>
      </c>
      <c r="R212" s="241" t="s">
        <v>892</v>
      </c>
      <c r="S212" s="241" t="s">
        <v>280</v>
      </c>
      <c r="T212" s="242" t="s">
        <v>441</v>
      </c>
      <c r="U212" s="222">
        <v>13.301</v>
      </c>
      <c r="V212" s="222">
        <f>ROUND(E212*U212,2)</f>
        <v>31.81</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64" t="s">
        <v>2593</v>
      </c>
      <c r="D213" s="256"/>
      <c r="E213" s="256"/>
      <c r="F213" s="256"/>
      <c r="G213" s="256"/>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448</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2594</v>
      </c>
      <c r="D214" s="226"/>
      <c r="E214" s="227">
        <v>2.3199999999999998</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2595</v>
      </c>
      <c r="D215" s="226"/>
      <c r="E215" s="227">
        <v>7.1400000000000005E-2</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74</v>
      </c>
      <c r="B216" s="237" t="s">
        <v>2596</v>
      </c>
      <c r="C216" s="247" t="s">
        <v>2597</v>
      </c>
      <c r="D216" s="238" t="s">
        <v>492</v>
      </c>
      <c r="E216" s="239">
        <v>60</v>
      </c>
      <c r="F216" s="240"/>
      <c r="G216" s="241">
        <f>ROUND(E216*F216,2)</f>
        <v>0</v>
      </c>
      <c r="H216" s="240"/>
      <c r="I216" s="241">
        <f>ROUND(E216*H216,2)</f>
        <v>0</v>
      </c>
      <c r="J216" s="240"/>
      <c r="K216" s="241">
        <f>ROUND(E216*J216,2)</f>
        <v>0</v>
      </c>
      <c r="L216" s="241">
        <v>21</v>
      </c>
      <c r="M216" s="241">
        <f>G216*(1+L216/100)</f>
        <v>0</v>
      </c>
      <c r="N216" s="239">
        <v>0</v>
      </c>
      <c r="O216" s="239">
        <f>ROUND(E216*N216,2)</f>
        <v>0</v>
      </c>
      <c r="P216" s="239">
        <v>5.0000000000000001E-3</v>
      </c>
      <c r="Q216" s="239">
        <f>ROUND(E216*P216,2)</f>
        <v>0.3</v>
      </c>
      <c r="R216" s="241" t="s">
        <v>892</v>
      </c>
      <c r="S216" s="241" t="s">
        <v>280</v>
      </c>
      <c r="T216" s="242" t="s">
        <v>441</v>
      </c>
      <c r="U216" s="222">
        <v>0.39</v>
      </c>
      <c r="V216" s="222">
        <f>ROUND(E216*U216,2)</f>
        <v>23.4</v>
      </c>
      <c r="W216" s="222"/>
      <c r="X216" s="222" t="s">
        <v>399</v>
      </c>
      <c r="Y216" s="222" t="s">
        <v>283</v>
      </c>
      <c r="Z216" s="212"/>
      <c r="AA216" s="212"/>
      <c r="AB216" s="212"/>
      <c r="AC216" s="212"/>
      <c r="AD216" s="212"/>
      <c r="AE216" s="212"/>
      <c r="AF216" s="212"/>
      <c r="AG216" s="212" t="s">
        <v>400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2" x14ac:dyDescent="0.2">
      <c r="A217" s="219"/>
      <c r="B217" s="220"/>
      <c r="C217" s="264" t="s">
        <v>2598</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448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43" t="str">
        <f>C217</f>
        <v>kanálů, šachet a žump, manipulace s deskami do vzdálenosti 8 m od osy kanálu, očištění nebo vysekání betonu kolem závěsných ok pro zachycení háků zvedacího mechanizmu,</v>
      </c>
      <c r="BB217" s="212"/>
      <c r="BC217" s="212"/>
      <c r="BD217" s="212"/>
      <c r="BE217" s="212"/>
      <c r="BF217" s="212"/>
      <c r="BG217" s="212"/>
      <c r="BH217" s="212"/>
    </row>
    <row r="218" spans="1:60" outlineLevel="2" x14ac:dyDescent="0.2">
      <c r="A218" s="219"/>
      <c r="B218" s="220"/>
      <c r="C218" s="249" t="s">
        <v>2599</v>
      </c>
      <c r="D218" s="226"/>
      <c r="E218" s="227">
        <v>60</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75</v>
      </c>
      <c r="B219" s="237" t="s">
        <v>1000</v>
      </c>
      <c r="C219" s="247" t="s">
        <v>1001</v>
      </c>
      <c r="D219" s="238" t="s">
        <v>439</v>
      </c>
      <c r="E219" s="239">
        <v>63.99</v>
      </c>
      <c r="F219" s="240"/>
      <c r="G219" s="241">
        <f>ROUND(E219*F219,2)</f>
        <v>0</v>
      </c>
      <c r="H219" s="240"/>
      <c r="I219" s="241">
        <f>ROUND(E219*H219,2)</f>
        <v>0</v>
      </c>
      <c r="J219" s="240"/>
      <c r="K219" s="241">
        <f>ROUND(E219*J219,2)</f>
        <v>0</v>
      </c>
      <c r="L219" s="241">
        <v>21</v>
      </c>
      <c r="M219" s="241">
        <f>G219*(1+L219/100)</f>
        <v>0</v>
      </c>
      <c r="N219" s="239">
        <v>0</v>
      </c>
      <c r="O219" s="239">
        <f>ROUND(E219*N219,2)</f>
        <v>0</v>
      </c>
      <c r="P219" s="239">
        <v>1.4E-2</v>
      </c>
      <c r="Q219" s="239">
        <f>ROUND(E219*P219,2)</f>
        <v>0.9</v>
      </c>
      <c r="R219" s="241" t="s">
        <v>892</v>
      </c>
      <c r="S219" s="241" t="s">
        <v>280</v>
      </c>
      <c r="T219" s="242" t="s">
        <v>441</v>
      </c>
      <c r="U219" s="222">
        <v>0.22</v>
      </c>
      <c r="V219" s="222">
        <f>ROUND(E219*U219,2)</f>
        <v>14.08</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9" t="s">
        <v>2538</v>
      </c>
      <c r="D220" s="226"/>
      <c r="E220" s="227">
        <v>63.99</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9" t="s">
        <v>275</v>
      </c>
      <c r="B221" s="230" t="s">
        <v>174</v>
      </c>
      <c r="C221" s="246" t="s">
        <v>175</v>
      </c>
      <c r="D221" s="231"/>
      <c r="E221" s="232"/>
      <c r="F221" s="233"/>
      <c r="G221" s="233">
        <f>SUMIF(AG222:AG223,"&lt;&gt;NOR",G222:G223)</f>
        <v>0</v>
      </c>
      <c r="H221" s="233"/>
      <c r="I221" s="233">
        <f>SUM(I222:I223)</f>
        <v>0</v>
      </c>
      <c r="J221" s="233"/>
      <c r="K221" s="233">
        <f>SUM(K222:K223)</f>
        <v>0</v>
      </c>
      <c r="L221" s="233"/>
      <c r="M221" s="233">
        <f>SUM(M222:M223)</f>
        <v>0</v>
      </c>
      <c r="N221" s="232"/>
      <c r="O221" s="232">
        <f>SUM(O222:O223)</f>
        <v>0</v>
      </c>
      <c r="P221" s="232"/>
      <c r="Q221" s="232">
        <f>SUM(Q222:Q223)</f>
        <v>0</v>
      </c>
      <c r="R221" s="233"/>
      <c r="S221" s="233"/>
      <c r="T221" s="234"/>
      <c r="U221" s="228"/>
      <c r="V221" s="228">
        <f>SUM(V222:V223)</f>
        <v>1512.44</v>
      </c>
      <c r="W221" s="228"/>
      <c r="X221" s="228"/>
      <c r="Y221" s="228"/>
      <c r="AG221" t="s">
        <v>276</v>
      </c>
    </row>
    <row r="222" spans="1:60" ht="22.5" outlineLevel="1" x14ac:dyDescent="0.2">
      <c r="A222" s="236">
        <v>76</v>
      </c>
      <c r="B222" s="237" t="s">
        <v>1014</v>
      </c>
      <c r="C222" s="247" t="s">
        <v>1015</v>
      </c>
      <c r="D222" s="238" t="s">
        <v>482</v>
      </c>
      <c r="E222" s="239">
        <v>586.89972999999998</v>
      </c>
      <c r="F222" s="240"/>
      <c r="G222" s="241">
        <f>ROUND(E222*F222,2)</f>
        <v>0</v>
      </c>
      <c r="H222" s="240"/>
      <c r="I222" s="241">
        <f>ROUND(E222*H222,2)</f>
        <v>0</v>
      </c>
      <c r="J222" s="240"/>
      <c r="K222" s="241">
        <f>ROUND(E222*J222,2)</f>
        <v>0</v>
      </c>
      <c r="L222" s="241">
        <v>21</v>
      </c>
      <c r="M222" s="241">
        <f>G222*(1+L222/100)</f>
        <v>0</v>
      </c>
      <c r="N222" s="239">
        <v>0</v>
      </c>
      <c r="O222" s="239">
        <f>ROUND(E222*N222,2)</f>
        <v>0</v>
      </c>
      <c r="P222" s="239">
        <v>0</v>
      </c>
      <c r="Q222" s="239">
        <f>ROUND(E222*P222,2)</f>
        <v>0</v>
      </c>
      <c r="R222" s="241" t="s">
        <v>493</v>
      </c>
      <c r="S222" s="241" t="s">
        <v>280</v>
      </c>
      <c r="T222" s="242" t="s">
        <v>441</v>
      </c>
      <c r="U222" s="222">
        <v>2.577</v>
      </c>
      <c r="V222" s="222">
        <f>ROUND(E222*U222,2)</f>
        <v>1512.44</v>
      </c>
      <c r="W222" s="222"/>
      <c r="X222" s="222" t="s">
        <v>399</v>
      </c>
      <c r="Y222" s="222" t="s">
        <v>283</v>
      </c>
      <c r="Z222" s="212"/>
      <c r="AA222" s="212"/>
      <c r="AB222" s="212"/>
      <c r="AC222" s="212"/>
      <c r="AD222" s="212"/>
      <c r="AE222" s="212"/>
      <c r="AF222" s="212"/>
      <c r="AG222" s="212" t="s">
        <v>1016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1017</v>
      </c>
      <c r="D223" s="256"/>
      <c r="E223" s="256"/>
      <c r="F223" s="256"/>
      <c r="G223" s="256"/>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448</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x14ac:dyDescent="0.2">
      <c r="A224" s="229" t="s">
        <v>275</v>
      </c>
      <c r="B224" s="230" t="s">
        <v>177</v>
      </c>
      <c r="C224" s="246" t="s">
        <v>178</v>
      </c>
      <c r="D224" s="231"/>
      <c r="E224" s="232"/>
      <c r="F224" s="233"/>
      <c r="G224" s="233">
        <f>SUMIF(AG225:AG231,"&lt;&gt;NOR",G225:G231)</f>
        <v>0</v>
      </c>
      <c r="H224" s="233"/>
      <c r="I224" s="233">
        <f>SUM(I225:I231)</f>
        <v>0</v>
      </c>
      <c r="J224" s="233"/>
      <c r="K224" s="233">
        <f>SUM(K225:K231)</f>
        <v>0</v>
      </c>
      <c r="L224" s="233"/>
      <c r="M224" s="233">
        <f>SUM(M225:M231)</f>
        <v>0</v>
      </c>
      <c r="N224" s="232"/>
      <c r="O224" s="232">
        <f>SUM(O225:O231)</f>
        <v>0.02</v>
      </c>
      <c r="P224" s="232"/>
      <c r="Q224" s="232">
        <f>SUM(Q225:Q231)</f>
        <v>0</v>
      </c>
      <c r="R224" s="233"/>
      <c r="S224" s="233"/>
      <c r="T224" s="234"/>
      <c r="U224" s="228"/>
      <c r="V224" s="228">
        <f>SUM(V225:V231)</f>
        <v>9.9</v>
      </c>
      <c r="W224" s="228"/>
      <c r="X224" s="228"/>
      <c r="Y224" s="228"/>
      <c r="AG224" t="s">
        <v>276</v>
      </c>
    </row>
    <row r="225" spans="1:60" ht="22.5" outlineLevel="1" x14ac:dyDescent="0.2">
      <c r="A225" s="236">
        <v>77</v>
      </c>
      <c r="B225" s="237" t="s">
        <v>2282</v>
      </c>
      <c r="C225" s="247" t="s">
        <v>2283</v>
      </c>
      <c r="D225" s="238" t="s">
        <v>439</v>
      </c>
      <c r="E225" s="239">
        <v>29.128</v>
      </c>
      <c r="F225" s="240"/>
      <c r="G225" s="241">
        <f>ROUND(E225*F225,2)</f>
        <v>0</v>
      </c>
      <c r="H225" s="240"/>
      <c r="I225" s="241">
        <f>ROUND(E225*H225,2)</f>
        <v>0</v>
      </c>
      <c r="J225" s="240"/>
      <c r="K225" s="241">
        <f>ROUND(E225*J225,2)</f>
        <v>0</v>
      </c>
      <c r="L225" s="241">
        <v>21</v>
      </c>
      <c r="M225" s="241">
        <f>G225*(1+L225/100)</f>
        <v>0</v>
      </c>
      <c r="N225" s="239">
        <v>8.0000000000000007E-5</v>
      </c>
      <c r="O225" s="239">
        <f>ROUND(E225*N225,2)</f>
        <v>0</v>
      </c>
      <c r="P225" s="239">
        <v>0</v>
      </c>
      <c r="Q225" s="239">
        <f>ROUND(E225*P225,2)</f>
        <v>0</v>
      </c>
      <c r="R225" s="241" t="s">
        <v>1020</v>
      </c>
      <c r="S225" s="241" t="s">
        <v>280</v>
      </c>
      <c r="T225" s="242" t="s">
        <v>441</v>
      </c>
      <c r="U225" s="222">
        <v>0.34</v>
      </c>
      <c r="V225" s="222">
        <f>ROUND(E225*U225,2)</f>
        <v>9.9</v>
      </c>
      <c r="W225" s="222"/>
      <c r="X225" s="222" t="s">
        <v>399</v>
      </c>
      <c r="Y225" s="222" t="s">
        <v>283</v>
      </c>
      <c r="Z225" s="212"/>
      <c r="AA225" s="212"/>
      <c r="AB225" s="212"/>
      <c r="AC225" s="212"/>
      <c r="AD225" s="212"/>
      <c r="AE225" s="212"/>
      <c r="AF225" s="212"/>
      <c r="AG225" s="212" t="s">
        <v>400</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2600</v>
      </c>
      <c r="D226" s="226"/>
      <c r="E226" s="227">
        <v>29.128</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6">
        <v>78</v>
      </c>
      <c r="B227" s="237" t="s">
        <v>2601</v>
      </c>
      <c r="C227" s="247" t="s">
        <v>2602</v>
      </c>
      <c r="D227" s="238" t="s">
        <v>439</v>
      </c>
      <c r="E227" s="239">
        <v>33.497199999999999</v>
      </c>
      <c r="F227" s="240"/>
      <c r="G227" s="241">
        <f>ROUND(E227*F227,2)</f>
        <v>0</v>
      </c>
      <c r="H227" s="240"/>
      <c r="I227" s="241">
        <f>ROUND(E227*H227,2)</f>
        <v>0</v>
      </c>
      <c r="J227" s="240"/>
      <c r="K227" s="241">
        <f>ROUND(E227*J227,2)</f>
        <v>0</v>
      </c>
      <c r="L227" s="241">
        <v>21</v>
      </c>
      <c r="M227" s="241">
        <f>G227*(1+L227/100)</f>
        <v>0</v>
      </c>
      <c r="N227" s="239">
        <v>5.5000000000000003E-4</v>
      </c>
      <c r="O227" s="239">
        <f>ROUND(E227*N227,2)</f>
        <v>0.02</v>
      </c>
      <c r="P227" s="239">
        <v>0</v>
      </c>
      <c r="Q227" s="239">
        <f>ROUND(E227*P227,2)</f>
        <v>0</v>
      </c>
      <c r="R227" s="241" t="s">
        <v>889</v>
      </c>
      <c r="S227" s="241" t="s">
        <v>280</v>
      </c>
      <c r="T227" s="242" t="s">
        <v>1410</v>
      </c>
      <c r="U227" s="222">
        <v>0</v>
      </c>
      <c r="V227" s="222">
        <f>ROUND(E227*U227,2)</f>
        <v>0</v>
      </c>
      <c r="W227" s="222"/>
      <c r="X227" s="222" t="s">
        <v>831</v>
      </c>
      <c r="Y227" s="222" t="s">
        <v>283</v>
      </c>
      <c r="Z227" s="212"/>
      <c r="AA227" s="212"/>
      <c r="AB227" s="212"/>
      <c r="AC227" s="212"/>
      <c r="AD227" s="212"/>
      <c r="AE227" s="212"/>
      <c r="AF227" s="212"/>
      <c r="AG227" s="212" t="s">
        <v>832</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9" t="s">
        <v>2603</v>
      </c>
      <c r="D228" s="226"/>
      <c r="E228" s="227">
        <v>29.128</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288</v>
      </c>
      <c r="AH228" s="212">
        <v>5</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6" t="s">
        <v>2604</v>
      </c>
      <c r="D229" s="254"/>
      <c r="E229" s="255">
        <v>4.3692000000000002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4</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79</v>
      </c>
      <c r="B230" s="237" t="s">
        <v>2288</v>
      </c>
      <c r="C230" s="247" t="s">
        <v>2289</v>
      </c>
      <c r="D230" s="238" t="s">
        <v>0</v>
      </c>
      <c r="E230" s="239">
        <v>60.877499999999998</v>
      </c>
      <c r="F230" s="240"/>
      <c r="G230" s="241">
        <f>ROUND(E230*F230,2)</f>
        <v>0</v>
      </c>
      <c r="H230" s="240"/>
      <c r="I230" s="241">
        <f>ROUND(E230*H230,2)</f>
        <v>0</v>
      </c>
      <c r="J230" s="240"/>
      <c r="K230" s="241">
        <f>ROUND(E230*J230,2)</f>
        <v>0</v>
      </c>
      <c r="L230" s="241">
        <v>21</v>
      </c>
      <c r="M230" s="241">
        <f>G230*(1+L230/100)</f>
        <v>0</v>
      </c>
      <c r="N230" s="239">
        <v>0</v>
      </c>
      <c r="O230" s="239">
        <f>ROUND(E230*N230,2)</f>
        <v>0</v>
      </c>
      <c r="P230" s="239">
        <v>0</v>
      </c>
      <c r="Q230" s="239">
        <f>ROUND(E230*P230,2)</f>
        <v>0</v>
      </c>
      <c r="R230" s="241" t="s">
        <v>1020</v>
      </c>
      <c r="S230" s="241" t="s">
        <v>280</v>
      </c>
      <c r="T230" s="242" t="s">
        <v>441</v>
      </c>
      <c r="U230" s="222">
        <v>0</v>
      </c>
      <c r="V230" s="222">
        <f>ROUND(E230*U230,2)</f>
        <v>0</v>
      </c>
      <c r="W230" s="222"/>
      <c r="X230" s="222" t="s">
        <v>399</v>
      </c>
      <c r="Y230" s="222" t="s">
        <v>283</v>
      </c>
      <c r="Z230" s="212"/>
      <c r="AA230" s="212"/>
      <c r="AB230" s="212"/>
      <c r="AC230" s="212"/>
      <c r="AD230" s="212"/>
      <c r="AE230" s="212"/>
      <c r="AF230" s="212"/>
      <c r="AG230" s="212" t="s">
        <v>1036</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64" t="s">
        <v>1037</v>
      </c>
      <c r="D231" s="256"/>
      <c r="E231" s="256"/>
      <c r="F231" s="256"/>
      <c r="G231" s="256"/>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448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29" t="s">
        <v>275</v>
      </c>
      <c r="B232" s="230" t="s">
        <v>210</v>
      </c>
      <c r="C232" s="246" t="s">
        <v>211</v>
      </c>
      <c r="D232" s="231"/>
      <c r="E232" s="232"/>
      <c r="F232" s="233"/>
      <c r="G232" s="233">
        <f>SUMIF(AG233:AG238,"&lt;&gt;NOR",G233:G238)</f>
        <v>0</v>
      </c>
      <c r="H232" s="233"/>
      <c r="I232" s="233">
        <f>SUM(I233:I238)</f>
        <v>0</v>
      </c>
      <c r="J232" s="233"/>
      <c r="K232" s="233">
        <f>SUM(K233:K238)</f>
        <v>0</v>
      </c>
      <c r="L232" s="233"/>
      <c r="M232" s="233">
        <f>SUM(M233:M238)</f>
        <v>0</v>
      </c>
      <c r="N232" s="232"/>
      <c r="O232" s="232">
        <f>SUM(O233:O238)</f>
        <v>0</v>
      </c>
      <c r="P232" s="232"/>
      <c r="Q232" s="232">
        <f>SUM(Q233:Q238)</f>
        <v>0</v>
      </c>
      <c r="R232" s="233"/>
      <c r="S232" s="233"/>
      <c r="T232" s="234"/>
      <c r="U232" s="228"/>
      <c r="V232" s="228">
        <f>SUM(V233:V238)</f>
        <v>6.72</v>
      </c>
      <c r="W232" s="228"/>
      <c r="X232" s="228"/>
      <c r="Y232" s="228"/>
      <c r="AG232" t="s">
        <v>276</v>
      </c>
    </row>
    <row r="233" spans="1:60" outlineLevel="1" x14ac:dyDescent="0.2">
      <c r="A233" s="236">
        <v>80</v>
      </c>
      <c r="B233" s="237" t="s">
        <v>2605</v>
      </c>
      <c r="C233" s="247" t="s">
        <v>2606</v>
      </c>
      <c r="D233" s="238" t="s">
        <v>564</v>
      </c>
      <c r="E233" s="239">
        <v>16</v>
      </c>
      <c r="F233" s="240"/>
      <c r="G233" s="241">
        <f>ROUND(E233*F233,2)</f>
        <v>0</v>
      </c>
      <c r="H233" s="240"/>
      <c r="I233" s="241">
        <f>ROUND(E233*H233,2)</f>
        <v>0</v>
      </c>
      <c r="J233" s="240"/>
      <c r="K233" s="241">
        <f>ROUND(E233*J233,2)</f>
        <v>0</v>
      </c>
      <c r="L233" s="241">
        <v>21</v>
      </c>
      <c r="M233" s="241">
        <f>G233*(1+L233/100)</f>
        <v>0</v>
      </c>
      <c r="N233" s="239">
        <v>1.3999999999999999E-4</v>
      </c>
      <c r="O233" s="239">
        <f>ROUND(E233*N233,2)</f>
        <v>0</v>
      </c>
      <c r="P233" s="239">
        <v>0</v>
      </c>
      <c r="Q233" s="239">
        <f>ROUND(E233*P233,2)</f>
        <v>0</v>
      </c>
      <c r="R233" s="241" t="s">
        <v>1088</v>
      </c>
      <c r="S233" s="241" t="s">
        <v>280</v>
      </c>
      <c r="T233" s="242" t="s">
        <v>441</v>
      </c>
      <c r="U233" s="222">
        <v>0.42</v>
      </c>
      <c r="V233" s="222">
        <f>ROUND(E233*U233,2)</f>
        <v>6.72</v>
      </c>
      <c r="W233" s="222"/>
      <c r="X233" s="222" t="s">
        <v>399</v>
      </c>
      <c r="Y233" s="222" t="s">
        <v>283</v>
      </c>
      <c r="Z233" s="212"/>
      <c r="AA233" s="212"/>
      <c r="AB233" s="212"/>
      <c r="AC233" s="212"/>
      <c r="AD233" s="212"/>
      <c r="AE233" s="212"/>
      <c r="AF233" s="212"/>
      <c r="AG233" s="212" t="s">
        <v>400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9" t="s">
        <v>2607</v>
      </c>
      <c r="D234" s="226"/>
      <c r="E234" s="227">
        <v>16</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81</v>
      </c>
      <c r="B235" s="237" t="s">
        <v>2608</v>
      </c>
      <c r="C235" s="247" t="s">
        <v>2609</v>
      </c>
      <c r="D235" s="238" t="s">
        <v>0</v>
      </c>
      <c r="E235" s="239">
        <v>297.60000000000002</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t="s">
        <v>1088</v>
      </c>
      <c r="S235" s="241" t="s">
        <v>280</v>
      </c>
      <c r="T235" s="242" t="s">
        <v>441</v>
      </c>
      <c r="U235" s="222">
        <v>0</v>
      </c>
      <c r="V235" s="222">
        <f>ROUND(E235*U235,2)</f>
        <v>0</v>
      </c>
      <c r="W235" s="222"/>
      <c r="X235" s="222" t="s">
        <v>399</v>
      </c>
      <c r="Y235" s="222" t="s">
        <v>283</v>
      </c>
      <c r="Z235" s="212"/>
      <c r="AA235" s="212"/>
      <c r="AB235" s="212"/>
      <c r="AC235" s="212"/>
      <c r="AD235" s="212"/>
      <c r="AE235" s="212"/>
      <c r="AF235" s="212"/>
      <c r="AG235" s="212" t="s">
        <v>400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64" t="s">
        <v>1076</v>
      </c>
      <c r="D236" s="256"/>
      <c r="E236" s="256"/>
      <c r="F236" s="256"/>
      <c r="G236" s="256"/>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448</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6">
        <v>82</v>
      </c>
      <c r="B237" s="237" t="s">
        <v>2610</v>
      </c>
      <c r="C237" s="247" t="s">
        <v>2611</v>
      </c>
      <c r="D237" s="238" t="s">
        <v>886</v>
      </c>
      <c r="E237" s="239">
        <v>8</v>
      </c>
      <c r="F237" s="240"/>
      <c r="G237" s="241">
        <f>ROUND(E237*F237,2)</f>
        <v>0</v>
      </c>
      <c r="H237" s="240"/>
      <c r="I237" s="241">
        <f>ROUND(E237*H237,2)</f>
        <v>0</v>
      </c>
      <c r="J237" s="240"/>
      <c r="K237" s="241">
        <f>ROUND(E237*J237,2)</f>
        <v>0</v>
      </c>
      <c r="L237" s="241">
        <v>21</v>
      </c>
      <c r="M237" s="241">
        <f>G237*(1+L237/100)</f>
        <v>0</v>
      </c>
      <c r="N237" s="239">
        <v>0</v>
      </c>
      <c r="O237" s="239">
        <f>ROUND(E237*N237,2)</f>
        <v>0</v>
      </c>
      <c r="P237" s="239">
        <v>0</v>
      </c>
      <c r="Q237" s="239">
        <f>ROUND(E237*P237,2)</f>
        <v>0</v>
      </c>
      <c r="R237" s="241"/>
      <c r="S237" s="241" t="s">
        <v>316</v>
      </c>
      <c r="T237" s="242" t="s">
        <v>281</v>
      </c>
      <c r="U237" s="222">
        <v>0</v>
      </c>
      <c r="V237" s="222">
        <f>ROUND(E237*U237,2)</f>
        <v>0</v>
      </c>
      <c r="W237" s="222"/>
      <c r="X237" s="222" t="s">
        <v>831</v>
      </c>
      <c r="Y237" s="222" t="s">
        <v>283</v>
      </c>
      <c r="Z237" s="212"/>
      <c r="AA237" s="212"/>
      <c r="AB237" s="212"/>
      <c r="AC237" s="212"/>
      <c r="AD237" s="212"/>
      <c r="AE237" s="212"/>
      <c r="AF237" s="212"/>
      <c r="AG237" s="212" t="s">
        <v>832</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48" t="s">
        <v>2612</v>
      </c>
      <c r="D238" s="244"/>
      <c r="E238" s="244"/>
      <c r="F238" s="244"/>
      <c r="G238" s="244"/>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286</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43" t="str">
        <f>C238</f>
        <v>dřevěné sedáky (modřín) s povrchovou úpravou v přírodním odstínu – venkovní lazura s impregnací na vodní bázi</v>
      </c>
      <c r="BB238" s="212"/>
      <c r="BC238" s="212"/>
      <c r="BD238" s="212"/>
      <c r="BE238" s="212"/>
      <c r="BF238" s="212"/>
      <c r="BG238" s="212"/>
      <c r="BH238" s="212"/>
    </row>
    <row r="239" spans="1:60" x14ac:dyDescent="0.2">
      <c r="A239" s="229" t="s">
        <v>275</v>
      </c>
      <c r="B239" s="230" t="s">
        <v>162</v>
      </c>
      <c r="C239" s="246" t="s">
        <v>163</v>
      </c>
      <c r="D239" s="231"/>
      <c r="E239" s="232"/>
      <c r="F239" s="233"/>
      <c r="G239" s="233">
        <f>SUMIF(AG240:AG241,"&lt;&gt;NOR",G240:G241)</f>
        <v>0</v>
      </c>
      <c r="H239" s="233"/>
      <c r="I239" s="233">
        <f>SUM(I240:I241)</f>
        <v>0</v>
      </c>
      <c r="J239" s="233"/>
      <c r="K239" s="233">
        <f>SUM(K240:K241)</f>
        <v>0</v>
      </c>
      <c r="L239" s="233"/>
      <c r="M239" s="233">
        <f>SUM(M240:M241)</f>
        <v>0</v>
      </c>
      <c r="N239" s="232"/>
      <c r="O239" s="232">
        <f>SUM(O240:O241)</f>
        <v>0.01</v>
      </c>
      <c r="P239" s="232"/>
      <c r="Q239" s="232">
        <f>SUM(Q240:Q241)</f>
        <v>0</v>
      </c>
      <c r="R239" s="233"/>
      <c r="S239" s="233"/>
      <c r="T239" s="234"/>
      <c r="U239" s="228"/>
      <c r="V239" s="228">
        <f>SUM(V240:V241)</f>
        <v>1.0900000000000001</v>
      </c>
      <c r="W239" s="228"/>
      <c r="X239" s="228"/>
      <c r="Y239" s="228"/>
      <c r="AG239" t="s">
        <v>276</v>
      </c>
    </row>
    <row r="240" spans="1:60" outlineLevel="1" x14ac:dyDescent="0.2">
      <c r="A240" s="236">
        <v>83</v>
      </c>
      <c r="B240" s="237" t="s">
        <v>2613</v>
      </c>
      <c r="C240" s="247" t="s">
        <v>2614</v>
      </c>
      <c r="D240" s="238" t="s">
        <v>492</v>
      </c>
      <c r="E240" s="239">
        <v>1</v>
      </c>
      <c r="F240" s="240"/>
      <c r="G240" s="241">
        <f>ROUND(E240*F240,2)</f>
        <v>0</v>
      </c>
      <c r="H240" s="240"/>
      <c r="I240" s="241">
        <f>ROUND(E240*H240,2)</f>
        <v>0</v>
      </c>
      <c r="J240" s="240"/>
      <c r="K240" s="241">
        <f>ROUND(E240*J240,2)</f>
        <v>0</v>
      </c>
      <c r="L240" s="241">
        <v>21</v>
      </c>
      <c r="M240" s="241">
        <f>G240*(1+L240/100)</f>
        <v>0</v>
      </c>
      <c r="N240" s="239">
        <v>7.0200000000000002E-3</v>
      </c>
      <c r="O240" s="239">
        <f>ROUND(E240*N240,2)</f>
        <v>0.01</v>
      </c>
      <c r="P240" s="239">
        <v>0</v>
      </c>
      <c r="Q240" s="239">
        <f>ROUND(E240*P240,2)</f>
        <v>0</v>
      </c>
      <c r="R240" s="241" t="s">
        <v>2407</v>
      </c>
      <c r="S240" s="241" t="s">
        <v>280</v>
      </c>
      <c r="T240" s="242" t="s">
        <v>441</v>
      </c>
      <c r="U240" s="222">
        <v>1.0940000000000001</v>
      </c>
      <c r="V240" s="222">
        <f>ROUND(E240*U240,2)</f>
        <v>1.0900000000000001</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2615</v>
      </c>
      <c r="D241" s="226"/>
      <c r="E241" s="227">
        <v>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x14ac:dyDescent="0.2">
      <c r="A242" s="229" t="s">
        <v>275</v>
      </c>
      <c r="B242" s="230" t="s">
        <v>212</v>
      </c>
      <c r="C242" s="246" t="s">
        <v>213</v>
      </c>
      <c r="D242" s="231"/>
      <c r="E242" s="232"/>
      <c r="F242" s="233"/>
      <c r="G242" s="233">
        <f>SUMIF(AG243:AG281,"&lt;&gt;NOR",G243:G281)</f>
        <v>0</v>
      </c>
      <c r="H242" s="233"/>
      <c r="I242" s="233">
        <f>SUM(I243:I281)</f>
        <v>0</v>
      </c>
      <c r="J242" s="233"/>
      <c r="K242" s="233">
        <f>SUM(K243:K281)</f>
        <v>0</v>
      </c>
      <c r="L242" s="233"/>
      <c r="M242" s="233">
        <f>SUM(M243:M281)</f>
        <v>0</v>
      </c>
      <c r="N242" s="232"/>
      <c r="O242" s="232">
        <f>SUM(O243:O281)</f>
        <v>0.24</v>
      </c>
      <c r="P242" s="232"/>
      <c r="Q242" s="232">
        <f>SUM(Q243:Q281)</f>
        <v>0.7</v>
      </c>
      <c r="R242" s="233"/>
      <c r="S242" s="233"/>
      <c r="T242" s="234"/>
      <c r="U242" s="228"/>
      <c r="V242" s="228">
        <f>SUM(V243:V281)</f>
        <v>34.210000000000008</v>
      </c>
      <c r="W242" s="228"/>
      <c r="X242" s="228"/>
      <c r="Y242" s="228"/>
      <c r="AG242" t="s">
        <v>276</v>
      </c>
    </row>
    <row r="243" spans="1:60" outlineLevel="1" x14ac:dyDescent="0.2">
      <c r="A243" s="236">
        <v>84</v>
      </c>
      <c r="B243" s="237" t="s">
        <v>2616</v>
      </c>
      <c r="C243" s="247" t="s">
        <v>2617</v>
      </c>
      <c r="D243" s="238" t="s">
        <v>564</v>
      </c>
      <c r="E243" s="239">
        <v>34.56</v>
      </c>
      <c r="F243" s="240"/>
      <c r="G243" s="241">
        <f>ROUND(E243*F243,2)</f>
        <v>0</v>
      </c>
      <c r="H243" s="240"/>
      <c r="I243" s="241">
        <f>ROUND(E243*H243,2)</f>
        <v>0</v>
      </c>
      <c r="J243" s="240"/>
      <c r="K243" s="241">
        <f>ROUND(E243*J243,2)</f>
        <v>0</v>
      </c>
      <c r="L243" s="241">
        <v>21</v>
      </c>
      <c r="M243" s="241">
        <f>G243*(1+L243/100)</f>
        <v>0</v>
      </c>
      <c r="N243" s="239">
        <v>0</v>
      </c>
      <c r="O243" s="239">
        <f>ROUND(E243*N243,2)</f>
        <v>0</v>
      </c>
      <c r="P243" s="239">
        <v>0</v>
      </c>
      <c r="Q243" s="239">
        <f>ROUND(E243*P243,2)</f>
        <v>0</v>
      </c>
      <c r="R243" s="241"/>
      <c r="S243" s="241" t="s">
        <v>316</v>
      </c>
      <c r="T243" s="242" t="s">
        <v>441</v>
      </c>
      <c r="U243" s="222">
        <v>0.33</v>
      </c>
      <c r="V243" s="222">
        <f>ROUND(E243*U243,2)</f>
        <v>11.4</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9" t="s">
        <v>2618</v>
      </c>
      <c r="D244" s="226"/>
      <c r="E244" s="227">
        <v>34.56</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6">
        <v>85</v>
      </c>
      <c r="B245" s="237" t="s">
        <v>2619</v>
      </c>
      <c r="C245" s="247" t="s">
        <v>2620</v>
      </c>
      <c r="D245" s="238" t="s">
        <v>564</v>
      </c>
      <c r="E245" s="239">
        <v>34.4</v>
      </c>
      <c r="F245" s="240"/>
      <c r="G245" s="241">
        <f>ROUND(E245*F245,2)</f>
        <v>0</v>
      </c>
      <c r="H245" s="240"/>
      <c r="I245" s="241">
        <f>ROUND(E245*H245,2)</f>
        <v>0</v>
      </c>
      <c r="J245" s="240"/>
      <c r="K245" s="241">
        <f>ROUND(E245*J245,2)</f>
        <v>0</v>
      </c>
      <c r="L245" s="241">
        <v>21</v>
      </c>
      <c r="M245" s="241">
        <f>G245*(1+L245/100)</f>
        <v>0</v>
      </c>
      <c r="N245" s="239">
        <v>0</v>
      </c>
      <c r="O245" s="239">
        <f>ROUND(E245*N245,2)</f>
        <v>0</v>
      </c>
      <c r="P245" s="239">
        <v>2.48E-3</v>
      </c>
      <c r="Q245" s="239">
        <f>ROUND(E245*P245,2)</f>
        <v>0.09</v>
      </c>
      <c r="R245" s="241" t="s">
        <v>1095</v>
      </c>
      <c r="S245" s="241" t="s">
        <v>280</v>
      </c>
      <c r="T245" s="242" t="s">
        <v>441</v>
      </c>
      <c r="U245" s="222">
        <v>0.20599999999999999</v>
      </c>
      <c r="V245" s="222">
        <f>ROUND(E245*U245,2)</f>
        <v>7.09</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2621</v>
      </c>
      <c r="D246" s="226"/>
      <c r="E246" s="227">
        <v>34.4</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2.5" outlineLevel="1" x14ac:dyDescent="0.2">
      <c r="A247" s="257">
        <v>86</v>
      </c>
      <c r="B247" s="258" t="s">
        <v>2622</v>
      </c>
      <c r="C247" s="265" t="s">
        <v>2623</v>
      </c>
      <c r="D247" s="259" t="s">
        <v>492</v>
      </c>
      <c r="E247" s="260">
        <v>1</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t="s">
        <v>1095</v>
      </c>
      <c r="S247" s="262" t="s">
        <v>280</v>
      </c>
      <c r="T247" s="263" t="s">
        <v>441</v>
      </c>
      <c r="U247" s="222">
        <v>2.2400000000000002</v>
      </c>
      <c r="V247" s="222">
        <f>ROUND(E247*U247,2)</f>
        <v>2.2400000000000002</v>
      </c>
      <c r="W247" s="222"/>
      <c r="X247" s="222" t="s">
        <v>399</v>
      </c>
      <c r="Y247" s="222" t="s">
        <v>283</v>
      </c>
      <c r="Z247" s="212"/>
      <c r="AA247" s="212"/>
      <c r="AB247" s="212"/>
      <c r="AC247" s="212"/>
      <c r="AD247" s="212"/>
      <c r="AE247" s="212"/>
      <c r="AF247" s="212"/>
      <c r="AG247" s="212" t="s">
        <v>400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57">
        <v>87</v>
      </c>
      <c r="B248" s="258" t="s">
        <v>2624</v>
      </c>
      <c r="C248" s="265" t="s">
        <v>2625</v>
      </c>
      <c r="D248" s="259" t="s">
        <v>492</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t="s">
        <v>1095</v>
      </c>
      <c r="S248" s="262" t="s">
        <v>280</v>
      </c>
      <c r="T248" s="263" t="s">
        <v>441</v>
      </c>
      <c r="U248" s="222">
        <v>9.16</v>
      </c>
      <c r="V248" s="222">
        <f>ROUND(E248*U248,2)</f>
        <v>9.16</v>
      </c>
      <c r="W248" s="222"/>
      <c r="X248" s="222" t="s">
        <v>399</v>
      </c>
      <c r="Y248" s="222" t="s">
        <v>283</v>
      </c>
      <c r="Z248" s="212"/>
      <c r="AA248" s="212"/>
      <c r="AB248" s="212"/>
      <c r="AC248" s="212"/>
      <c r="AD248" s="212"/>
      <c r="AE248" s="212"/>
      <c r="AF248" s="212"/>
      <c r="AG248" s="212" t="s">
        <v>400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88</v>
      </c>
      <c r="B249" s="237" t="s">
        <v>2626</v>
      </c>
      <c r="C249" s="247" t="s">
        <v>2627</v>
      </c>
      <c r="D249" s="238" t="s">
        <v>492</v>
      </c>
      <c r="E249" s="239">
        <v>1</v>
      </c>
      <c r="F249" s="240"/>
      <c r="G249" s="241">
        <f>ROUND(E249*F249,2)</f>
        <v>0</v>
      </c>
      <c r="H249" s="240"/>
      <c r="I249" s="241">
        <f>ROUND(E249*H249,2)</f>
        <v>0</v>
      </c>
      <c r="J249" s="240"/>
      <c r="K249" s="241">
        <f>ROUND(E249*J249,2)</f>
        <v>0</v>
      </c>
      <c r="L249" s="241">
        <v>21</v>
      </c>
      <c r="M249" s="241">
        <f>G249*(1+L249/100)</f>
        <v>0</v>
      </c>
      <c r="N249" s="239">
        <v>0</v>
      </c>
      <c r="O249" s="239">
        <f>ROUND(E249*N249,2)</f>
        <v>0</v>
      </c>
      <c r="P249" s="239">
        <v>0.21</v>
      </c>
      <c r="Q249" s="239">
        <f>ROUND(E249*P249,2)</f>
        <v>0.21</v>
      </c>
      <c r="R249" s="241" t="s">
        <v>1095</v>
      </c>
      <c r="S249" s="241" t="s">
        <v>280</v>
      </c>
      <c r="T249" s="242" t="s">
        <v>441</v>
      </c>
      <c r="U249" s="222">
        <v>0.71399999999999997</v>
      </c>
      <c r="V249" s="222">
        <f>ROUND(E249*U249,2)</f>
        <v>0.71</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2628</v>
      </c>
      <c r="D250" s="226"/>
      <c r="E250" s="227">
        <v>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288</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6">
        <v>89</v>
      </c>
      <c r="B251" s="237" t="s">
        <v>2629</v>
      </c>
      <c r="C251" s="247" t="s">
        <v>2630</v>
      </c>
      <c r="D251" s="238" t="s">
        <v>492</v>
      </c>
      <c r="E251" s="239">
        <v>1</v>
      </c>
      <c r="F251" s="240"/>
      <c r="G251" s="241">
        <f>ROUND(E251*F251,2)</f>
        <v>0</v>
      </c>
      <c r="H251" s="240"/>
      <c r="I251" s="241">
        <f>ROUND(E251*H251,2)</f>
        <v>0</v>
      </c>
      <c r="J251" s="240"/>
      <c r="K251" s="241">
        <f>ROUND(E251*J251,2)</f>
        <v>0</v>
      </c>
      <c r="L251" s="241">
        <v>21</v>
      </c>
      <c r="M251" s="241">
        <f>G251*(1+L251/100)</f>
        <v>0</v>
      </c>
      <c r="N251" s="239">
        <v>0</v>
      </c>
      <c r="O251" s="239">
        <f>ROUND(E251*N251,2)</f>
        <v>0</v>
      </c>
      <c r="P251" s="239">
        <v>0.4</v>
      </c>
      <c r="Q251" s="239">
        <f>ROUND(E251*P251,2)</f>
        <v>0.4</v>
      </c>
      <c r="R251" s="241" t="s">
        <v>1095</v>
      </c>
      <c r="S251" s="241" t="s">
        <v>280</v>
      </c>
      <c r="T251" s="242" t="s">
        <v>441</v>
      </c>
      <c r="U251" s="222">
        <v>3.6120000000000001</v>
      </c>
      <c r="V251" s="222">
        <f>ROUND(E251*U251,2)</f>
        <v>3.61</v>
      </c>
      <c r="W251" s="222"/>
      <c r="X251" s="222" t="s">
        <v>399</v>
      </c>
      <c r="Y251" s="222" t="s">
        <v>283</v>
      </c>
      <c r="Z251" s="212"/>
      <c r="AA251" s="212"/>
      <c r="AB251" s="212"/>
      <c r="AC251" s="212"/>
      <c r="AD251" s="212"/>
      <c r="AE251" s="212"/>
      <c r="AF251" s="212"/>
      <c r="AG251" s="212" t="s">
        <v>400</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2631</v>
      </c>
      <c r="D252" s="226"/>
      <c r="E252" s="227">
        <v>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6">
        <v>90</v>
      </c>
      <c r="B253" s="237" t="s">
        <v>1553</v>
      </c>
      <c r="C253" s="247" t="s">
        <v>1554</v>
      </c>
      <c r="D253" s="238" t="s">
        <v>0</v>
      </c>
      <c r="E253" s="239">
        <v>1051.3124</v>
      </c>
      <c r="F253" s="240"/>
      <c r="G253" s="241">
        <f>ROUND(E253*F253,2)</f>
        <v>0</v>
      </c>
      <c r="H253" s="240"/>
      <c r="I253" s="241">
        <f>ROUND(E253*H253,2)</f>
        <v>0</v>
      </c>
      <c r="J253" s="240"/>
      <c r="K253" s="241">
        <f>ROUND(E253*J253,2)</f>
        <v>0</v>
      </c>
      <c r="L253" s="241">
        <v>21</v>
      </c>
      <c r="M253" s="241">
        <f>G253*(1+L253/100)</f>
        <v>0</v>
      </c>
      <c r="N253" s="239">
        <v>0</v>
      </c>
      <c r="O253" s="239">
        <f>ROUND(E253*N253,2)</f>
        <v>0</v>
      </c>
      <c r="P253" s="239">
        <v>0</v>
      </c>
      <c r="Q253" s="239">
        <f>ROUND(E253*P253,2)</f>
        <v>0</v>
      </c>
      <c r="R253" s="241" t="s">
        <v>1095</v>
      </c>
      <c r="S253" s="241" t="s">
        <v>280</v>
      </c>
      <c r="T253" s="242" t="s">
        <v>441</v>
      </c>
      <c r="U253" s="222">
        <v>0</v>
      </c>
      <c r="V253" s="222">
        <f>ROUND(E253*U253,2)</f>
        <v>0</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64" t="s">
        <v>1076</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7">
        <v>91</v>
      </c>
      <c r="B255" s="258" t="s">
        <v>1477</v>
      </c>
      <c r="C255" s="265" t="s">
        <v>2632</v>
      </c>
      <c r="D255" s="259" t="s">
        <v>886</v>
      </c>
      <c r="E255" s="260">
        <v>4</v>
      </c>
      <c r="F255" s="261"/>
      <c r="G255" s="262">
        <f>ROUND(E255*F255,2)</f>
        <v>0</v>
      </c>
      <c r="H255" s="261"/>
      <c r="I255" s="262">
        <f>ROUND(E255*H255,2)</f>
        <v>0</v>
      </c>
      <c r="J255" s="261"/>
      <c r="K255" s="262">
        <f>ROUND(E255*J255,2)</f>
        <v>0</v>
      </c>
      <c r="L255" s="262">
        <v>21</v>
      </c>
      <c r="M255" s="262">
        <f>G255*(1+L255/100)</f>
        <v>0</v>
      </c>
      <c r="N255" s="260">
        <v>0</v>
      </c>
      <c r="O255" s="260">
        <f>ROUND(E255*N255,2)</f>
        <v>0</v>
      </c>
      <c r="P255" s="260">
        <v>0</v>
      </c>
      <c r="Q255" s="260">
        <f>ROUND(E255*P255,2)</f>
        <v>0</v>
      </c>
      <c r="R255" s="262"/>
      <c r="S255" s="262" t="s">
        <v>316</v>
      </c>
      <c r="T255" s="263" t="s">
        <v>281</v>
      </c>
      <c r="U255" s="222">
        <v>0</v>
      </c>
      <c r="V255" s="222">
        <f>ROUND(E255*U255,2)</f>
        <v>0</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7">
        <v>92</v>
      </c>
      <c r="B256" s="258" t="s">
        <v>1491</v>
      </c>
      <c r="C256" s="265" t="s">
        <v>2633</v>
      </c>
      <c r="D256" s="259" t="s">
        <v>1110</v>
      </c>
      <c r="E256" s="260">
        <v>6.56</v>
      </c>
      <c r="F256" s="261"/>
      <c r="G256" s="262">
        <f>ROUND(E256*F256,2)</f>
        <v>0</v>
      </c>
      <c r="H256" s="261"/>
      <c r="I256" s="262">
        <f>ROUND(E256*H256,2)</f>
        <v>0</v>
      </c>
      <c r="J256" s="261"/>
      <c r="K256" s="262">
        <f>ROUND(E256*J256,2)</f>
        <v>0</v>
      </c>
      <c r="L256" s="262">
        <v>21</v>
      </c>
      <c r="M256" s="262">
        <f>G256*(1+L256/100)</f>
        <v>0</v>
      </c>
      <c r="N256" s="260">
        <v>0</v>
      </c>
      <c r="O256" s="260">
        <f>ROUND(E256*N256,2)</f>
        <v>0</v>
      </c>
      <c r="P256" s="260">
        <v>0</v>
      </c>
      <c r="Q256" s="260">
        <f>ROUND(E256*P256,2)</f>
        <v>0</v>
      </c>
      <c r="R256" s="262"/>
      <c r="S256" s="262" t="s">
        <v>316</v>
      </c>
      <c r="T256" s="263" t="s">
        <v>281</v>
      </c>
      <c r="U256" s="222">
        <v>0</v>
      </c>
      <c r="V256" s="222">
        <f>ROUND(E256*U256,2)</f>
        <v>0</v>
      </c>
      <c r="W256" s="222"/>
      <c r="X256" s="222" t="s">
        <v>399</v>
      </c>
      <c r="Y256" s="222" t="s">
        <v>283</v>
      </c>
      <c r="Z256" s="212"/>
      <c r="AA256" s="212"/>
      <c r="AB256" s="212"/>
      <c r="AC256" s="212"/>
      <c r="AD256" s="212"/>
      <c r="AE256" s="212"/>
      <c r="AF256" s="212"/>
      <c r="AG256" s="212" t="s">
        <v>400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57">
        <v>93</v>
      </c>
      <c r="B257" s="258" t="s">
        <v>2634</v>
      </c>
      <c r="C257" s="265" t="s">
        <v>2635</v>
      </c>
      <c r="D257" s="259" t="s">
        <v>886</v>
      </c>
      <c r="E257" s="260">
        <v>1</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316</v>
      </c>
      <c r="T257" s="263" t="s">
        <v>281</v>
      </c>
      <c r="U257" s="222">
        <v>0</v>
      </c>
      <c r="V257" s="222">
        <f>ROUND(E257*U257,2)</f>
        <v>0</v>
      </c>
      <c r="W257" s="222"/>
      <c r="X257" s="222" t="s">
        <v>399</v>
      </c>
      <c r="Y257" s="222" t="s">
        <v>283</v>
      </c>
      <c r="Z257" s="212"/>
      <c r="AA257" s="212"/>
      <c r="AB257" s="212"/>
      <c r="AC257" s="212"/>
      <c r="AD257" s="212"/>
      <c r="AE257" s="212"/>
      <c r="AF257" s="212"/>
      <c r="AG257" s="212" t="s">
        <v>400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6">
        <v>94</v>
      </c>
      <c r="B258" s="237" t="s">
        <v>2636</v>
      </c>
      <c r="C258" s="247" t="s">
        <v>2637</v>
      </c>
      <c r="D258" s="238" t="s">
        <v>439</v>
      </c>
      <c r="E258" s="239">
        <v>152.06399999999999</v>
      </c>
      <c r="F258" s="240"/>
      <c r="G258" s="241">
        <f>ROUND(E258*F258,2)</f>
        <v>0</v>
      </c>
      <c r="H258" s="240"/>
      <c r="I258" s="241">
        <f>ROUND(E258*H258,2)</f>
        <v>0</v>
      </c>
      <c r="J258" s="240"/>
      <c r="K258" s="241">
        <f>ROUND(E258*J258,2)</f>
        <v>0</v>
      </c>
      <c r="L258" s="241">
        <v>21</v>
      </c>
      <c r="M258" s="241">
        <f>G258*(1+L258/100)</f>
        <v>0</v>
      </c>
      <c r="N258" s="239">
        <v>1.6000000000000001E-3</v>
      </c>
      <c r="O258" s="239">
        <f>ROUND(E258*N258,2)</f>
        <v>0.24</v>
      </c>
      <c r="P258" s="239">
        <v>0</v>
      </c>
      <c r="Q258" s="239">
        <f>ROUND(E258*P258,2)</f>
        <v>0</v>
      </c>
      <c r="R258" s="241"/>
      <c r="S258" s="241" t="s">
        <v>316</v>
      </c>
      <c r="T258" s="242" t="s">
        <v>441</v>
      </c>
      <c r="U258" s="222">
        <v>0</v>
      </c>
      <c r="V258" s="222">
        <f>ROUND(E258*U258,2)</f>
        <v>0</v>
      </c>
      <c r="W258" s="222"/>
      <c r="X258" s="222" t="s">
        <v>831</v>
      </c>
      <c r="Y258" s="222" t="s">
        <v>283</v>
      </c>
      <c r="Z258" s="212"/>
      <c r="AA258" s="212"/>
      <c r="AB258" s="212"/>
      <c r="AC258" s="212"/>
      <c r="AD258" s="212"/>
      <c r="AE258" s="212"/>
      <c r="AF258" s="212"/>
      <c r="AG258" s="212" t="s">
        <v>832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2638</v>
      </c>
      <c r="D259" s="226"/>
      <c r="E259" s="227">
        <v>138.24</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66" t="s">
        <v>2639</v>
      </c>
      <c r="D260" s="254"/>
      <c r="E260" s="255">
        <v>13.824</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4</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6">
        <v>95</v>
      </c>
      <c r="B261" s="237" t="s">
        <v>2640</v>
      </c>
      <c r="C261" s="247" t="s">
        <v>2641</v>
      </c>
      <c r="D261" s="238" t="s">
        <v>564</v>
      </c>
      <c r="E261" s="239">
        <v>145.15199999999999</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t="s">
        <v>889</v>
      </c>
      <c r="S261" s="241" t="s">
        <v>280</v>
      </c>
      <c r="T261" s="242" t="s">
        <v>441</v>
      </c>
      <c r="U261" s="222">
        <v>0</v>
      </c>
      <c r="V261" s="222">
        <f>ROUND(E261*U261,2)</f>
        <v>0</v>
      </c>
      <c r="W261" s="222"/>
      <c r="X261" s="222" t="s">
        <v>831</v>
      </c>
      <c r="Y261" s="222" t="s">
        <v>283</v>
      </c>
      <c r="Z261" s="212"/>
      <c r="AA261" s="212"/>
      <c r="AB261" s="212"/>
      <c r="AC261" s="212"/>
      <c r="AD261" s="212"/>
      <c r="AE261" s="212"/>
      <c r="AF261" s="212"/>
      <c r="AG261" s="212" t="s">
        <v>832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49" t="s">
        <v>2642</v>
      </c>
      <c r="D262" s="226"/>
      <c r="E262" s="227">
        <v>138.24</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66" t="s">
        <v>2643</v>
      </c>
      <c r="D263" s="254"/>
      <c r="E263" s="255">
        <v>6.9119999999999999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4</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36">
        <v>96</v>
      </c>
      <c r="B264" s="237" t="s">
        <v>2644</v>
      </c>
      <c r="C264" s="247" t="s">
        <v>2645</v>
      </c>
      <c r="D264" s="238" t="s">
        <v>492</v>
      </c>
      <c r="E264" s="239">
        <v>8</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889</v>
      </c>
      <c r="S264" s="241" t="s">
        <v>280</v>
      </c>
      <c r="T264" s="242" t="s">
        <v>441</v>
      </c>
      <c r="U264" s="222">
        <v>0</v>
      </c>
      <c r="V264" s="222">
        <f>ROUND(E264*U264,2)</f>
        <v>0</v>
      </c>
      <c r="W264" s="222"/>
      <c r="X264" s="222" t="s">
        <v>831</v>
      </c>
      <c r="Y264" s="222" t="s">
        <v>283</v>
      </c>
      <c r="Z264" s="212"/>
      <c r="AA264" s="212"/>
      <c r="AB264" s="212"/>
      <c r="AC264" s="212"/>
      <c r="AD264" s="212"/>
      <c r="AE264" s="212"/>
      <c r="AF264" s="212"/>
      <c r="AG264" s="212" t="s">
        <v>832</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162</v>
      </c>
      <c r="D265" s="226"/>
      <c r="E265" s="227">
        <v>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6">
        <v>97</v>
      </c>
      <c r="B266" s="237" t="s">
        <v>2646</v>
      </c>
      <c r="C266" s="247" t="s">
        <v>2647</v>
      </c>
      <c r="D266" s="238" t="s">
        <v>886</v>
      </c>
      <c r="E266" s="239">
        <v>13</v>
      </c>
      <c r="F266" s="240"/>
      <c r="G266" s="241">
        <f>ROUND(E266*F266,2)</f>
        <v>0</v>
      </c>
      <c r="H266" s="240"/>
      <c r="I266" s="241">
        <f>ROUND(E266*H266,2)</f>
        <v>0</v>
      </c>
      <c r="J266" s="240"/>
      <c r="K266" s="241">
        <f>ROUND(E266*J266,2)</f>
        <v>0</v>
      </c>
      <c r="L266" s="241">
        <v>21</v>
      </c>
      <c r="M266" s="241">
        <f>G266*(1+L266/100)</f>
        <v>0</v>
      </c>
      <c r="N266" s="239">
        <v>0</v>
      </c>
      <c r="O266" s="239">
        <f>ROUND(E266*N266,2)</f>
        <v>0</v>
      </c>
      <c r="P266" s="239">
        <v>0</v>
      </c>
      <c r="Q266" s="239">
        <f>ROUND(E266*P266,2)</f>
        <v>0</v>
      </c>
      <c r="R266" s="241"/>
      <c r="S266" s="241" t="s">
        <v>316</v>
      </c>
      <c r="T266" s="242" t="s">
        <v>281</v>
      </c>
      <c r="U266" s="222">
        <v>0</v>
      </c>
      <c r="V266" s="222">
        <f>ROUND(E266*U266,2)</f>
        <v>0</v>
      </c>
      <c r="W266" s="222"/>
      <c r="X266" s="222" t="s">
        <v>831</v>
      </c>
      <c r="Y266" s="222" t="s">
        <v>283</v>
      </c>
      <c r="Z266" s="212"/>
      <c r="AA266" s="212"/>
      <c r="AB266" s="212"/>
      <c r="AC266" s="212"/>
      <c r="AD266" s="212"/>
      <c r="AE266" s="212"/>
      <c r="AF266" s="212"/>
      <c r="AG266" s="212" t="s">
        <v>832</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49" t="s">
        <v>2648</v>
      </c>
      <c r="D267" s="226"/>
      <c r="E267" s="227">
        <v>13</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57">
        <v>98</v>
      </c>
      <c r="B268" s="258" t="s">
        <v>2649</v>
      </c>
      <c r="C268" s="265" t="s">
        <v>2650</v>
      </c>
      <c r="D268" s="259" t="s">
        <v>886</v>
      </c>
      <c r="E268" s="260">
        <v>2</v>
      </c>
      <c r="F268" s="261"/>
      <c r="G268" s="262">
        <f>ROUND(E268*F268,2)</f>
        <v>0</v>
      </c>
      <c r="H268" s="261"/>
      <c r="I268" s="262">
        <f>ROUND(E268*H268,2)</f>
        <v>0</v>
      </c>
      <c r="J268" s="261"/>
      <c r="K268" s="262">
        <f>ROUND(E268*J268,2)</f>
        <v>0</v>
      </c>
      <c r="L268" s="262">
        <v>21</v>
      </c>
      <c r="M268" s="262">
        <f>G268*(1+L268/100)</f>
        <v>0</v>
      </c>
      <c r="N268" s="260">
        <v>0</v>
      </c>
      <c r="O268" s="260">
        <f>ROUND(E268*N268,2)</f>
        <v>0</v>
      </c>
      <c r="P268" s="260">
        <v>0</v>
      </c>
      <c r="Q268" s="260">
        <f>ROUND(E268*P268,2)</f>
        <v>0</v>
      </c>
      <c r="R268" s="262"/>
      <c r="S268" s="262" t="s">
        <v>316</v>
      </c>
      <c r="T268" s="263" t="s">
        <v>281</v>
      </c>
      <c r="U268" s="222">
        <v>0</v>
      </c>
      <c r="V268" s="222">
        <f>ROUND(E268*U268,2)</f>
        <v>0</v>
      </c>
      <c r="W268" s="222"/>
      <c r="X268" s="222" t="s">
        <v>831</v>
      </c>
      <c r="Y268" s="222" t="s">
        <v>283</v>
      </c>
      <c r="Z268" s="212"/>
      <c r="AA268" s="212"/>
      <c r="AB268" s="212"/>
      <c r="AC268" s="212"/>
      <c r="AD268" s="212"/>
      <c r="AE268" s="212"/>
      <c r="AF268" s="212"/>
      <c r="AG268" s="212" t="s">
        <v>832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6">
        <v>99</v>
      </c>
      <c r="B269" s="237" t="s">
        <v>2651</v>
      </c>
      <c r="C269" s="247" t="s">
        <v>2652</v>
      </c>
      <c r="D269" s="238" t="s">
        <v>886</v>
      </c>
      <c r="E269" s="239">
        <v>3</v>
      </c>
      <c r="F269" s="240"/>
      <c r="G269" s="241">
        <f>ROUND(E269*F269,2)</f>
        <v>0</v>
      </c>
      <c r="H269" s="240"/>
      <c r="I269" s="241">
        <f>ROUND(E269*H269,2)</f>
        <v>0</v>
      </c>
      <c r="J269" s="240"/>
      <c r="K269" s="241">
        <f>ROUND(E269*J269,2)</f>
        <v>0</v>
      </c>
      <c r="L269" s="241">
        <v>21</v>
      </c>
      <c r="M269" s="241">
        <f>G269*(1+L269/100)</f>
        <v>0</v>
      </c>
      <c r="N269" s="239">
        <v>0</v>
      </c>
      <c r="O269" s="239">
        <f>ROUND(E269*N269,2)</f>
        <v>0</v>
      </c>
      <c r="P269" s="239">
        <v>0</v>
      </c>
      <c r="Q269" s="239">
        <f>ROUND(E269*P269,2)</f>
        <v>0</v>
      </c>
      <c r="R269" s="241"/>
      <c r="S269" s="241" t="s">
        <v>316</v>
      </c>
      <c r="T269" s="242" t="s">
        <v>281</v>
      </c>
      <c r="U269" s="222">
        <v>0</v>
      </c>
      <c r="V269" s="222">
        <f>ROUND(E269*U269,2)</f>
        <v>0</v>
      </c>
      <c r="W269" s="222"/>
      <c r="X269" s="222" t="s">
        <v>831</v>
      </c>
      <c r="Y269" s="222" t="s">
        <v>283</v>
      </c>
      <c r="Z269" s="212"/>
      <c r="AA269" s="212"/>
      <c r="AB269" s="212"/>
      <c r="AC269" s="212"/>
      <c r="AD269" s="212"/>
      <c r="AE269" s="212"/>
      <c r="AF269" s="212"/>
      <c r="AG269" s="212" t="s">
        <v>832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9" t="s">
        <v>2653</v>
      </c>
      <c r="D270" s="226"/>
      <c r="E270" s="227">
        <v>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57">
        <v>100</v>
      </c>
      <c r="B271" s="258" t="s">
        <v>2654</v>
      </c>
      <c r="C271" s="265" t="s">
        <v>2655</v>
      </c>
      <c r="D271" s="259" t="s">
        <v>886</v>
      </c>
      <c r="E271" s="260">
        <v>1</v>
      </c>
      <c r="F271" s="261"/>
      <c r="G271" s="262">
        <f>ROUND(E271*F271,2)</f>
        <v>0</v>
      </c>
      <c r="H271" s="261"/>
      <c r="I271" s="262">
        <f>ROUND(E271*H271,2)</f>
        <v>0</v>
      </c>
      <c r="J271" s="261"/>
      <c r="K271" s="262">
        <f>ROUND(E271*J271,2)</f>
        <v>0</v>
      </c>
      <c r="L271" s="262">
        <v>21</v>
      </c>
      <c r="M271" s="262">
        <f>G271*(1+L271/100)</f>
        <v>0</v>
      </c>
      <c r="N271" s="260">
        <v>0</v>
      </c>
      <c r="O271" s="260">
        <f>ROUND(E271*N271,2)</f>
        <v>0</v>
      </c>
      <c r="P271" s="260">
        <v>0</v>
      </c>
      <c r="Q271" s="260">
        <f>ROUND(E271*P271,2)</f>
        <v>0</v>
      </c>
      <c r="R271" s="262"/>
      <c r="S271" s="262" t="s">
        <v>316</v>
      </c>
      <c r="T271" s="263" t="s">
        <v>281</v>
      </c>
      <c r="U271" s="222">
        <v>0</v>
      </c>
      <c r="V271" s="222">
        <f>ROUND(E271*U271,2)</f>
        <v>0</v>
      </c>
      <c r="W271" s="222"/>
      <c r="X271" s="222" t="s">
        <v>831</v>
      </c>
      <c r="Y271" s="222" t="s">
        <v>283</v>
      </c>
      <c r="Z271" s="212"/>
      <c r="AA271" s="212"/>
      <c r="AB271" s="212"/>
      <c r="AC271" s="212"/>
      <c r="AD271" s="212"/>
      <c r="AE271" s="212"/>
      <c r="AF271" s="212"/>
      <c r="AG271" s="212" t="s">
        <v>832</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6">
        <v>101</v>
      </c>
      <c r="B272" s="237" t="s">
        <v>2656</v>
      </c>
      <c r="C272" s="247" t="s">
        <v>2657</v>
      </c>
      <c r="D272" s="238" t="s">
        <v>886</v>
      </c>
      <c r="E272" s="239">
        <v>1</v>
      </c>
      <c r="F272" s="240"/>
      <c r="G272" s="241">
        <f>ROUND(E272*F272,2)</f>
        <v>0</v>
      </c>
      <c r="H272" s="240"/>
      <c r="I272" s="241">
        <f>ROUND(E272*H272,2)</f>
        <v>0</v>
      </c>
      <c r="J272" s="240"/>
      <c r="K272" s="241">
        <f>ROUND(E272*J272,2)</f>
        <v>0</v>
      </c>
      <c r="L272" s="241">
        <v>21</v>
      </c>
      <c r="M272" s="241">
        <f>G272*(1+L272/100)</f>
        <v>0</v>
      </c>
      <c r="N272" s="239">
        <v>0</v>
      </c>
      <c r="O272" s="239">
        <f>ROUND(E272*N272,2)</f>
        <v>0</v>
      </c>
      <c r="P272" s="239">
        <v>0</v>
      </c>
      <c r="Q272" s="239">
        <f>ROUND(E272*P272,2)</f>
        <v>0</v>
      </c>
      <c r="R272" s="241"/>
      <c r="S272" s="241" t="s">
        <v>316</v>
      </c>
      <c r="T272" s="242" t="s">
        <v>281</v>
      </c>
      <c r="U272" s="222">
        <v>0</v>
      </c>
      <c r="V272" s="222">
        <f>ROUND(E272*U272,2)</f>
        <v>0</v>
      </c>
      <c r="W272" s="222"/>
      <c r="X272" s="222" t="s">
        <v>831</v>
      </c>
      <c r="Y272" s="222" t="s">
        <v>283</v>
      </c>
      <c r="Z272" s="212"/>
      <c r="AA272" s="212"/>
      <c r="AB272" s="212"/>
      <c r="AC272" s="212"/>
      <c r="AD272" s="212"/>
      <c r="AE272" s="212"/>
      <c r="AF272" s="212"/>
      <c r="AG272" s="212" t="s">
        <v>832</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49" t="s">
        <v>2658</v>
      </c>
      <c r="D273" s="226"/>
      <c r="E273" s="227"/>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2659</v>
      </c>
      <c r="D274" s="226"/>
      <c r="E274" s="227"/>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387</v>
      </c>
      <c r="D275" s="226"/>
      <c r="E275" s="227">
        <v>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2660</v>
      </c>
      <c r="D276" s="226"/>
      <c r="E276" s="227"/>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6">
        <v>102</v>
      </c>
      <c r="B277" s="237" t="s">
        <v>2661</v>
      </c>
      <c r="C277" s="247" t="s">
        <v>2662</v>
      </c>
      <c r="D277" s="238" t="s">
        <v>886</v>
      </c>
      <c r="E277" s="239">
        <v>1</v>
      </c>
      <c r="F277" s="240"/>
      <c r="G277" s="241">
        <f>ROUND(E277*F277,2)</f>
        <v>0</v>
      </c>
      <c r="H277" s="240"/>
      <c r="I277" s="241">
        <f>ROUND(E277*H277,2)</f>
        <v>0</v>
      </c>
      <c r="J277" s="240"/>
      <c r="K277" s="241">
        <f>ROUND(E277*J277,2)</f>
        <v>0</v>
      </c>
      <c r="L277" s="241">
        <v>21</v>
      </c>
      <c r="M277" s="241">
        <f>G277*(1+L277/100)</f>
        <v>0</v>
      </c>
      <c r="N277" s="239">
        <v>0</v>
      </c>
      <c r="O277" s="239">
        <f>ROUND(E277*N277,2)</f>
        <v>0</v>
      </c>
      <c r="P277" s="239">
        <v>0</v>
      </c>
      <c r="Q277" s="239">
        <f>ROUND(E277*P277,2)</f>
        <v>0</v>
      </c>
      <c r="R277" s="241"/>
      <c r="S277" s="241" t="s">
        <v>316</v>
      </c>
      <c r="T277" s="242" t="s">
        <v>281</v>
      </c>
      <c r="U277" s="222">
        <v>0</v>
      </c>
      <c r="V277" s="222">
        <f>ROUND(E277*U277,2)</f>
        <v>0</v>
      </c>
      <c r="W277" s="222"/>
      <c r="X277" s="222" t="s">
        <v>831</v>
      </c>
      <c r="Y277" s="222" t="s">
        <v>283</v>
      </c>
      <c r="Z277" s="212"/>
      <c r="AA277" s="212"/>
      <c r="AB277" s="212"/>
      <c r="AC277" s="212"/>
      <c r="AD277" s="212"/>
      <c r="AE277" s="212"/>
      <c r="AF277" s="212"/>
      <c r="AG277" s="212" t="s">
        <v>832</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49" t="s">
        <v>2663</v>
      </c>
      <c r="D278" s="226"/>
      <c r="E278" s="227"/>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2659</v>
      </c>
      <c r="D279" s="226"/>
      <c r="E279" s="227"/>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387</v>
      </c>
      <c r="D280" s="226"/>
      <c r="E280" s="227">
        <v>1</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2664</v>
      </c>
      <c r="D281" s="226"/>
      <c r="E281" s="227"/>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29" t="s">
        <v>275</v>
      </c>
      <c r="B282" s="230" t="s">
        <v>220</v>
      </c>
      <c r="C282" s="246" t="s">
        <v>221</v>
      </c>
      <c r="D282" s="231"/>
      <c r="E282" s="232"/>
      <c r="F282" s="233"/>
      <c r="G282" s="233">
        <f>SUMIF(AG283:AG291,"&lt;&gt;NOR",G283:G291)</f>
        <v>0</v>
      </c>
      <c r="H282" s="233"/>
      <c r="I282" s="233">
        <f>SUM(I283:I291)</f>
        <v>0</v>
      </c>
      <c r="J282" s="233"/>
      <c r="K282" s="233">
        <f>SUM(K283:K291)</f>
        <v>0</v>
      </c>
      <c r="L282" s="233"/>
      <c r="M282" s="233">
        <f>SUM(M283:M291)</f>
        <v>0</v>
      </c>
      <c r="N282" s="232"/>
      <c r="O282" s="232">
        <f>SUM(O283:O291)</f>
        <v>0.03</v>
      </c>
      <c r="P282" s="232"/>
      <c r="Q282" s="232">
        <f>SUM(Q283:Q291)</f>
        <v>0</v>
      </c>
      <c r="R282" s="233"/>
      <c r="S282" s="233"/>
      <c r="T282" s="234"/>
      <c r="U282" s="228"/>
      <c r="V282" s="228">
        <f>SUM(V283:V291)</f>
        <v>19.16</v>
      </c>
      <c r="W282" s="228"/>
      <c r="X282" s="228"/>
      <c r="Y282" s="228"/>
      <c r="AG282" t="s">
        <v>276</v>
      </c>
    </row>
    <row r="283" spans="1:60" outlineLevel="1" x14ac:dyDescent="0.2">
      <c r="A283" s="236">
        <v>103</v>
      </c>
      <c r="B283" s="237" t="s">
        <v>1586</v>
      </c>
      <c r="C283" s="247" t="s">
        <v>1587</v>
      </c>
      <c r="D283" s="238" t="s">
        <v>439</v>
      </c>
      <c r="E283" s="239">
        <v>42.908000000000001</v>
      </c>
      <c r="F283" s="240"/>
      <c r="G283" s="241">
        <f>ROUND(E283*F283,2)</f>
        <v>0</v>
      </c>
      <c r="H283" s="240"/>
      <c r="I283" s="241">
        <f>ROUND(E283*H283,2)</f>
        <v>0</v>
      </c>
      <c r="J283" s="240"/>
      <c r="K283" s="241">
        <f>ROUND(E283*J283,2)</f>
        <v>0</v>
      </c>
      <c r="L283" s="241">
        <v>21</v>
      </c>
      <c r="M283" s="241">
        <f>G283*(1+L283/100)</f>
        <v>0</v>
      </c>
      <c r="N283" s="239">
        <v>4.2000000000000002E-4</v>
      </c>
      <c r="O283" s="239">
        <f>ROUND(E283*N283,2)</f>
        <v>0.02</v>
      </c>
      <c r="P283" s="239">
        <v>0</v>
      </c>
      <c r="Q283" s="239">
        <f>ROUND(E283*P283,2)</f>
        <v>0</v>
      </c>
      <c r="R283" s="241" t="s">
        <v>1583</v>
      </c>
      <c r="S283" s="241" t="s">
        <v>280</v>
      </c>
      <c r="T283" s="242" t="s">
        <v>441</v>
      </c>
      <c r="U283" s="222">
        <v>0.28699999999999998</v>
      </c>
      <c r="V283" s="222">
        <f>ROUND(E283*U283,2)</f>
        <v>12.31</v>
      </c>
      <c r="W283" s="222"/>
      <c r="X283" s="222" t="s">
        <v>399</v>
      </c>
      <c r="Y283" s="222" t="s">
        <v>283</v>
      </c>
      <c r="Z283" s="212"/>
      <c r="AA283" s="212"/>
      <c r="AB283" s="212"/>
      <c r="AC283" s="212"/>
      <c r="AD283" s="212"/>
      <c r="AE283" s="212"/>
      <c r="AF283" s="212"/>
      <c r="AG283" s="212" t="s">
        <v>400</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48" t="s">
        <v>1588</v>
      </c>
      <c r="D284" s="244"/>
      <c r="E284" s="244"/>
      <c r="F284" s="244"/>
      <c r="G284" s="244"/>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2665</v>
      </c>
      <c r="D285" s="226"/>
      <c r="E285" s="227">
        <v>21.007999999999999</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2666</v>
      </c>
      <c r="D286" s="226"/>
      <c r="E286" s="227">
        <v>11.808</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2667</v>
      </c>
      <c r="D287" s="226"/>
      <c r="E287" s="227">
        <v>4.8</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9" t="s">
        <v>2668</v>
      </c>
      <c r="D288" s="226"/>
      <c r="E288" s="227">
        <v>5.2919999999999998</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288</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1" x14ac:dyDescent="0.2">
      <c r="A289" s="236">
        <v>104</v>
      </c>
      <c r="B289" s="237" t="s">
        <v>2669</v>
      </c>
      <c r="C289" s="247" t="s">
        <v>2670</v>
      </c>
      <c r="D289" s="238" t="s">
        <v>564</v>
      </c>
      <c r="E289" s="239">
        <v>64</v>
      </c>
      <c r="F289" s="240"/>
      <c r="G289" s="241">
        <f>ROUND(E289*F289,2)</f>
        <v>0</v>
      </c>
      <c r="H289" s="240"/>
      <c r="I289" s="241">
        <f>ROUND(E289*H289,2)</f>
        <v>0</v>
      </c>
      <c r="J289" s="240"/>
      <c r="K289" s="241">
        <f>ROUND(E289*J289,2)</f>
        <v>0</v>
      </c>
      <c r="L289" s="241">
        <v>21</v>
      </c>
      <c r="M289" s="241">
        <f>G289*(1+L289/100)</f>
        <v>0</v>
      </c>
      <c r="N289" s="239">
        <v>1E-4</v>
      </c>
      <c r="O289" s="239">
        <f>ROUND(E289*N289,2)</f>
        <v>0.01</v>
      </c>
      <c r="P289" s="239">
        <v>0</v>
      </c>
      <c r="Q289" s="239">
        <f>ROUND(E289*P289,2)</f>
        <v>0</v>
      </c>
      <c r="R289" s="241" t="s">
        <v>1583</v>
      </c>
      <c r="S289" s="241" t="s">
        <v>280</v>
      </c>
      <c r="T289" s="242" t="s">
        <v>441</v>
      </c>
      <c r="U289" s="222">
        <v>0.107</v>
      </c>
      <c r="V289" s="222">
        <f>ROUND(E289*U289,2)</f>
        <v>6.85</v>
      </c>
      <c r="W289" s="222"/>
      <c r="X289" s="222" t="s">
        <v>399</v>
      </c>
      <c r="Y289" s="222" t="s">
        <v>283</v>
      </c>
      <c r="Z289" s="212"/>
      <c r="AA289" s="212"/>
      <c r="AB289" s="212"/>
      <c r="AC289" s="212"/>
      <c r="AD289" s="212"/>
      <c r="AE289" s="212"/>
      <c r="AF289" s="212"/>
      <c r="AG289" s="212" t="s">
        <v>400</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64" t="s">
        <v>2671</v>
      </c>
      <c r="D290" s="256"/>
      <c r="E290" s="256"/>
      <c r="F290" s="256"/>
      <c r="G290" s="256"/>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448</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49" t="s">
        <v>2672</v>
      </c>
      <c r="D291" s="226"/>
      <c r="E291" s="227">
        <v>64</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x14ac:dyDescent="0.2">
      <c r="A292" s="229" t="s">
        <v>275</v>
      </c>
      <c r="B292" s="230" t="s">
        <v>228</v>
      </c>
      <c r="C292" s="246" t="s">
        <v>229</v>
      </c>
      <c r="D292" s="231"/>
      <c r="E292" s="232"/>
      <c r="F292" s="233"/>
      <c r="G292" s="233">
        <f>SUMIF(AG293:AG333,"&lt;&gt;NOR",G293:G333)</f>
        <v>0</v>
      </c>
      <c r="H292" s="233"/>
      <c r="I292" s="233">
        <f>SUM(I293:I333)</f>
        <v>0</v>
      </c>
      <c r="J292" s="233"/>
      <c r="K292" s="233">
        <f>SUM(K293:K333)</f>
        <v>0</v>
      </c>
      <c r="L292" s="233"/>
      <c r="M292" s="233">
        <f>SUM(M293:M333)</f>
        <v>0</v>
      </c>
      <c r="N292" s="232"/>
      <c r="O292" s="232">
        <f>SUM(O293:O333)</f>
        <v>0</v>
      </c>
      <c r="P292" s="232"/>
      <c r="Q292" s="232">
        <f>SUM(Q293:Q333)</f>
        <v>0</v>
      </c>
      <c r="R292" s="233"/>
      <c r="S292" s="233"/>
      <c r="T292" s="234"/>
      <c r="U292" s="228"/>
      <c r="V292" s="228">
        <f>SUM(V293:V333)</f>
        <v>0</v>
      </c>
      <c r="W292" s="228"/>
      <c r="X292" s="228"/>
      <c r="Y292" s="228"/>
      <c r="AG292" t="s">
        <v>276</v>
      </c>
    </row>
    <row r="293" spans="1:60" outlineLevel="1" x14ac:dyDescent="0.2">
      <c r="A293" s="236">
        <v>105</v>
      </c>
      <c r="B293" s="237" t="s">
        <v>2673</v>
      </c>
      <c r="C293" s="247" t="s">
        <v>2674</v>
      </c>
      <c r="D293" s="238" t="s">
        <v>1396</v>
      </c>
      <c r="E293" s="239">
        <v>104.4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c r="S293" s="241" t="s">
        <v>316</v>
      </c>
      <c r="T293" s="242" t="s">
        <v>281</v>
      </c>
      <c r="U293" s="222">
        <v>0</v>
      </c>
      <c r="V293" s="222">
        <f>ROUND(E293*U293,2)</f>
        <v>0</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49" t="s">
        <v>2675</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2676</v>
      </c>
      <c r="D295" s="226"/>
      <c r="E295" s="227"/>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9" t="s">
        <v>2677</v>
      </c>
      <c r="D296" s="226"/>
      <c r="E296" s="227">
        <v>104.4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106</v>
      </c>
      <c r="B297" s="237" t="s">
        <v>2678</v>
      </c>
      <c r="C297" s="247" t="s">
        <v>2679</v>
      </c>
      <c r="D297" s="238" t="s">
        <v>1396</v>
      </c>
      <c r="E297" s="239">
        <v>24</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c r="S297" s="241" t="s">
        <v>316</v>
      </c>
      <c r="T297" s="242" t="s">
        <v>281</v>
      </c>
      <c r="U297" s="222">
        <v>0</v>
      </c>
      <c r="V297" s="222">
        <f>ROUND(E297*U297,2)</f>
        <v>0</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2680</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2681</v>
      </c>
      <c r="D299" s="226"/>
      <c r="E299" s="227">
        <v>24</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6">
        <v>107</v>
      </c>
      <c r="B300" s="237" t="s">
        <v>2682</v>
      </c>
      <c r="C300" s="247" t="s">
        <v>2683</v>
      </c>
      <c r="D300" s="238" t="s">
        <v>886</v>
      </c>
      <c r="E300" s="239">
        <v>1</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c r="S300" s="241" t="s">
        <v>316</v>
      </c>
      <c r="T300" s="242" t="s">
        <v>281</v>
      </c>
      <c r="U300" s="222">
        <v>0</v>
      </c>
      <c r="V300" s="222">
        <f>ROUND(E300*U300,2)</f>
        <v>0</v>
      </c>
      <c r="W300" s="222"/>
      <c r="X300" s="222" t="s">
        <v>399</v>
      </c>
      <c r="Y300" s="222" t="s">
        <v>283</v>
      </c>
      <c r="Z300" s="212"/>
      <c r="AA300" s="212"/>
      <c r="AB300" s="212"/>
      <c r="AC300" s="212"/>
      <c r="AD300" s="212"/>
      <c r="AE300" s="212"/>
      <c r="AF300" s="212"/>
      <c r="AG300" s="212" t="s">
        <v>400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49" t="s">
        <v>2684</v>
      </c>
      <c r="D301" s="226"/>
      <c r="E301" s="227"/>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9" t="s">
        <v>2685</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2686</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2687</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387</v>
      </c>
      <c r="D305" s="226"/>
      <c r="E305" s="227">
        <v>1</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108</v>
      </c>
      <c r="B306" s="237" t="s">
        <v>2688</v>
      </c>
      <c r="C306" s="247" t="s">
        <v>2689</v>
      </c>
      <c r="D306" s="238" t="s">
        <v>886</v>
      </c>
      <c r="E306" s="239">
        <v>22.8</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c r="S306" s="241" t="s">
        <v>316</v>
      </c>
      <c r="T306" s="242" t="s">
        <v>281</v>
      </c>
      <c r="U306" s="222">
        <v>0</v>
      </c>
      <c r="V306" s="222">
        <f>ROUND(E306*U306,2)</f>
        <v>0</v>
      </c>
      <c r="W306" s="222"/>
      <c r="X306" s="222" t="s">
        <v>399</v>
      </c>
      <c r="Y306" s="222" t="s">
        <v>283</v>
      </c>
      <c r="Z306" s="212"/>
      <c r="AA306" s="212"/>
      <c r="AB306" s="212"/>
      <c r="AC306" s="212"/>
      <c r="AD306" s="212"/>
      <c r="AE306" s="212"/>
      <c r="AF306" s="212"/>
      <c r="AG306" s="212" t="s">
        <v>400</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9" t="s">
        <v>2690</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2691</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9" t="s">
        <v>2692</v>
      </c>
      <c r="D309" s="226"/>
      <c r="E309" s="227">
        <v>22.8</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36">
        <v>109</v>
      </c>
      <c r="B310" s="237" t="s">
        <v>2693</v>
      </c>
      <c r="C310" s="247" t="s">
        <v>2694</v>
      </c>
      <c r="D310" s="238" t="s">
        <v>2695</v>
      </c>
      <c r="E310" s="239">
        <v>1</v>
      </c>
      <c r="F310" s="240"/>
      <c r="G310" s="241">
        <f>ROUND(E310*F310,2)</f>
        <v>0</v>
      </c>
      <c r="H310" s="240"/>
      <c r="I310" s="241">
        <f>ROUND(E310*H310,2)</f>
        <v>0</v>
      </c>
      <c r="J310" s="240"/>
      <c r="K310" s="241">
        <f>ROUND(E310*J310,2)</f>
        <v>0</v>
      </c>
      <c r="L310" s="241">
        <v>21</v>
      </c>
      <c r="M310" s="241">
        <f>G310*(1+L310/100)</f>
        <v>0</v>
      </c>
      <c r="N310" s="239">
        <v>0</v>
      </c>
      <c r="O310" s="239">
        <f>ROUND(E310*N310,2)</f>
        <v>0</v>
      </c>
      <c r="P310" s="239">
        <v>0</v>
      </c>
      <c r="Q310" s="239">
        <f>ROUND(E310*P310,2)</f>
        <v>0</v>
      </c>
      <c r="R310" s="241"/>
      <c r="S310" s="241" t="s">
        <v>316</v>
      </c>
      <c r="T310" s="242" t="s">
        <v>281</v>
      </c>
      <c r="U310" s="222">
        <v>0</v>
      </c>
      <c r="V310" s="222">
        <f>ROUND(E310*U310,2)</f>
        <v>0</v>
      </c>
      <c r="W310" s="222"/>
      <c r="X310" s="222" t="s">
        <v>399</v>
      </c>
      <c r="Y310" s="222" t="s">
        <v>283</v>
      </c>
      <c r="Z310" s="212"/>
      <c r="AA310" s="212"/>
      <c r="AB310" s="212"/>
      <c r="AC310" s="212"/>
      <c r="AD310" s="212"/>
      <c r="AE310" s="212"/>
      <c r="AF310" s="212"/>
      <c r="AG310" s="212" t="s">
        <v>400</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49" t="s">
        <v>2696</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2697</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2698</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2699</v>
      </c>
      <c r="D314" s="226"/>
      <c r="E314" s="227">
        <v>1</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6">
        <v>110</v>
      </c>
      <c r="B315" s="237" t="s">
        <v>2700</v>
      </c>
      <c r="C315" s="247" t="s">
        <v>2701</v>
      </c>
      <c r="D315" s="238" t="s">
        <v>2695</v>
      </c>
      <c r="E315" s="239">
        <v>1</v>
      </c>
      <c r="F315" s="240"/>
      <c r="G315" s="241">
        <f>ROUND(E315*F315,2)</f>
        <v>0</v>
      </c>
      <c r="H315" s="240"/>
      <c r="I315" s="241">
        <f>ROUND(E315*H315,2)</f>
        <v>0</v>
      </c>
      <c r="J315" s="240"/>
      <c r="K315" s="241">
        <f>ROUND(E315*J315,2)</f>
        <v>0</v>
      </c>
      <c r="L315" s="241">
        <v>21</v>
      </c>
      <c r="M315" s="241">
        <f>G315*(1+L315/100)</f>
        <v>0</v>
      </c>
      <c r="N315" s="239">
        <v>0</v>
      </c>
      <c r="O315" s="239">
        <f>ROUND(E315*N315,2)</f>
        <v>0</v>
      </c>
      <c r="P315" s="239">
        <v>0</v>
      </c>
      <c r="Q315" s="239">
        <f>ROUND(E315*P315,2)</f>
        <v>0</v>
      </c>
      <c r="R315" s="241"/>
      <c r="S315" s="241" t="s">
        <v>316</v>
      </c>
      <c r="T315" s="242" t="s">
        <v>281</v>
      </c>
      <c r="U315" s="222">
        <v>0</v>
      </c>
      <c r="V315" s="222">
        <f>ROUND(E315*U315,2)</f>
        <v>0</v>
      </c>
      <c r="W315" s="222"/>
      <c r="X315" s="222" t="s">
        <v>399</v>
      </c>
      <c r="Y315" s="222" t="s">
        <v>283</v>
      </c>
      <c r="Z315" s="212"/>
      <c r="AA315" s="212"/>
      <c r="AB315" s="212"/>
      <c r="AC315" s="212"/>
      <c r="AD315" s="212"/>
      <c r="AE315" s="212"/>
      <c r="AF315" s="212"/>
      <c r="AG315" s="212" t="s">
        <v>400</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49" t="s">
        <v>2702</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2703</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2704</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2705</v>
      </c>
      <c r="D319" s="226"/>
      <c r="E319" s="227"/>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2699</v>
      </c>
      <c r="D320" s="226"/>
      <c r="E320" s="227">
        <v>1</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36">
        <v>111</v>
      </c>
      <c r="B321" s="237" t="s">
        <v>2706</v>
      </c>
      <c r="C321" s="247" t="s">
        <v>2707</v>
      </c>
      <c r="D321" s="238" t="s">
        <v>1396</v>
      </c>
      <c r="E321" s="239">
        <v>140</v>
      </c>
      <c r="F321" s="240"/>
      <c r="G321" s="241">
        <f>ROUND(E321*F321,2)</f>
        <v>0</v>
      </c>
      <c r="H321" s="240"/>
      <c r="I321" s="241">
        <f>ROUND(E321*H321,2)</f>
        <v>0</v>
      </c>
      <c r="J321" s="240"/>
      <c r="K321" s="241">
        <f>ROUND(E321*J321,2)</f>
        <v>0</v>
      </c>
      <c r="L321" s="241">
        <v>21</v>
      </c>
      <c r="M321" s="241">
        <f>G321*(1+L321/100)</f>
        <v>0</v>
      </c>
      <c r="N321" s="239">
        <v>0</v>
      </c>
      <c r="O321" s="239">
        <f>ROUND(E321*N321,2)</f>
        <v>0</v>
      </c>
      <c r="P321" s="239">
        <v>0</v>
      </c>
      <c r="Q321" s="239">
        <f>ROUND(E321*P321,2)</f>
        <v>0</v>
      </c>
      <c r="R321" s="241"/>
      <c r="S321" s="241" t="s">
        <v>316</v>
      </c>
      <c r="T321" s="242" t="s">
        <v>281</v>
      </c>
      <c r="U321" s="222">
        <v>0</v>
      </c>
      <c r="V321" s="222">
        <f>ROUND(E321*U321,2)</f>
        <v>0</v>
      </c>
      <c r="W321" s="222"/>
      <c r="X321" s="222" t="s">
        <v>399</v>
      </c>
      <c r="Y321" s="222" t="s">
        <v>283</v>
      </c>
      <c r="Z321" s="212"/>
      <c r="AA321" s="212"/>
      <c r="AB321" s="212"/>
      <c r="AC321" s="212"/>
      <c r="AD321" s="212"/>
      <c r="AE321" s="212"/>
      <c r="AF321" s="212"/>
      <c r="AG321" s="212" t="s">
        <v>400</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49" t="s">
        <v>2708</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2709</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2710</v>
      </c>
      <c r="D324" s="226"/>
      <c r="E324" s="227"/>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2711</v>
      </c>
      <c r="D325" s="226"/>
      <c r="E325" s="227"/>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2712</v>
      </c>
      <c r="D326" s="226"/>
      <c r="E326" s="227"/>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9" t="s">
        <v>2713</v>
      </c>
      <c r="D327" s="226"/>
      <c r="E327" s="227">
        <v>140</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288</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57">
        <v>112</v>
      </c>
      <c r="B328" s="258" t="s">
        <v>2714</v>
      </c>
      <c r="C328" s="265" t="s">
        <v>2715</v>
      </c>
      <c r="D328" s="259" t="s">
        <v>1396</v>
      </c>
      <c r="E328" s="260">
        <v>454</v>
      </c>
      <c r="F328" s="261"/>
      <c r="G328" s="262">
        <f>ROUND(E328*F328,2)</f>
        <v>0</v>
      </c>
      <c r="H328" s="261"/>
      <c r="I328" s="262">
        <f>ROUND(E328*H328,2)</f>
        <v>0</v>
      </c>
      <c r="J328" s="261"/>
      <c r="K328" s="262">
        <f>ROUND(E328*J328,2)</f>
        <v>0</v>
      </c>
      <c r="L328" s="262">
        <v>21</v>
      </c>
      <c r="M328" s="262">
        <f>G328*(1+L328/100)</f>
        <v>0</v>
      </c>
      <c r="N328" s="260">
        <v>0</v>
      </c>
      <c r="O328" s="260">
        <f>ROUND(E328*N328,2)</f>
        <v>0</v>
      </c>
      <c r="P328" s="260">
        <v>0</v>
      </c>
      <c r="Q328" s="260">
        <f>ROUND(E328*P328,2)</f>
        <v>0</v>
      </c>
      <c r="R328" s="262"/>
      <c r="S328" s="262" t="s">
        <v>316</v>
      </c>
      <c r="T328" s="263" t="s">
        <v>281</v>
      </c>
      <c r="U328" s="222">
        <v>0</v>
      </c>
      <c r="V328" s="222">
        <f>ROUND(E328*U328,2)</f>
        <v>0</v>
      </c>
      <c r="W328" s="222"/>
      <c r="X328" s="222" t="s">
        <v>399</v>
      </c>
      <c r="Y328" s="222" t="s">
        <v>283</v>
      </c>
      <c r="Z328" s="212"/>
      <c r="AA328" s="212"/>
      <c r="AB328" s="212"/>
      <c r="AC328" s="212"/>
      <c r="AD328" s="212"/>
      <c r="AE328" s="212"/>
      <c r="AF328" s="212"/>
      <c r="AG328" s="212" t="s">
        <v>400</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57">
        <v>113</v>
      </c>
      <c r="B329" s="258" t="s">
        <v>2716</v>
      </c>
      <c r="C329" s="265" t="s">
        <v>2717</v>
      </c>
      <c r="D329" s="259" t="s">
        <v>1396</v>
      </c>
      <c r="E329" s="260">
        <v>454</v>
      </c>
      <c r="F329" s="261"/>
      <c r="G329" s="262">
        <f>ROUND(E329*F329,2)</f>
        <v>0</v>
      </c>
      <c r="H329" s="261"/>
      <c r="I329" s="262">
        <f>ROUND(E329*H329,2)</f>
        <v>0</v>
      </c>
      <c r="J329" s="261"/>
      <c r="K329" s="262">
        <f>ROUND(E329*J329,2)</f>
        <v>0</v>
      </c>
      <c r="L329" s="262">
        <v>21</v>
      </c>
      <c r="M329" s="262">
        <f>G329*(1+L329/100)</f>
        <v>0</v>
      </c>
      <c r="N329" s="260">
        <v>0</v>
      </c>
      <c r="O329" s="260">
        <f>ROUND(E329*N329,2)</f>
        <v>0</v>
      </c>
      <c r="P329" s="260">
        <v>0</v>
      </c>
      <c r="Q329" s="260">
        <f>ROUND(E329*P329,2)</f>
        <v>0</v>
      </c>
      <c r="R329" s="262"/>
      <c r="S329" s="262" t="s">
        <v>316</v>
      </c>
      <c r="T329" s="263" t="s">
        <v>281</v>
      </c>
      <c r="U329" s="222">
        <v>0</v>
      </c>
      <c r="V329" s="222">
        <f>ROUND(E329*U329,2)</f>
        <v>0</v>
      </c>
      <c r="W329" s="222"/>
      <c r="X329" s="222" t="s">
        <v>399</v>
      </c>
      <c r="Y329" s="222" t="s">
        <v>283</v>
      </c>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57">
        <v>114</v>
      </c>
      <c r="B330" s="258" t="s">
        <v>2718</v>
      </c>
      <c r="C330" s="265" t="s">
        <v>2719</v>
      </c>
      <c r="D330" s="259" t="s">
        <v>1110</v>
      </c>
      <c r="E330" s="260">
        <v>94</v>
      </c>
      <c r="F330" s="261"/>
      <c r="G330" s="262">
        <f>ROUND(E330*F330,2)</f>
        <v>0</v>
      </c>
      <c r="H330" s="261"/>
      <c r="I330" s="262">
        <f>ROUND(E330*H330,2)</f>
        <v>0</v>
      </c>
      <c r="J330" s="261"/>
      <c r="K330" s="262">
        <f>ROUND(E330*J330,2)</f>
        <v>0</v>
      </c>
      <c r="L330" s="262">
        <v>21</v>
      </c>
      <c r="M330" s="262">
        <f>G330*(1+L330/100)</f>
        <v>0</v>
      </c>
      <c r="N330" s="260">
        <v>0</v>
      </c>
      <c r="O330" s="260">
        <f>ROUND(E330*N330,2)</f>
        <v>0</v>
      </c>
      <c r="P330" s="260">
        <v>0</v>
      </c>
      <c r="Q330" s="260">
        <f>ROUND(E330*P330,2)</f>
        <v>0</v>
      </c>
      <c r="R330" s="262"/>
      <c r="S330" s="262" t="s">
        <v>316</v>
      </c>
      <c r="T330" s="263" t="s">
        <v>281</v>
      </c>
      <c r="U330" s="222">
        <v>0</v>
      </c>
      <c r="V330" s="222">
        <f>ROUND(E330*U330,2)</f>
        <v>0</v>
      </c>
      <c r="W330" s="222"/>
      <c r="X330" s="222" t="s">
        <v>399</v>
      </c>
      <c r="Y330" s="222" t="s">
        <v>283</v>
      </c>
      <c r="Z330" s="212"/>
      <c r="AA330" s="212"/>
      <c r="AB330" s="212"/>
      <c r="AC330" s="212"/>
      <c r="AD330" s="212"/>
      <c r="AE330" s="212"/>
      <c r="AF330" s="212"/>
      <c r="AG330" s="212" t="s">
        <v>400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36">
        <v>115</v>
      </c>
      <c r="B331" s="237" t="s">
        <v>2720</v>
      </c>
      <c r="C331" s="247" t="s">
        <v>2721</v>
      </c>
      <c r="D331" s="238" t="s">
        <v>886</v>
      </c>
      <c r="E331" s="239">
        <v>4</v>
      </c>
      <c r="F331" s="240"/>
      <c r="G331" s="241">
        <f>ROUND(E331*F331,2)</f>
        <v>0</v>
      </c>
      <c r="H331" s="240"/>
      <c r="I331" s="241">
        <f>ROUND(E331*H331,2)</f>
        <v>0</v>
      </c>
      <c r="J331" s="240"/>
      <c r="K331" s="241">
        <f>ROUND(E331*J331,2)</f>
        <v>0</v>
      </c>
      <c r="L331" s="241">
        <v>21</v>
      </c>
      <c r="M331" s="241">
        <f>G331*(1+L331/100)</f>
        <v>0</v>
      </c>
      <c r="N331" s="239">
        <v>0</v>
      </c>
      <c r="O331" s="239">
        <f>ROUND(E331*N331,2)</f>
        <v>0</v>
      </c>
      <c r="P331" s="239">
        <v>0</v>
      </c>
      <c r="Q331" s="239">
        <f>ROUND(E331*P331,2)</f>
        <v>0</v>
      </c>
      <c r="R331" s="241"/>
      <c r="S331" s="241" t="s">
        <v>316</v>
      </c>
      <c r="T331" s="242" t="s">
        <v>281</v>
      </c>
      <c r="U331" s="222">
        <v>0</v>
      </c>
      <c r="V331" s="222">
        <f>ROUND(E331*U331,2)</f>
        <v>0</v>
      </c>
      <c r="W331" s="222"/>
      <c r="X331" s="222" t="s">
        <v>399</v>
      </c>
      <c r="Y331" s="222" t="s">
        <v>283</v>
      </c>
      <c r="Z331" s="212"/>
      <c r="AA331" s="212"/>
      <c r="AB331" s="212"/>
      <c r="AC331" s="212"/>
      <c r="AD331" s="212"/>
      <c r="AE331" s="212"/>
      <c r="AF331" s="212"/>
      <c r="AG331" s="212" t="s">
        <v>400</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49" t="s">
        <v>2722</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2465</v>
      </c>
      <c r="D333" s="226"/>
      <c r="E333" s="227">
        <v>4</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9" t="s">
        <v>275</v>
      </c>
      <c r="B334" s="230" t="s">
        <v>242</v>
      </c>
      <c r="C334" s="246" t="s">
        <v>173</v>
      </c>
      <c r="D334" s="231"/>
      <c r="E334" s="232"/>
      <c r="F334" s="233"/>
      <c r="G334" s="233">
        <f>SUMIF(AG335:AG345,"&lt;&gt;NOR",G335:G345)</f>
        <v>0</v>
      </c>
      <c r="H334" s="233"/>
      <c r="I334" s="233">
        <f>SUM(I335:I345)</f>
        <v>0</v>
      </c>
      <c r="J334" s="233"/>
      <c r="K334" s="233">
        <f>SUM(K335:K345)</f>
        <v>0</v>
      </c>
      <c r="L334" s="233"/>
      <c r="M334" s="233">
        <f>SUM(M335:M345)</f>
        <v>0</v>
      </c>
      <c r="N334" s="232"/>
      <c r="O334" s="232">
        <f>SUM(O335:O345)</f>
        <v>0</v>
      </c>
      <c r="P334" s="232"/>
      <c r="Q334" s="232">
        <f>SUM(Q335:Q345)</f>
        <v>0</v>
      </c>
      <c r="R334" s="233"/>
      <c r="S334" s="233"/>
      <c r="T334" s="234"/>
      <c r="U334" s="228"/>
      <c r="V334" s="228">
        <f>SUM(V335:V345)</f>
        <v>594.99999999999989</v>
      </c>
      <c r="W334" s="228"/>
      <c r="X334" s="228"/>
      <c r="Y334" s="228"/>
      <c r="AG334" t="s">
        <v>276</v>
      </c>
    </row>
    <row r="335" spans="1:60" outlineLevel="1" x14ac:dyDescent="0.2">
      <c r="A335" s="236">
        <v>116</v>
      </c>
      <c r="B335" s="237" t="s">
        <v>2367</v>
      </c>
      <c r="C335" s="247" t="s">
        <v>2368</v>
      </c>
      <c r="D335" s="238" t="s">
        <v>482</v>
      </c>
      <c r="E335" s="239">
        <v>362.36712999999997</v>
      </c>
      <c r="F335" s="240"/>
      <c r="G335" s="241">
        <f>ROUND(E335*F335,2)</f>
        <v>0</v>
      </c>
      <c r="H335" s="240"/>
      <c r="I335" s="241">
        <f>ROUND(E335*H335,2)</f>
        <v>0</v>
      </c>
      <c r="J335" s="240"/>
      <c r="K335" s="241">
        <f>ROUND(E335*J335,2)</f>
        <v>0</v>
      </c>
      <c r="L335" s="241">
        <v>21</v>
      </c>
      <c r="M335" s="241">
        <f>G335*(1+L335/100)</f>
        <v>0</v>
      </c>
      <c r="N335" s="239">
        <v>0</v>
      </c>
      <c r="O335" s="239">
        <f>ROUND(E335*N335,2)</f>
        <v>0</v>
      </c>
      <c r="P335" s="239">
        <v>0</v>
      </c>
      <c r="Q335" s="239">
        <f>ROUND(E335*P335,2)</f>
        <v>0</v>
      </c>
      <c r="R335" s="241" t="s">
        <v>440</v>
      </c>
      <c r="S335" s="241" t="s">
        <v>280</v>
      </c>
      <c r="T335" s="242" t="s">
        <v>441</v>
      </c>
      <c r="U335" s="222">
        <v>9.9000000000000005E-2</v>
      </c>
      <c r="V335" s="222">
        <f>ROUND(E335*U335,2)</f>
        <v>35.869999999999997</v>
      </c>
      <c r="W335" s="222"/>
      <c r="X335" s="222" t="s">
        <v>399</v>
      </c>
      <c r="Y335" s="222" t="s">
        <v>283</v>
      </c>
      <c r="Z335" s="212"/>
      <c r="AA335" s="212"/>
      <c r="AB335" s="212"/>
      <c r="AC335" s="212"/>
      <c r="AD335" s="212"/>
      <c r="AE335" s="212"/>
      <c r="AF335" s="212"/>
      <c r="AG335" s="212" t="s">
        <v>400</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4" t="s">
        <v>2370</v>
      </c>
      <c r="D336" s="256"/>
      <c r="E336" s="256"/>
      <c r="F336" s="256"/>
      <c r="G336" s="256"/>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448</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117</v>
      </c>
      <c r="B337" s="237" t="s">
        <v>2088</v>
      </c>
      <c r="C337" s="247" t="s">
        <v>2089</v>
      </c>
      <c r="D337" s="238" t="s">
        <v>482</v>
      </c>
      <c r="E337" s="239">
        <v>362.36712999999997</v>
      </c>
      <c r="F337" s="240"/>
      <c r="G337" s="241">
        <f>ROUND(E337*F337,2)</f>
        <v>0</v>
      </c>
      <c r="H337" s="240"/>
      <c r="I337" s="241">
        <f>ROUND(E337*H337,2)</f>
        <v>0</v>
      </c>
      <c r="J337" s="240"/>
      <c r="K337" s="241">
        <f>ROUND(E337*J337,2)</f>
        <v>0</v>
      </c>
      <c r="L337" s="241">
        <v>21</v>
      </c>
      <c r="M337" s="241">
        <f>G337*(1+L337/100)</f>
        <v>0</v>
      </c>
      <c r="N337" s="239">
        <v>0</v>
      </c>
      <c r="O337" s="239">
        <f>ROUND(E337*N337,2)</f>
        <v>0</v>
      </c>
      <c r="P337" s="239">
        <v>0</v>
      </c>
      <c r="Q337" s="239">
        <f>ROUND(E337*P337,2)</f>
        <v>0</v>
      </c>
      <c r="R337" s="241" t="s">
        <v>892</v>
      </c>
      <c r="S337" s="241" t="s">
        <v>280</v>
      </c>
      <c r="T337" s="242" t="s">
        <v>441</v>
      </c>
      <c r="U337" s="222">
        <v>0.49</v>
      </c>
      <c r="V337" s="222">
        <f>ROUND(E337*U337,2)</f>
        <v>177.56</v>
      </c>
      <c r="W337" s="222"/>
      <c r="X337" s="222" t="s">
        <v>399</v>
      </c>
      <c r="Y337" s="222" t="s">
        <v>283</v>
      </c>
      <c r="Z337" s="212"/>
      <c r="AA337" s="212"/>
      <c r="AB337" s="212"/>
      <c r="AC337" s="212"/>
      <c r="AD337" s="212"/>
      <c r="AE337" s="212"/>
      <c r="AF337" s="212"/>
      <c r="AG337" s="212" t="s">
        <v>400</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8" t="s">
        <v>2090</v>
      </c>
      <c r="D338" s="244"/>
      <c r="E338" s="244"/>
      <c r="F338" s="244"/>
      <c r="G338" s="244"/>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286</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57">
        <v>118</v>
      </c>
      <c r="B339" s="258" t="s">
        <v>2095</v>
      </c>
      <c r="C339" s="265" t="s">
        <v>2096</v>
      </c>
      <c r="D339" s="259" t="s">
        <v>482</v>
      </c>
      <c r="E339" s="260">
        <v>5073.1398499999996</v>
      </c>
      <c r="F339" s="261"/>
      <c r="G339" s="262">
        <f>ROUND(E339*F339,2)</f>
        <v>0</v>
      </c>
      <c r="H339" s="261"/>
      <c r="I339" s="262">
        <f>ROUND(E339*H339,2)</f>
        <v>0</v>
      </c>
      <c r="J339" s="261"/>
      <c r="K339" s="262">
        <f>ROUND(E339*J339,2)</f>
        <v>0</v>
      </c>
      <c r="L339" s="262">
        <v>21</v>
      </c>
      <c r="M339" s="262">
        <f>G339*(1+L339/100)</f>
        <v>0</v>
      </c>
      <c r="N339" s="260">
        <v>0</v>
      </c>
      <c r="O339" s="260">
        <f>ROUND(E339*N339,2)</f>
        <v>0</v>
      </c>
      <c r="P339" s="260">
        <v>0</v>
      </c>
      <c r="Q339" s="260">
        <f>ROUND(E339*P339,2)</f>
        <v>0</v>
      </c>
      <c r="R339" s="262" t="s">
        <v>892</v>
      </c>
      <c r="S339" s="262" t="s">
        <v>280</v>
      </c>
      <c r="T339" s="263" t="s">
        <v>441</v>
      </c>
      <c r="U339" s="222">
        <v>0</v>
      </c>
      <c r="V339" s="222">
        <f>ROUND(E339*U339,2)</f>
        <v>0</v>
      </c>
      <c r="W339" s="222"/>
      <c r="X339" s="222" t="s">
        <v>399</v>
      </c>
      <c r="Y339" s="222" t="s">
        <v>283</v>
      </c>
      <c r="Z339" s="212"/>
      <c r="AA339" s="212"/>
      <c r="AB339" s="212"/>
      <c r="AC339" s="212"/>
      <c r="AD339" s="212"/>
      <c r="AE339" s="212"/>
      <c r="AF339" s="212"/>
      <c r="AG339" s="212" t="s">
        <v>400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57">
        <v>119</v>
      </c>
      <c r="B340" s="258" t="s">
        <v>2103</v>
      </c>
      <c r="C340" s="265" t="s">
        <v>2104</v>
      </c>
      <c r="D340" s="259" t="s">
        <v>482</v>
      </c>
      <c r="E340" s="260">
        <v>362.36712999999997</v>
      </c>
      <c r="F340" s="261"/>
      <c r="G340" s="262">
        <f>ROUND(E340*F340,2)</f>
        <v>0</v>
      </c>
      <c r="H340" s="261"/>
      <c r="I340" s="262">
        <f>ROUND(E340*H340,2)</f>
        <v>0</v>
      </c>
      <c r="J340" s="261"/>
      <c r="K340" s="262">
        <f>ROUND(E340*J340,2)</f>
        <v>0</v>
      </c>
      <c r="L340" s="262">
        <v>21</v>
      </c>
      <c r="M340" s="262">
        <f>G340*(1+L340/100)</f>
        <v>0</v>
      </c>
      <c r="N340" s="260">
        <v>0</v>
      </c>
      <c r="O340" s="260">
        <f>ROUND(E340*N340,2)</f>
        <v>0</v>
      </c>
      <c r="P340" s="260">
        <v>0</v>
      </c>
      <c r="Q340" s="260">
        <f>ROUND(E340*P340,2)</f>
        <v>0</v>
      </c>
      <c r="R340" s="262" t="s">
        <v>892</v>
      </c>
      <c r="S340" s="262" t="s">
        <v>280</v>
      </c>
      <c r="T340" s="263" t="s">
        <v>441</v>
      </c>
      <c r="U340" s="222">
        <v>0.94199999999999995</v>
      </c>
      <c r="V340" s="222">
        <f>ROUND(E340*U340,2)</f>
        <v>341.35</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57">
        <v>120</v>
      </c>
      <c r="B341" s="258" t="s">
        <v>2105</v>
      </c>
      <c r="C341" s="265" t="s">
        <v>2106</v>
      </c>
      <c r="D341" s="259" t="s">
        <v>482</v>
      </c>
      <c r="E341" s="260">
        <v>362.36712999999997</v>
      </c>
      <c r="F341" s="261"/>
      <c r="G341" s="262">
        <f>ROUND(E341*F341,2)</f>
        <v>0</v>
      </c>
      <c r="H341" s="261"/>
      <c r="I341" s="262">
        <f>ROUND(E341*H341,2)</f>
        <v>0</v>
      </c>
      <c r="J341" s="261"/>
      <c r="K341" s="262">
        <f>ROUND(E341*J341,2)</f>
        <v>0</v>
      </c>
      <c r="L341" s="262">
        <v>21</v>
      </c>
      <c r="M341" s="262">
        <f>G341*(1+L341/100)</f>
        <v>0</v>
      </c>
      <c r="N341" s="260">
        <v>0</v>
      </c>
      <c r="O341" s="260">
        <f>ROUND(E341*N341,2)</f>
        <v>0</v>
      </c>
      <c r="P341" s="260">
        <v>0</v>
      </c>
      <c r="Q341" s="260">
        <f>ROUND(E341*P341,2)</f>
        <v>0</v>
      </c>
      <c r="R341" s="262" t="s">
        <v>892</v>
      </c>
      <c r="S341" s="262" t="s">
        <v>280</v>
      </c>
      <c r="T341" s="263" t="s">
        <v>441</v>
      </c>
      <c r="U341" s="222">
        <v>0.105</v>
      </c>
      <c r="V341" s="222">
        <f>ROUND(E341*U341,2)</f>
        <v>38.049999999999997</v>
      </c>
      <c r="W341" s="222"/>
      <c r="X341" s="222" t="s">
        <v>399</v>
      </c>
      <c r="Y341" s="222" t="s">
        <v>283</v>
      </c>
      <c r="Z341" s="212"/>
      <c r="AA341" s="212"/>
      <c r="AB341" s="212"/>
      <c r="AC341" s="212"/>
      <c r="AD341" s="212"/>
      <c r="AE341" s="212"/>
      <c r="AF341" s="212"/>
      <c r="AG341" s="212" t="s">
        <v>400</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57">
        <v>121</v>
      </c>
      <c r="B342" s="258" t="s">
        <v>2723</v>
      </c>
      <c r="C342" s="265" t="s">
        <v>2724</v>
      </c>
      <c r="D342" s="259" t="s">
        <v>482</v>
      </c>
      <c r="E342" s="260">
        <v>313.22500000000002</v>
      </c>
      <c r="F342" s="261"/>
      <c r="G342" s="262">
        <f>ROUND(E342*F342,2)</f>
        <v>0</v>
      </c>
      <c r="H342" s="261"/>
      <c r="I342" s="262">
        <f>ROUND(E342*H342,2)</f>
        <v>0</v>
      </c>
      <c r="J342" s="261"/>
      <c r="K342" s="262">
        <f>ROUND(E342*J342,2)</f>
        <v>0</v>
      </c>
      <c r="L342" s="262">
        <v>21</v>
      </c>
      <c r="M342" s="262">
        <f>G342*(1+L342/100)</f>
        <v>0</v>
      </c>
      <c r="N342" s="260">
        <v>0</v>
      </c>
      <c r="O342" s="260">
        <f>ROUND(E342*N342,2)</f>
        <v>0</v>
      </c>
      <c r="P342" s="260">
        <v>0</v>
      </c>
      <c r="Q342" s="260">
        <f>ROUND(E342*P342,2)</f>
        <v>0</v>
      </c>
      <c r="R342" s="262" t="s">
        <v>892</v>
      </c>
      <c r="S342" s="262" t="s">
        <v>280</v>
      </c>
      <c r="T342" s="263" t="s">
        <v>441</v>
      </c>
      <c r="U342" s="222">
        <v>0</v>
      </c>
      <c r="V342" s="222">
        <f>ROUND(E342*U342,2)</f>
        <v>0</v>
      </c>
      <c r="W342" s="222"/>
      <c r="X342" s="222" t="s">
        <v>399</v>
      </c>
      <c r="Y342" s="222" t="s">
        <v>283</v>
      </c>
      <c r="Z342" s="212"/>
      <c r="AA342" s="212"/>
      <c r="AB342" s="212"/>
      <c r="AC342" s="212"/>
      <c r="AD342" s="212"/>
      <c r="AE342" s="212"/>
      <c r="AF342" s="212"/>
      <c r="AG342" s="212" t="s">
        <v>400</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1" x14ac:dyDescent="0.2">
      <c r="A343" s="257">
        <v>122</v>
      </c>
      <c r="B343" s="258" t="s">
        <v>2377</v>
      </c>
      <c r="C343" s="265" t="s">
        <v>2378</v>
      </c>
      <c r="D343" s="259" t="s">
        <v>482</v>
      </c>
      <c r="E343" s="260">
        <v>49.142130000000002</v>
      </c>
      <c r="F343" s="261"/>
      <c r="G343" s="262">
        <f>ROUND(E343*F343,2)</f>
        <v>0</v>
      </c>
      <c r="H343" s="261"/>
      <c r="I343" s="262">
        <f>ROUND(E343*H343,2)</f>
        <v>0</v>
      </c>
      <c r="J343" s="261"/>
      <c r="K343" s="262">
        <f>ROUND(E343*J343,2)</f>
        <v>0</v>
      </c>
      <c r="L343" s="262">
        <v>21</v>
      </c>
      <c r="M343" s="262">
        <f>G343*(1+L343/100)</f>
        <v>0</v>
      </c>
      <c r="N343" s="260">
        <v>0</v>
      </c>
      <c r="O343" s="260">
        <f>ROUND(E343*N343,2)</f>
        <v>0</v>
      </c>
      <c r="P343" s="260">
        <v>0</v>
      </c>
      <c r="Q343" s="260">
        <f>ROUND(E343*P343,2)</f>
        <v>0</v>
      </c>
      <c r="R343" s="262" t="s">
        <v>892</v>
      </c>
      <c r="S343" s="262" t="s">
        <v>280</v>
      </c>
      <c r="T343" s="263" t="s">
        <v>441</v>
      </c>
      <c r="U343" s="222">
        <v>0</v>
      </c>
      <c r="V343" s="222">
        <f>ROUND(E343*U343,2)</f>
        <v>0</v>
      </c>
      <c r="W343" s="222"/>
      <c r="X343" s="222" t="s">
        <v>399</v>
      </c>
      <c r="Y343" s="222" t="s">
        <v>283</v>
      </c>
      <c r="Z343" s="212"/>
      <c r="AA343" s="212"/>
      <c r="AB343" s="212"/>
      <c r="AC343" s="212"/>
      <c r="AD343" s="212"/>
      <c r="AE343" s="212"/>
      <c r="AF343" s="212"/>
      <c r="AG343" s="212" t="s">
        <v>400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36">
        <v>123</v>
      </c>
      <c r="B344" s="237" t="s">
        <v>2379</v>
      </c>
      <c r="C344" s="247" t="s">
        <v>2380</v>
      </c>
      <c r="D344" s="238" t="s">
        <v>482</v>
      </c>
      <c r="E344" s="239">
        <v>362.36712999999997</v>
      </c>
      <c r="F344" s="240"/>
      <c r="G344" s="241">
        <f>ROUND(E344*F344,2)</f>
        <v>0</v>
      </c>
      <c r="H344" s="240"/>
      <c r="I344" s="241">
        <f>ROUND(E344*H344,2)</f>
        <v>0</v>
      </c>
      <c r="J344" s="240"/>
      <c r="K344" s="241">
        <f>ROUND(E344*J344,2)</f>
        <v>0</v>
      </c>
      <c r="L344" s="241">
        <v>21</v>
      </c>
      <c r="M344" s="241">
        <f>G344*(1+L344/100)</f>
        <v>0</v>
      </c>
      <c r="N344" s="239">
        <v>0</v>
      </c>
      <c r="O344" s="239">
        <f>ROUND(E344*N344,2)</f>
        <v>0</v>
      </c>
      <c r="P344" s="239">
        <v>0</v>
      </c>
      <c r="Q344" s="239">
        <f>ROUND(E344*P344,2)</f>
        <v>0</v>
      </c>
      <c r="R344" s="241" t="s">
        <v>2381</v>
      </c>
      <c r="S344" s="241" t="s">
        <v>280</v>
      </c>
      <c r="T344" s="242" t="s">
        <v>441</v>
      </c>
      <c r="U344" s="222">
        <v>6.0000000000000001E-3</v>
      </c>
      <c r="V344" s="222">
        <f>ROUND(E344*U344,2)</f>
        <v>2.17</v>
      </c>
      <c r="W344" s="222"/>
      <c r="X344" s="222" t="s">
        <v>399</v>
      </c>
      <c r="Y344" s="222" t="s">
        <v>283</v>
      </c>
      <c r="Z344" s="212"/>
      <c r="AA344" s="212"/>
      <c r="AB344" s="212"/>
      <c r="AC344" s="212"/>
      <c r="AD344" s="212"/>
      <c r="AE344" s="212"/>
      <c r="AF344" s="212"/>
      <c r="AG344" s="212" t="s">
        <v>400</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64" t="s">
        <v>2382</v>
      </c>
      <c r="D345" s="256"/>
      <c r="E345" s="256"/>
      <c r="F345" s="256"/>
      <c r="G345" s="256"/>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448</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x14ac:dyDescent="0.2">
      <c r="A346" s="229" t="s">
        <v>275</v>
      </c>
      <c r="B346" s="230" t="s">
        <v>168</v>
      </c>
      <c r="C346" s="246" t="s">
        <v>169</v>
      </c>
      <c r="D346" s="231"/>
      <c r="E346" s="232"/>
      <c r="F346" s="233"/>
      <c r="G346" s="233">
        <f>SUMIF(AG347:AG347,"&lt;&gt;NOR",G347:G347)</f>
        <v>0</v>
      </c>
      <c r="H346" s="233"/>
      <c r="I346" s="233">
        <f>SUM(I347:I347)</f>
        <v>0</v>
      </c>
      <c r="J346" s="233"/>
      <c r="K346" s="233">
        <f>SUM(K347:K347)</f>
        <v>0</v>
      </c>
      <c r="L346" s="233"/>
      <c r="M346" s="233">
        <f>SUM(M347:M347)</f>
        <v>0</v>
      </c>
      <c r="N346" s="232"/>
      <c r="O346" s="232">
        <f>SUM(O347:O347)</f>
        <v>0</v>
      </c>
      <c r="P346" s="232"/>
      <c r="Q346" s="232">
        <f>SUM(Q347:Q347)</f>
        <v>0</v>
      </c>
      <c r="R346" s="233"/>
      <c r="S346" s="233"/>
      <c r="T346" s="234"/>
      <c r="U346" s="228"/>
      <c r="V346" s="228">
        <f>SUM(V347:V347)</f>
        <v>0</v>
      </c>
      <c r="W346" s="228"/>
      <c r="X346" s="228"/>
      <c r="Y346" s="228"/>
      <c r="AG346" t="s">
        <v>276</v>
      </c>
    </row>
    <row r="347" spans="1:60" outlineLevel="1" x14ac:dyDescent="0.2">
      <c r="A347" s="236">
        <v>124</v>
      </c>
      <c r="B347" s="237" t="s">
        <v>2725</v>
      </c>
      <c r="C347" s="247" t="s">
        <v>2726</v>
      </c>
      <c r="D347" s="238" t="s">
        <v>382</v>
      </c>
      <c r="E347" s="239">
        <v>12</v>
      </c>
      <c r="F347" s="240"/>
      <c r="G347" s="241">
        <f>ROUND(E347*F347,2)</f>
        <v>0</v>
      </c>
      <c r="H347" s="240"/>
      <c r="I347" s="241">
        <f>ROUND(E347*H347,2)</f>
        <v>0</v>
      </c>
      <c r="J347" s="240"/>
      <c r="K347" s="241">
        <f>ROUND(E347*J347,2)</f>
        <v>0</v>
      </c>
      <c r="L347" s="241">
        <v>21</v>
      </c>
      <c r="M347" s="241">
        <f>G347*(1+L347/100)</f>
        <v>0</v>
      </c>
      <c r="N347" s="239">
        <v>0</v>
      </c>
      <c r="O347" s="239">
        <f>ROUND(E347*N347,2)</f>
        <v>0</v>
      </c>
      <c r="P347" s="239">
        <v>0</v>
      </c>
      <c r="Q347" s="239">
        <f>ROUND(E347*P347,2)</f>
        <v>0</v>
      </c>
      <c r="R347" s="241"/>
      <c r="S347" s="241" t="s">
        <v>316</v>
      </c>
      <c r="T347" s="242" t="s">
        <v>281</v>
      </c>
      <c r="U347" s="222">
        <v>0</v>
      </c>
      <c r="V347" s="222">
        <f>ROUND(E347*U347,2)</f>
        <v>0</v>
      </c>
      <c r="W347" s="222"/>
      <c r="X347" s="222" t="s">
        <v>734</v>
      </c>
      <c r="Y347" s="222" t="s">
        <v>283</v>
      </c>
      <c r="Z347" s="212"/>
      <c r="AA347" s="212"/>
      <c r="AB347" s="212"/>
      <c r="AC347" s="212"/>
      <c r="AD347" s="212"/>
      <c r="AE347" s="212"/>
      <c r="AF347" s="212"/>
      <c r="AG347" s="212" t="s">
        <v>735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x14ac:dyDescent="0.2">
      <c r="A348" s="3"/>
      <c r="B348" s="4"/>
      <c r="C348" s="251"/>
      <c r="D348" s="6"/>
      <c r="E348" s="3"/>
      <c r="F348" s="3"/>
      <c r="G348" s="3"/>
      <c r="H348" s="3"/>
      <c r="I348" s="3"/>
      <c r="J348" s="3"/>
      <c r="K348" s="3"/>
      <c r="L348" s="3"/>
      <c r="M348" s="3"/>
      <c r="N348" s="3"/>
      <c r="O348" s="3"/>
      <c r="P348" s="3"/>
      <c r="Q348" s="3"/>
      <c r="R348" s="3"/>
      <c r="S348" s="3"/>
      <c r="T348" s="3"/>
      <c r="U348" s="3"/>
      <c r="V348" s="3"/>
      <c r="W348" s="3"/>
      <c r="X348" s="3"/>
      <c r="Y348" s="3"/>
      <c r="AE348">
        <v>15</v>
      </c>
      <c r="AF348">
        <v>21</v>
      </c>
      <c r="AG348" t="s">
        <v>261</v>
      </c>
    </row>
    <row r="349" spans="1:60" x14ac:dyDescent="0.2">
      <c r="A349" s="215"/>
      <c r="B349" s="216" t="s">
        <v>29</v>
      </c>
      <c r="C349" s="252"/>
      <c r="D349" s="217"/>
      <c r="E349" s="218"/>
      <c r="F349" s="218"/>
      <c r="G349" s="235">
        <f>G8+G37+G57+G97+G107+G156+G159+G169+G182+G201+G211+G221+G224+G232+G239+G242+G282+G292+G334+G346</f>
        <v>0</v>
      </c>
      <c r="H349" s="3"/>
      <c r="I349" s="3"/>
      <c r="J349" s="3"/>
      <c r="K349" s="3"/>
      <c r="L349" s="3"/>
      <c r="M349" s="3"/>
      <c r="N349" s="3"/>
      <c r="O349" s="3"/>
      <c r="P349" s="3"/>
      <c r="Q349" s="3"/>
      <c r="R349" s="3"/>
      <c r="S349" s="3"/>
      <c r="T349" s="3"/>
      <c r="U349" s="3"/>
      <c r="V349" s="3"/>
      <c r="W349" s="3"/>
      <c r="X349" s="3"/>
      <c r="Y349" s="3"/>
      <c r="AE349">
        <f>SUMIF(L7:L347,AE348,G7:G347)</f>
        <v>0</v>
      </c>
      <c r="AF349">
        <f>SUMIF(L7:L347,AF348,G7:G347)</f>
        <v>0</v>
      </c>
      <c r="AG349" t="s">
        <v>405</v>
      </c>
    </row>
    <row r="350" spans="1:60" x14ac:dyDescent="0.2">
      <c r="C350" s="253"/>
      <c r="D350" s="10"/>
      <c r="AG350" t="s">
        <v>435</v>
      </c>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xmbYuVatAlh6rT7BR5r9wXg6u8YkpqQK1XcF3ibK4/XfcFuhZ0TS5BjFTCa3baUq6UQGO/xaFZ1Ip3JqK8Xxg==" saltValue="4BxOZHor2aDU4LTUwWWiCw==" spinCount="100000" sheet="1" formatRows="0"/>
  <mergeCells count="55">
    <mergeCell ref="C345:G345"/>
    <mergeCell ref="C238:G238"/>
    <mergeCell ref="C254:G254"/>
    <mergeCell ref="C284:G284"/>
    <mergeCell ref="C290:G290"/>
    <mergeCell ref="C336:G336"/>
    <mergeCell ref="C338:G338"/>
    <mergeCell ref="C207:G207"/>
    <mergeCell ref="C213:G213"/>
    <mergeCell ref="C217:G217"/>
    <mergeCell ref="C223:G223"/>
    <mergeCell ref="C231:G231"/>
    <mergeCell ref="C236:G236"/>
    <mergeCell ref="C173:G173"/>
    <mergeCell ref="C175:G175"/>
    <mergeCell ref="C184:G184"/>
    <mergeCell ref="C191:G191"/>
    <mergeCell ref="C203:G203"/>
    <mergeCell ref="C204:G204"/>
    <mergeCell ref="C142:G142"/>
    <mergeCell ref="C145:G145"/>
    <mergeCell ref="C148:G148"/>
    <mergeCell ref="C151:G151"/>
    <mergeCell ref="C161:G161"/>
    <mergeCell ref="C164:G164"/>
    <mergeCell ref="C111:G111"/>
    <mergeCell ref="C114:G114"/>
    <mergeCell ref="C117:G117"/>
    <mergeCell ref="C119:G119"/>
    <mergeCell ref="C131:G131"/>
    <mergeCell ref="C139:G139"/>
    <mergeCell ref="C59:G59"/>
    <mergeCell ref="C62:G62"/>
    <mergeCell ref="C65:G65"/>
    <mergeCell ref="C87:G87"/>
    <mergeCell ref="C89:G89"/>
    <mergeCell ref="C102:G102"/>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07FD-BFE7-49D3-838C-A95921636A7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65</v>
      </c>
      <c r="C3" s="201" t="s">
        <v>66</v>
      </c>
      <c r="D3" s="199"/>
      <c r="E3" s="199"/>
      <c r="F3" s="199"/>
      <c r="G3" s="200"/>
      <c r="AC3" s="176" t="s">
        <v>248</v>
      </c>
      <c r="AG3" t="s">
        <v>251</v>
      </c>
    </row>
    <row r="4" spans="1:60" ht="24.95" customHeight="1" x14ac:dyDescent="0.2">
      <c r="A4" s="202" t="s">
        <v>9</v>
      </c>
      <c r="B4" s="203" t="s">
        <v>67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276</v>
      </c>
    </row>
    <row r="9" spans="1:60" outlineLevel="1" x14ac:dyDescent="0.2">
      <c r="A9" s="236">
        <v>1</v>
      </c>
      <c r="B9" s="237" t="s">
        <v>2727</v>
      </c>
      <c r="C9" s="247" t="s">
        <v>2728</v>
      </c>
      <c r="D9" s="238" t="s">
        <v>445</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0.12</v>
      </c>
      <c r="V9" s="222">
        <f>ROUND(E9*U9,2)</f>
        <v>1.08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2729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2730</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2731</v>
      </c>
      <c r="C12" s="247" t="s">
        <v>2732</v>
      </c>
      <c r="D12" s="238" t="s">
        <v>445</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4.3099999999999999E-2</v>
      </c>
      <c r="V12" s="222">
        <f>ROUND(E12*U12,2)</f>
        <v>0.39</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2729</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2733</v>
      </c>
      <c r="C14" s="247" t="s">
        <v>2734</v>
      </c>
      <c r="D14" s="238" t="s">
        <v>445</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0.156</v>
      </c>
      <c r="V14" s="222">
        <f>ROUND(E14*U14,2)</f>
        <v>7.18</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2140</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2735</v>
      </c>
      <c r="C16" s="247" t="s">
        <v>2736</v>
      </c>
      <c r="D16" s="238" t="s">
        <v>445</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8.4000000000000005E-2</v>
      </c>
      <c r="V16" s="222">
        <f>ROUND(E16*U16,2)</f>
        <v>3.86</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2140</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2737</v>
      </c>
      <c r="C18" s="247" t="s">
        <v>2738</v>
      </c>
      <c r="D18" s="238" t="s">
        <v>439</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446</v>
      </c>
      <c r="S18" s="241" t="s">
        <v>280</v>
      </c>
      <c r="T18" s="242" t="s">
        <v>441</v>
      </c>
      <c r="U18" s="222">
        <v>0.23599999999999999</v>
      </c>
      <c r="V18" s="222">
        <f>ROUND(E18*U18,2)</f>
        <v>5.66</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2739</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2740</v>
      </c>
      <c r="C20" s="247" t="s">
        <v>2741</v>
      </c>
      <c r="D20" s="238" t="s">
        <v>439</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446</v>
      </c>
      <c r="S20" s="241" t="s">
        <v>280</v>
      </c>
      <c r="T20" s="242" t="s">
        <v>441</v>
      </c>
      <c r="U20" s="222">
        <v>0.47899999999999998</v>
      </c>
      <c r="V20" s="222">
        <f>ROUND(E20*U20,2)</f>
        <v>40.24</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2739</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2742</v>
      </c>
      <c r="C22" s="247" t="s">
        <v>2743</v>
      </c>
      <c r="D22" s="238" t="s">
        <v>439</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7.0000000000000007E-2</v>
      </c>
      <c r="V22" s="222">
        <f>ROUND(E22*U22,2)</f>
        <v>1.68</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2744</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2745</v>
      </c>
      <c r="C24" s="247" t="s">
        <v>2746</v>
      </c>
      <c r="D24" s="238" t="s">
        <v>439</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0.32700000000000001</v>
      </c>
      <c r="V24" s="222">
        <f>ROUND(E24*U24,2)</f>
        <v>27.47</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2744</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2142</v>
      </c>
      <c r="C26" s="247" t="s">
        <v>2143</v>
      </c>
      <c r="D26" s="238" t="s">
        <v>445</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3.11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2144</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2747</v>
      </c>
      <c r="C28" s="247" t="s">
        <v>2748</v>
      </c>
      <c r="D28" s="238" t="s">
        <v>445</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0.51900000000000002</v>
      </c>
      <c r="V28" s="222">
        <f>ROUND(E28*U28,2)</f>
        <v>23.87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2144</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2749</v>
      </c>
      <c r="C30" s="247" t="s">
        <v>2750</v>
      </c>
      <c r="D30" s="238" t="s">
        <v>445</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8.6999999999999994E-2</v>
      </c>
      <c r="V30" s="222">
        <f>ROUND(E30*U30,2)</f>
        <v>0.87</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453</v>
      </c>
      <c r="C32" s="247" t="s">
        <v>454</v>
      </c>
      <c r="D32" s="238" t="s">
        <v>445</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1.0999999999999999E-2</v>
      </c>
      <c r="V32" s="222">
        <f>ROUND(E32*U32,2)</f>
        <v>0.2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455</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2751</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2752</v>
      </c>
      <c r="C35" s="265" t="s">
        <v>2753</v>
      </c>
      <c r="D35" s="259" t="s">
        <v>445</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446</v>
      </c>
      <c r="S35" s="262" t="s">
        <v>280</v>
      </c>
      <c r="T35" s="263" t="s">
        <v>441</v>
      </c>
      <c r="U35" s="222">
        <v>0.65200000000000002</v>
      </c>
      <c r="V35" s="222">
        <f>ROUND(E35*U35,2)</f>
        <v>12.13</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2754</v>
      </c>
      <c r="C36" s="265" t="s">
        <v>2755</v>
      </c>
      <c r="D36" s="259" t="s">
        <v>445</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8.9999999999999993E-3</v>
      </c>
      <c r="V36" s="222">
        <f>ROUND(E36*U36,2)</f>
        <v>0.17</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2147</v>
      </c>
      <c r="C37" s="247" t="s">
        <v>2148</v>
      </c>
      <c r="D37" s="238" t="s">
        <v>445</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1.1499999999999999</v>
      </c>
      <c r="V37" s="222">
        <f>ROUND(E37*U37,2)</f>
        <v>41.86</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464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2756</v>
      </c>
      <c r="C39" s="247" t="s">
        <v>2757</v>
      </c>
      <c r="D39" s="238" t="s">
        <v>445</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446</v>
      </c>
      <c r="S39" s="241" t="s">
        <v>280</v>
      </c>
      <c r="T39" s="242" t="s">
        <v>441</v>
      </c>
      <c r="U39" s="222">
        <v>1.587</v>
      </c>
      <c r="V39" s="222">
        <f>ROUND(E39*U39,2)</f>
        <v>11.11</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2758</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448</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275</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276</v>
      </c>
    </row>
    <row r="42" spans="1:60" outlineLevel="1" x14ac:dyDescent="0.2">
      <c r="A42" s="236">
        <v>17</v>
      </c>
      <c r="B42" s="237" t="s">
        <v>2759</v>
      </c>
      <c r="C42" s="247" t="s">
        <v>2760</v>
      </c>
      <c r="D42" s="238" t="s">
        <v>445</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2407</v>
      </c>
      <c r="S42" s="241" t="s">
        <v>280</v>
      </c>
      <c r="T42" s="242" t="s">
        <v>441</v>
      </c>
      <c r="U42" s="222">
        <v>1.3169999999999999</v>
      </c>
      <c r="V42" s="222">
        <f>ROUND(E42*U42,2)</f>
        <v>2.11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2555</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2761</v>
      </c>
      <c r="C44" s="247" t="s">
        <v>2762</v>
      </c>
      <c r="D44" s="238" t="s">
        <v>445</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2407</v>
      </c>
      <c r="S44" s="241" t="s">
        <v>280</v>
      </c>
      <c r="T44" s="242" t="s">
        <v>441</v>
      </c>
      <c r="U44" s="222">
        <v>1.1919999999999999</v>
      </c>
      <c r="V44" s="222">
        <f>ROUND(E44*U44,2)</f>
        <v>1.79</v>
      </c>
      <c r="W44" s="222"/>
      <c r="X44" s="222" t="s">
        <v>399</v>
      </c>
      <c r="Y44" s="222" t="s">
        <v>283</v>
      </c>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2763</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448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275</v>
      </c>
      <c r="B46" s="230" t="s">
        <v>162</v>
      </c>
      <c r="C46" s="246" t="s">
        <v>163</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276</v>
      </c>
    </row>
    <row r="47" spans="1:60" outlineLevel="1" x14ac:dyDescent="0.2">
      <c r="A47" s="236">
        <v>19</v>
      </c>
      <c r="B47" s="237" t="s">
        <v>2764</v>
      </c>
      <c r="C47" s="247" t="s">
        <v>2765</v>
      </c>
      <c r="D47" s="238" t="s">
        <v>564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2407</v>
      </c>
      <c r="S47" s="241" t="s">
        <v>280</v>
      </c>
      <c r="T47" s="242" t="s">
        <v>441</v>
      </c>
      <c r="U47" s="222">
        <v>6.6000000000000003E-2</v>
      </c>
      <c r="V47" s="222">
        <f>ROUND(E47*U47,2)</f>
        <v>2.0499999999999998</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2766</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2764</v>
      </c>
      <c r="C49" s="247" t="s">
        <v>2765</v>
      </c>
      <c r="D49" s="238" t="s">
        <v>564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2407</v>
      </c>
      <c r="S49" s="241" t="s">
        <v>280</v>
      </c>
      <c r="T49" s="242" t="s">
        <v>441</v>
      </c>
      <c r="U49" s="222">
        <v>6.6000000000000003E-2</v>
      </c>
      <c r="V49" s="222">
        <f>ROUND(E49*U49,2)</f>
        <v>2.0499999999999998</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2766</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2767</v>
      </c>
      <c r="C51" s="247" t="s">
        <v>2768</v>
      </c>
      <c r="D51" s="238" t="s">
        <v>492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2407</v>
      </c>
      <c r="S51" s="241" t="s">
        <v>280</v>
      </c>
      <c r="T51" s="242" t="s">
        <v>441</v>
      </c>
      <c r="U51" s="222">
        <v>0.42</v>
      </c>
      <c r="V51" s="222">
        <f>ROUND(E51*U51,2)</f>
        <v>2.52</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2555</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448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2556</v>
      </c>
      <c r="C53" s="247" t="s">
        <v>2557</v>
      </c>
      <c r="D53" s="238" t="s">
        <v>492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2407</v>
      </c>
      <c r="S53" s="241" t="s">
        <v>280</v>
      </c>
      <c r="T53" s="242" t="s">
        <v>441</v>
      </c>
      <c r="U53" s="222">
        <v>0.17599999999999999</v>
      </c>
      <c r="V53" s="222">
        <f>ROUND(E53*U53,2)</f>
        <v>3.87</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2555</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2769</v>
      </c>
      <c r="C55" s="247" t="s">
        <v>2770</v>
      </c>
      <c r="D55" s="238" t="s">
        <v>492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2407</v>
      </c>
      <c r="S55" s="241" t="s">
        <v>280</v>
      </c>
      <c r="T55" s="242" t="s">
        <v>441</v>
      </c>
      <c r="U55" s="222">
        <v>5.024</v>
      </c>
      <c r="V55" s="222">
        <f>ROUND(E55*U55,2)</f>
        <v>10.050000000000001</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2771</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2772</v>
      </c>
      <c r="C57" s="247" t="s">
        <v>2773</v>
      </c>
      <c r="D57" s="238" t="s">
        <v>492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2407</v>
      </c>
      <c r="S57" s="241" t="s">
        <v>280</v>
      </c>
      <c r="T57" s="242" t="s">
        <v>441</v>
      </c>
      <c r="U57" s="222">
        <v>1.6890000000000001</v>
      </c>
      <c r="V57" s="222">
        <f>ROUND(E57*U57,2)</f>
        <v>3.38</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2774</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2775</v>
      </c>
      <c r="C59" s="265" t="s">
        <v>2776</v>
      </c>
      <c r="D59" s="259" t="s">
        <v>1110</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2777</v>
      </c>
      <c r="C60" s="265" t="s">
        <v>2778</v>
      </c>
      <c r="D60" s="259" t="s">
        <v>886</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2779</v>
      </c>
      <c r="C61" s="265" t="s">
        <v>2780</v>
      </c>
      <c r="D61" s="259" t="s">
        <v>886</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2781</v>
      </c>
      <c r="C62" s="265" t="s">
        <v>2782</v>
      </c>
      <c r="D62" s="259" t="s">
        <v>886</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2783</v>
      </c>
      <c r="C63" s="247" t="s">
        <v>2784</v>
      </c>
      <c r="D63" s="238" t="s">
        <v>482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2407</v>
      </c>
      <c r="S63" s="241" t="s">
        <v>280</v>
      </c>
      <c r="T63" s="242" t="s">
        <v>441</v>
      </c>
      <c r="U63" s="222">
        <v>0.21149999999999999</v>
      </c>
      <c r="V63" s="222">
        <f>ROUND(E63*U63,2)</f>
        <v>1.93</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2785</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448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2786</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2787</v>
      </c>
      <c r="C66" s="265" t="s">
        <v>2788</v>
      </c>
      <c r="D66" s="259" t="s">
        <v>492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889</v>
      </c>
      <c r="S66" s="262" t="s">
        <v>441</v>
      </c>
      <c r="T66" s="263" t="s">
        <v>441</v>
      </c>
      <c r="U66" s="222">
        <v>0</v>
      </c>
      <c r="V66" s="222">
        <f>ROUND(E66*U66,2)</f>
        <v>0</v>
      </c>
      <c r="W66" s="222"/>
      <c r="X66" s="222" t="s">
        <v>831</v>
      </c>
      <c r="Y66" s="222" t="s">
        <v>283</v>
      </c>
      <c r="Z66" s="212"/>
      <c r="AA66" s="212"/>
      <c r="AB66" s="212"/>
      <c r="AC66" s="212"/>
      <c r="AD66" s="212"/>
      <c r="AE66" s="212"/>
      <c r="AF66" s="212"/>
      <c r="AG66" s="212" t="s">
        <v>832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2789</v>
      </c>
      <c r="C67" s="265" t="s">
        <v>2790</v>
      </c>
      <c r="D67" s="259" t="s">
        <v>492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889</v>
      </c>
      <c r="S67" s="262" t="s">
        <v>280</v>
      </c>
      <c r="T67" s="263" t="s">
        <v>441</v>
      </c>
      <c r="U67" s="222">
        <v>0</v>
      </c>
      <c r="V67" s="222">
        <f>ROUND(E67*U67,2)</f>
        <v>0</v>
      </c>
      <c r="W67" s="222"/>
      <c r="X67" s="222" t="s">
        <v>831</v>
      </c>
      <c r="Y67" s="222" t="s">
        <v>283</v>
      </c>
      <c r="Z67" s="212"/>
      <c r="AA67" s="212"/>
      <c r="AB67" s="212"/>
      <c r="AC67" s="212"/>
      <c r="AD67" s="212"/>
      <c r="AE67" s="212"/>
      <c r="AF67" s="212"/>
      <c r="AG67" s="212" t="s">
        <v>832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2791</v>
      </c>
      <c r="C68" s="265" t="s">
        <v>2792</v>
      </c>
      <c r="D68" s="259" t="s">
        <v>492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889</v>
      </c>
      <c r="S68" s="262" t="s">
        <v>441</v>
      </c>
      <c r="T68" s="263" t="s">
        <v>441</v>
      </c>
      <c r="U68" s="222">
        <v>0</v>
      </c>
      <c r="V68" s="222">
        <f>ROUND(E68*U68,2)</f>
        <v>0</v>
      </c>
      <c r="W68" s="222"/>
      <c r="X68" s="222" t="s">
        <v>831</v>
      </c>
      <c r="Y68" s="222" t="s">
        <v>283</v>
      </c>
      <c r="Z68" s="212"/>
      <c r="AA68" s="212"/>
      <c r="AB68" s="212"/>
      <c r="AC68" s="212"/>
      <c r="AD68" s="212"/>
      <c r="AE68" s="212"/>
      <c r="AF68" s="212"/>
      <c r="AG68" s="212" t="s">
        <v>832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2793</v>
      </c>
      <c r="C69" s="265" t="s">
        <v>2794</v>
      </c>
      <c r="D69" s="259" t="s">
        <v>492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889</v>
      </c>
      <c r="S69" s="262" t="s">
        <v>280</v>
      </c>
      <c r="T69" s="263" t="s">
        <v>441</v>
      </c>
      <c r="U69" s="222">
        <v>0</v>
      </c>
      <c r="V69" s="222">
        <f>ROUND(E69*U69,2)</f>
        <v>0</v>
      </c>
      <c r="W69" s="222"/>
      <c r="X69" s="222" t="s">
        <v>831</v>
      </c>
      <c r="Y69" s="222" t="s">
        <v>283</v>
      </c>
      <c r="Z69" s="212"/>
      <c r="AA69" s="212"/>
      <c r="AB69" s="212"/>
      <c r="AC69" s="212"/>
      <c r="AD69" s="212"/>
      <c r="AE69" s="212"/>
      <c r="AF69" s="212"/>
      <c r="AG69" s="212" t="s">
        <v>832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2795</v>
      </c>
      <c r="C70" s="265" t="s">
        <v>2796</v>
      </c>
      <c r="D70" s="259" t="s">
        <v>1110</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832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2797</v>
      </c>
      <c r="C71" s="265" t="s">
        <v>2798</v>
      </c>
      <c r="D71" s="259" t="s">
        <v>1110</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832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2799</v>
      </c>
      <c r="C72" s="265" t="s">
        <v>2800</v>
      </c>
      <c r="D72" s="259" t="s">
        <v>886</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2801</v>
      </c>
      <c r="C73" s="265" t="s">
        <v>2802</v>
      </c>
      <c r="D73" s="259" t="s">
        <v>886</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831</v>
      </c>
      <c r="Y73" s="222" t="s">
        <v>283</v>
      </c>
      <c r="Z73" s="212"/>
      <c r="AA73" s="212"/>
      <c r="AB73" s="212"/>
      <c r="AC73" s="212"/>
      <c r="AD73" s="212"/>
      <c r="AE73" s="212"/>
      <c r="AF73" s="212"/>
      <c r="AG73" s="212" t="s">
        <v>832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2803</v>
      </c>
      <c r="C74" s="265" t="s">
        <v>2804</v>
      </c>
      <c r="D74" s="259" t="s">
        <v>886</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2805</v>
      </c>
      <c r="C75" s="265" t="s">
        <v>2806</v>
      </c>
      <c r="D75" s="259" t="s">
        <v>886</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832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2807</v>
      </c>
      <c r="C76" s="265" t="s">
        <v>2808</v>
      </c>
      <c r="D76" s="259" t="s">
        <v>886</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832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2809</v>
      </c>
      <c r="C77" s="265" t="s">
        <v>2810</v>
      </c>
      <c r="D77" s="259" t="s">
        <v>886</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316</v>
      </c>
      <c r="T77" s="263" t="s">
        <v>281</v>
      </c>
      <c r="U77" s="222">
        <v>0</v>
      </c>
      <c r="V77" s="222">
        <f>ROUND(E77*U77,2)</f>
        <v>0</v>
      </c>
      <c r="W77" s="222"/>
      <c r="X77" s="222" t="s">
        <v>831</v>
      </c>
      <c r="Y77" s="222" t="s">
        <v>283</v>
      </c>
      <c r="Z77" s="212"/>
      <c r="AA77" s="212"/>
      <c r="AB77" s="212"/>
      <c r="AC77" s="212"/>
      <c r="AD77" s="212"/>
      <c r="AE77" s="212"/>
      <c r="AF77" s="212"/>
      <c r="AG77" s="212" t="s">
        <v>832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2811</v>
      </c>
      <c r="C78" s="265" t="s">
        <v>2812</v>
      </c>
      <c r="D78" s="259" t="s">
        <v>886</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316</v>
      </c>
      <c r="T78" s="263" t="s">
        <v>281</v>
      </c>
      <c r="U78" s="222">
        <v>0</v>
      </c>
      <c r="V78" s="222">
        <f>ROUND(E78*U78,2)</f>
        <v>0</v>
      </c>
      <c r="W78" s="222"/>
      <c r="X78" s="222" t="s">
        <v>831</v>
      </c>
      <c r="Y78" s="222" t="s">
        <v>283</v>
      </c>
      <c r="Z78" s="212"/>
      <c r="AA78" s="212"/>
      <c r="AB78" s="212"/>
      <c r="AC78" s="212"/>
      <c r="AD78" s="212"/>
      <c r="AE78" s="212"/>
      <c r="AF78" s="212"/>
      <c r="AG78" s="212" t="s">
        <v>832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2813</v>
      </c>
      <c r="C79" s="265" t="s">
        <v>2814</v>
      </c>
      <c r="D79" s="259" t="s">
        <v>886</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316</v>
      </c>
      <c r="T79" s="263" t="s">
        <v>281</v>
      </c>
      <c r="U79" s="222">
        <v>0</v>
      </c>
      <c r="V79" s="222">
        <f>ROUND(E79*U79,2)</f>
        <v>0</v>
      </c>
      <c r="W79" s="222"/>
      <c r="X79" s="222" t="s">
        <v>831</v>
      </c>
      <c r="Y79" s="222" t="s">
        <v>283</v>
      </c>
      <c r="Z79" s="212"/>
      <c r="AA79" s="212"/>
      <c r="AB79" s="212"/>
      <c r="AC79" s="212"/>
      <c r="AD79" s="212"/>
      <c r="AE79" s="212"/>
      <c r="AF79" s="212"/>
      <c r="AG79" s="212" t="s">
        <v>832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174</v>
      </c>
      <c r="C80" s="246" t="s">
        <v>175</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276</v>
      </c>
    </row>
    <row r="81" spans="1:60" ht="22.5" outlineLevel="1" x14ac:dyDescent="0.2">
      <c r="A81" s="236">
        <v>44</v>
      </c>
      <c r="B81" s="237" t="s">
        <v>2783</v>
      </c>
      <c r="C81" s="247" t="s">
        <v>2784</v>
      </c>
      <c r="D81" s="238" t="s">
        <v>482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2407</v>
      </c>
      <c r="S81" s="241" t="s">
        <v>280</v>
      </c>
      <c r="T81" s="242" t="s">
        <v>441</v>
      </c>
      <c r="U81" s="222">
        <v>0.21149999999999999</v>
      </c>
      <c r="V81" s="222">
        <f>ROUND(E81*U81,2)</f>
        <v>4.26</v>
      </c>
      <c r="W81" s="222"/>
      <c r="X81" s="222" t="s">
        <v>399</v>
      </c>
      <c r="Y81" s="222" t="s">
        <v>283</v>
      </c>
      <c r="Z81" s="212"/>
      <c r="AA81" s="212"/>
      <c r="AB81" s="212"/>
      <c r="AC81" s="212"/>
      <c r="AD81" s="212"/>
      <c r="AE81" s="212"/>
      <c r="AF81" s="212"/>
      <c r="AG81" s="212" t="s">
        <v>1016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2785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2786</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261</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405</v>
      </c>
    </row>
    <row r="86" spans="1:60" x14ac:dyDescent="0.2">
      <c r="C86" s="253"/>
      <c r="D86" s="10"/>
      <c r="AG86" t="s">
        <v>435</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zZxaGqMNtEquQMfG3K2CGrY57l7e0RR4AiD8ORpaLALdZ5Qkuf0Oo/ErG74uKnASE1COZk0lS9eqUqxuj1+Mg==" saltValue="O4oB6Jo3FsQ2q0g3Xrprxw=="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1FBB-A5A8-47CE-9551-96BFF71F455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68</v>
      </c>
      <c r="C3" s="201" t="s">
        <v>69</v>
      </c>
      <c r="D3" s="199"/>
      <c r="E3" s="199"/>
      <c r="F3" s="199"/>
      <c r="G3" s="200"/>
      <c r="AC3" s="176" t="s">
        <v>248</v>
      </c>
      <c r="AG3" t="s">
        <v>251</v>
      </c>
    </row>
    <row r="4" spans="1:60" ht="24.95" customHeight="1" x14ac:dyDescent="0.2">
      <c r="A4" s="202" t="s">
        <v>9</v>
      </c>
      <c r="B4" s="203" t="s">
        <v>70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276</v>
      </c>
    </row>
    <row r="9" spans="1:60" ht="22.5" outlineLevel="1" x14ac:dyDescent="0.2">
      <c r="A9" s="236">
        <v>1</v>
      </c>
      <c r="B9" s="237" t="s">
        <v>2383</v>
      </c>
      <c r="C9" s="247" t="s">
        <v>2384</v>
      </c>
      <c r="D9" s="238" t="s">
        <v>439</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440</v>
      </c>
      <c r="S9" s="241" t="s">
        <v>280</v>
      </c>
      <c r="T9" s="242" t="s">
        <v>441</v>
      </c>
      <c r="U9" s="222">
        <v>0.16</v>
      </c>
      <c r="V9" s="222">
        <f>ROUND(E9*U9,2)</f>
        <v>10.56</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2815</v>
      </c>
      <c r="C11" s="247" t="s">
        <v>2816</v>
      </c>
      <c r="D11" s="238" t="s">
        <v>439</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440</v>
      </c>
      <c r="S11" s="241" t="s">
        <v>280</v>
      </c>
      <c r="T11" s="242" t="s">
        <v>441</v>
      </c>
      <c r="U11" s="222">
        <v>0.80647999999999997</v>
      </c>
      <c r="V11" s="222">
        <f>ROUND(E11*U11,2)</f>
        <v>33.07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2817</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2818</v>
      </c>
      <c r="C13" s="247" t="s">
        <v>2819</v>
      </c>
      <c r="D13" s="238" t="s">
        <v>445</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0.81799999999999995</v>
      </c>
      <c r="V13" s="222">
        <f>ROUND(E13*U13,2)</f>
        <v>79.92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2820</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2821</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2822</v>
      </c>
      <c r="C16" s="247" t="s">
        <v>2823</v>
      </c>
      <c r="D16" s="238" t="s">
        <v>445</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0.11899999999999999</v>
      </c>
      <c r="V16" s="222">
        <f>ROUND(E16*U16,2)</f>
        <v>11.63</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2820</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2824</v>
      </c>
      <c r="C18" s="247" t="s">
        <v>2825</v>
      </c>
      <c r="D18" s="238" t="s">
        <v>445</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446</v>
      </c>
      <c r="S18" s="241" t="s">
        <v>280</v>
      </c>
      <c r="T18" s="242" t="s">
        <v>441</v>
      </c>
      <c r="U18" s="222">
        <v>1.877</v>
      </c>
      <c r="V18" s="222">
        <f>ROUND(E18*U18,2)</f>
        <v>90.1</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2820</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2826</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453</v>
      </c>
      <c r="C21" s="247" t="s">
        <v>454</v>
      </c>
      <c r="D21" s="238" t="s">
        <v>445</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446</v>
      </c>
      <c r="S21" s="241" t="s">
        <v>280</v>
      </c>
      <c r="T21" s="242" t="s">
        <v>441</v>
      </c>
      <c r="U21" s="222">
        <v>1.0999999999999999E-2</v>
      </c>
      <c r="V21" s="222">
        <f>ROUND(E21*U21,2)</f>
        <v>2.29</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455</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448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449</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450</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451</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2751</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2827</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2828</v>
      </c>
      <c r="C28" s="247" t="s">
        <v>2829</v>
      </c>
      <c r="D28" s="238" t="s">
        <v>445</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1.2E-2</v>
      </c>
      <c r="V28" s="222">
        <f>ROUND(E28*U28,2)</f>
        <v>0.57999999999999996</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2754</v>
      </c>
      <c r="C30" s="247" t="s">
        <v>2755</v>
      </c>
      <c r="D30" s="238" t="s">
        <v>445</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316</v>
      </c>
      <c r="T30" s="242" t="s">
        <v>281</v>
      </c>
      <c r="U30" s="222">
        <v>8.9999999999999993E-3</v>
      </c>
      <c r="V30" s="222">
        <f>ROUND(E30*U30,2)</f>
        <v>1.31</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2830</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2831</v>
      </c>
      <c r="C32" s="247" t="s">
        <v>2832</v>
      </c>
      <c r="D32" s="238" t="s">
        <v>439</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2512</v>
      </c>
      <c r="S32" s="241" t="s">
        <v>280</v>
      </c>
      <c r="T32" s="242" t="s">
        <v>441</v>
      </c>
      <c r="U32" s="222">
        <v>0.06</v>
      </c>
      <c r="V32" s="222">
        <f>ROUND(E32*U32,2)</f>
        <v>1.2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2833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2834</v>
      </c>
      <c r="C34" s="247" t="s">
        <v>2835</v>
      </c>
      <c r="D34" s="238" t="s">
        <v>439</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1.2999999999999999E-2</v>
      </c>
      <c r="V34" s="222">
        <f>ROUND(E34*U34,2)</f>
        <v>0.78</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2836</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2837</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2838</v>
      </c>
      <c r="C37" s="247" t="s">
        <v>2839</v>
      </c>
      <c r="D37" s="238" t="s">
        <v>439</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1.7999999999999999E-2</v>
      </c>
      <c r="V37" s="222">
        <f>ROUND(E37*U37,2)</f>
        <v>8.57</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2836</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2840</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2841</v>
      </c>
      <c r="C40" s="247" t="s">
        <v>2842</v>
      </c>
      <c r="D40" s="238" t="s">
        <v>482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2512</v>
      </c>
      <c r="S40" s="241" t="s">
        <v>280</v>
      </c>
      <c r="T40" s="242" t="s">
        <v>441</v>
      </c>
      <c r="U40" s="222">
        <v>21.428999999999998</v>
      </c>
      <c r="V40" s="222">
        <f>ROUND(E40*U40,2)</f>
        <v>0.02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2843</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2844</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2845</v>
      </c>
      <c r="C43" s="247" t="s">
        <v>2846</v>
      </c>
      <c r="D43" s="238" t="s">
        <v>439</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2512</v>
      </c>
      <c r="S43" s="241" t="s">
        <v>280</v>
      </c>
      <c r="T43" s="242" t="s">
        <v>441</v>
      </c>
      <c r="U43" s="222">
        <v>1.0999999999999999E-2</v>
      </c>
      <c r="V43" s="222">
        <f>ROUND(E43*U43,2)</f>
        <v>0.22</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2847</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468</v>
      </c>
      <c r="C45" s="247" t="s">
        <v>469</v>
      </c>
      <c r="D45" s="238" t="s">
        <v>445</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446</v>
      </c>
      <c r="S45" s="241" t="s">
        <v>280</v>
      </c>
      <c r="T45" s="242" t="s">
        <v>441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449</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450</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451</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2751</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2848</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2849</v>
      </c>
      <c r="C51" s="265" t="s">
        <v>2850</v>
      </c>
      <c r="D51" s="259" t="s">
        <v>1094</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889</v>
      </c>
      <c r="S51" s="262" t="s">
        <v>280</v>
      </c>
      <c r="T51" s="263" t="s">
        <v>441</v>
      </c>
      <c r="U51" s="222">
        <v>0</v>
      </c>
      <c r="V51" s="222">
        <f>ROUND(E51*U51,2)</f>
        <v>0</v>
      </c>
      <c r="W51" s="222"/>
      <c r="X51" s="222" t="s">
        <v>831</v>
      </c>
      <c r="Y51" s="222" t="s">
        <v>283</v>
      </c>
      <c r="Z51" s="212"/>
      <c r="AA51" s="212"/>
      <c r="AB51" s="212"/>
      <c r="AC51" s="212"/>
      <c r="AD51" s="212"/>
      <c r="AE51" s="212"/>
      <c r="AF51" s="212"/>
      <c r="AG51" s="212" t="s">
        <v>832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2851</v>
      </c>
      <c r="C52" s="247" t="s">
        <v>2852</v>
      </c>
      <c r="D52" s="238" t="s">
        <v>445</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889</v>
      </c>
      <c r="S52" s="241" t="s">
        <v>441</v>
      </c>
      <c r="T52" s="242" t="s">
        <v>441</v>
      </c>
      <c r="U52" s="222">
        <v>0</v>
      </c>
      <c r="V52" s="222">
        <f>ROUND(E52*U52,2)</f>
        <v>0</v>
      </c>
      <c r="W52" s="222"/>
      <c r="X52" s="222" t="s">
        <v>831</v>
      </c>
      <c r="Y52" s="222" t="s">
        <v>283</v>
      </c>
      <c r="Z52" s="212"/>
      <c r="AA52" s="212"/>
      <c r="AB52" s="212"/>
      <c r="AC52" s="212"/>
      <c r="AD52" s="212"/>
      <c r="AE52" s="212"/>
      <c r="AF52" s="212"/>
      <c r="AG52" s="212" t="s">
        <v>832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2853</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2854</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2855</v>
      </c>
      <c r="C55" s="265" t="s">
        <v>2856</v>
      </c>
      <c r="D55" s="259" t="s">
        <v>482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889</v>
      </c>
      <c r="S55" s="262" t="s">
        <v>280</v>
      </c>
      <c r="T55" s="263" t="s">
        <v>441</v>
      </c>
      <c r="U55" s="222">
        <v>0</v>
      </c>
      <c r="V55" s="222">
        <f>ROUND(E55*U55,2)</f>
        <v>0</v>
      </c>
      <c r="W55" s="222"/>
      <c r="X55" s="222" t="s">
        <v>831</v>
      </c>
      <c r="Y55" s="222" t="s">
        <v>283</v>
      </c>
      <c r="Z55" s="212"/>
      <c r="AA55" s="212"/>
      <c r="AB55" s="212"/>
      <c r="AC55" s="212"/>
      <c r="AD55" s="212"/>
      <c r="AE55" s="212"/>
      <c r="AF55" s="212"/>
      <c r="AG55" s="212" t="s">
        <v>832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276</v>
      </c>
    </row>
    <row r="57" spans="1:60" outlineLevel="1" x14ac:dyDescent="0.2">
      <c r="A57" s="236">
        <v>18</v>
      </c>
      <c r="B57" s="237" t="s">
        <v>2857</v>
      </c>
      <c r="C57" s="247" t="s">
        <v>2858</v>
      </c>
      <c r="D57" s="238" t="s">
        <v>564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2407</v>
      </c>
      <c r="S57" s="241" t="s">
        <v>2859</v>
      </c>
      <c r="T57" s="242" t="s">
        <v>2859</v>
      </c>
      <c r="U57" s="222">
        <v>0.216</v>
      </c>
      <c r="V57" s="222">
        <f>ROUND(E57*U57,2)</f>
        <v>17.71</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2860</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275</v>
      </c>
      <c r="B59" s="230" t="s">
        <v>70</v>
      </c>
      <c r="C59" s="246" t="s">
        <v>151</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276</v>
      </c>
    </row>
    <row r="60" spans="1:60" ht="22.5" outlineLevel="1" x14ac:dyDescent="0.2">
      <c r="A60" s="236">
        <v>19</v>
      </c>
      <c r="B60" s="237" t="s">
        <v>2498</v>
      </c>
      <c r="C60" s="247" t="s">
        <v>2499</v>
      </c>
      <c r="D60" s="238" t="s">
        <v>439</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440</v>
      </c>
      <c r="S60" s="241" t="s">
        <v>280</v>
      </c>
      <c r="T60" s="242" t="s">
        <v>441</v>
      </c>
      <c r="U60" s="222">
        <v>2.5999999999999999E-2</v>
      </c>
      <c r="V60" s="222">
        <f>ROUND(E60*U60,2)</f>
        <v>12.38</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2840</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2861</v>
      </c>
      <c r="C62" s="247" t="s">
        <v>2862</v>
      </c>
      <c r="D62" s="238" t="s">
        <v>439</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440</v>
      </c>
      <c r="S62" s="241" t="s">
        <v>280</v>
      </c>
      <c r="T62" s="242" t="s">
        <v>441</v>
      </c>
      <c r="U62" s="222">
        <v>2.5999999999999999E-2</v>
      </c>
      <c r="V62" s="222">
        <f>ROUND(E62*U62,2)</f>
        <v>11.02</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2504</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448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2863</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2864</v>
      </c>
      <c r="C65" s="247" t="s">
        <v>2865</v>
      </c>
      <c r="D65" s="238" t="s">
        <v>439</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440</v>
      </c>
      <c r="S65" s="241" t="s">
        <v>280</v>
      </c>
      <c r="T65" s="242" t="s">
        <v>441</v>
      </c>
      <c r="U65" s="222">
        <v>5.1999999999999998E-2</v>
      </c>
      <c r="V65" s="222">
        <f>ROUND(E65*U65,2)</f>
        <v>2.08</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2866</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2867</v>
      </c>
      <c r="C67" s="247" t="s">
        <v>2868</v>
      </c>
      <c r="D67" s="238" t="s">
        <v>439</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440</v>
      </c>
      <c r="S67" s="241" t="s">
        <v>280</v>
      </c>
      <c r="T67" s="242" t="s">
        <v>441</v>
      </c>
      <c r="U67" s="222">
        <v>0.45200000000000001</v>
      </c>
      <c r="V67" s="222">
        <f>ROUND(E67*U67,2)</f>
        <v>23.5</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2516</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448</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2514</v>
      </c>
      <c r="C69" s="247" t="s">
        <v>2515</v>
      </c>
      <c r="D69" s="238" t="s">
        <v>439</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440</v>
      </c>
      <c r="S69" s="241" t="s">
        <v>280</v>
      </c>
      <c r="T69" s="242" t="s">
        <v>441</v>
      </c>
      <c r="U69" s="222">
        <v>0.47799999999999998</v>
      </c>
      <c r="V69" s="222">
        <f>ROUND(E69*U69,2)</f>
        <v>202.67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2516</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448</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2863</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2869</v>
      </c>
      <c r="C72" s="247" t="s">
        <v>2870</v>
      </c>
      <c r="D72" s="238" t="s">
        <v>439</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889</v>
      </c>
      <c r="S72" s="241" t="s">
        <v>280</v>
      </c>
      <c r="T72" s="242" t="s">
        <v>441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2871</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2872</v>
      </c>
      <c r="C74" s="247" t="s">
        <v>2873</v>
      </c>
      <c r="D74" s="238" t="s">
        <v>439</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889</v>
      </c>
      <c r="S74" s="241" t="s">
        <v>280</v>
      </c>
      <c r="T74" s="242" t="s">
        <v>441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2874</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275</v>
      </c>
      <c r="B76" s="230" t="s">
        <v>162</v>
      </c>
      <c r="C76" s="246" t="s">
        <v>163</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276</v>
      </c>
    </row>
    <row r="77" spans="1:60" outlineLevel="1" x14ac:dyDescent="0.2">
      <c r="A77" s="257">
        <v>26</v>
      </c>
      <c r="B77" s="258" t="s">
        <v>2875</v>
      </c>
      <c r="C77" s="265" t="s">
        <v>2876</v>
      </c>
      <c r="D77" s="259" t="s">
        <v>492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280</v>
      </c>
      <c r="T77" s="263" t="s">
        <v>441</v>
      </c>
      <c r="U77" s="222">
        <v>5.0229999999999997</v>
      </c>
      <c r="V77" s="222">
        <f>ROUND(E77*U77,2)</f>
        <v>20.09</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2877</v>
      </c>
      <c r="C78" s="247" t="s">
        <v>2878</v>
      </c>
      <c r="D78" s="238" t="s">
        <v>492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440</v>
      </c>
      <c r="S78" s="241" t="s">
        <v>280</v>
      </c>
      <c r="T78" s="242" t="s">
        <v>441</v>
      </c>
      <c r="U78" s="222">
        <v>2.6579999999999999</v>
      </c>
      <c r="V78" s="222">
        <f>ROUND(E78*U78,2)</f>
        <v>7.97</v>
      </c>
      <c r="W78" s="222"/>
      <c r="X78" s="222" t="s">
        <v>399</v>
      </c>
      <c r="Y78" s="222" t="s">
        <v>283</v>
      </c>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2879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275</v>
      </c>
      <c r="B80" s="230" t="s">
        <v>164</v>
      </c>
      <c r="C80" s="246" t="s">
        <v>165</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276</v>
      </c>
    </row>
    <row r="81" spans="1:60" ht="22.5" outlineLevel="1" x14ac:dyDescent="0.2">
      <c r="A81" s="236">
        <v>28</v>
      </c>
      <c r="B81" s="237" t="s">
        <v>2569</v>
      </c>
      <c r="C81" s="247" t="s">
        <v>2570</v>
      </c>
      <c r="D81" s="238" t="s">
        <v>564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440</v>
      </c>
      <c r="S81" s="241" t="s">
        <v>280</v>
      </c>
      <c r="T81" s="242" t="s">
        <v>441</v>
      </c>
      <c r="U81" s="222">
        <v>0.27200000000000002</v>
      </c>
      <c r="V81" s="222">
        <f>ROUND(E81*U81,2)</f>
        <v>36.450000000000003</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2571</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2577</v>
      </c>
      <c r="C83" s="247" t="s">
        <v>2578</v>
      </c>
      <c r="D83" s="238" t="s">
        <v>445</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440</v>
      </c>
      <c r="S83" s="241" t="s">
        <v>280</v>
      </c>
      <c r="T83" s="242" t="s">
        <v>441</v>
      </c>
      <c r="U83" s="222">
        <v>1.4419999999999999</v>
      </c>
      <c r="V83" s="222">
        <f>ROUND(E83*U83,2)</f>
        <v>7.73</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2579</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448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2880</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2881</v>
      </c>
      <c r="C86" s="247" t="s">
        <v>2882</v>
      </c>
      <c r="D86" s="238" t="s">
        <v>492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889</v>
      </c>
      <c r="S86" s="241" t="s">
        <v>280</v>
      </c>
      <c r="T86" s="242" t="s">
        <v>441</v>
      </c>
      <c r="U86" s="222">
        <v>0</v>
      </c>
      <c r="V86" s="222">
        <f>ROUND(E86*U86,2)</f>
        <v>0</v>
      </c>
      <c r="W86" s="222"/>
      <c r="X86" s="222" t="s">
        <v>831</v>
      </c>
      <c r="Y86" s="222" t="s">
        <v>283</v>
      </c>
      <c r="Z86" s="212"/>
      <c r="AA86" s="212"/>
      <c r="AB86" s="212"/>
      <c r="AC86" s="212"/>
      <c r="AD86" s="212"/>
      <c r="AE86" s="212"/>
      <c r="AF86" s="212"/>
      <c r="AG86" s="212" t="s">
        <v>832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2883</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2884</v>
      </c>
      <c r="C88" s="247" t="s">
        <v>2885</v>
      </c>
      <c r="D88" s="238" t="s">
        <v>492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889</v>
      </c>
      <c r="S88" s="241" t="s">
        <v>280</v>
      </c>
      <c r="T88" s="242" t="s">
        <v>441</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2886</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275</v>
      </c>
      <c r="B90" s="230" t="s">
        <v>174</v>
      </c>
      <c r="C90" s="246" t="s">
        <v>175</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276</v>
      </c>
    </row>
    <row r="91" spans="1:60" outlineLevel="1" x14ac:dyDescent="0.2">
      <c r="A91" s="236">
        <v>32</v>
      </c>
      <c r="B91" s="237" t="s">
        <v>2887</v>
      </c>
      <c r="C91" s="247" t="s">
        <v>2888</v>
      </c>
      <c r="D91" s="238" t="s">
        <v>482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440</v>
      </c>
      <c r="S91" s="241" t="s">
        <v>280</v>
      </c>
      <c r="T91" s="242" t="s">
        <v>441</v>
      </c>
      <c r="U91" s="222">
        <v>0.39</v>
      </c>
      <c r="V91" s="222">
        <f>ROUND(E91*U91,2)</f>
        <v>210.9</v>
      </c>
      <c r="W91" s="222"/>
      <c r="X91" s="222" t="s">
        <v>399</v>
      </c>
      <c r="Y91" s="222" t="s">
        <v>283</v>
      </c>
      <c r="Z91" s="212"/>
      <c r="AA91" s="212"/>
      <c r="AB91" s="212"/>
      <c r="AC91" s="212"/>
      <c r="AD91" s="212"/>
      <c r="AE91" s="212"/>
      <c r="AF91" s="212"/>
      <c r="AG91" s="212" t="s">
        <v>1016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2889</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242</v>
      </c>
      <c r="C93" s="246" t="s">
        <v>173</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276</v>
      </c>
    </row>
    <row r="94" spans="1:60" outlineLevel="1" x14ac:dyDescent="0.2">
      <c r="A94" s="236">
        <v>33</v>
      </c>
      <c r="B94" s="237" t="s">
        <v>2367</v>
      </c>
      <c r="C94" s="247" t="s">
        <v>2368</v>
      </c>
      <c r="D94" s="238" t="s">
        <v>482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440</v>
      </c>
      <c r="S94" s="241" t="s">
        <v>280</v>
      </c>
      <c r="T94" s="242" t="s">
        <v>441</v>
      </c>
      <c r="U94" s="222">
        <v>9.9000000000000005E-2</v>
      </c>
      <c r="V94" s="222">
        <f>ROUND(E94*U94,2)</f>
        <v>1.88</v>
      </c>
      <c r="W94" s="222"/>
      <c r="X94" s="222" t="s">
        <v>399</v>
      </c>
      <c r="Y94" s="222" t="s">
        <v>283</v>
      </c>
      <c r="Z94" s="212"/>
      <c r="AA94" s="212"/>
      <c r="AB94" s="212"/>
      <c r="AC94" s="212"/>
      <c r="AD94" s="212"/>
      <c r="AE94" s="212"/>
      <c r="AF94" s="212"/>
      <c r="AG94" s="212" t="s">
        <v>2369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2370</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2088</v>
      </c>
      <c r="C96" s="247" t="s">
        <v>2089</v>
      </c>
      <c r="D96" s="238" t="s">
        <v>482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892</v>
      </c>
      <c r="S96" s="241" t="s">
        <v>280</v>
      </c>
      <c r="T96" s="242" t="s">
        <v>441</v>
      </c>
      <c r="U96" s="222">
        <v>0.49</v>
      </c>
      <c r="V96" s="222">
        <f>ROUND(E96*U96,2)</f>
        <v>9.2799999999999994</v>
      </c>
      <c r="W96" s="222"/>
      <c r="X96" s="222" t="s">
        <v>399</v>
      </c>
      <c r="Y96" s="222" t="s">
        <v>283</v>
      </c>
      <c r="Z96" s="212"/>
      <c r="AA96" s="212"/>
      <c r="AB96" s="212"/>
      <c r="AC96" s="212"/>
      <c r="AD96" s="212"/>
      <c r="AE96" s="212"/>
      <c r="AF96" s="212"/>
      <c r="AG96" s="212" t="s">
        <v>2369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2090</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2095</v>
      </c>
      <c r="C98" s="265" t="s">
        <v>2096</v>
      </c>
      <c r="D98" s="259" t="s">
        <v>482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892</v>
      </c>
      <c r="S98" s="262" t="s">
        <v>280</v>
      </c>
      <c r="T98" s="263" t="s">
        <v>441</v>
      </c>
      <c r="U98" s="222">
        <v>0</v>
      </c>
      <c r="V98" s="222">
        <f>ROUND(E98*U98,2)</f>
        <v>0</v>
      </c>
      <c r="W98" s="222"/>
      <c r="X98" s="222" t="s">
        <v>399</v>
      </c>
      <c r="Y98" s="222" t="s">
        <v>283</v>
      </c>
      <c r="Z98" s="212"/>
      <c r="AA98" s="212"/>
      <c r="AB98" s="212"/>
      <c r="AC98" s="212"/>
      <c r="AD98" s="212"/>
      <c r="AE98" s="212"/>
      <c r="AF98" s="212"/>
      <c r="AG98" s="212" t="s">
        <v>2369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2890</v>
      </c>
      <c r="C99" s="247" t="s">
        <v>2891</v>
      </c>
      <c r="D99" s="238" t="s">
        <v>482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v>
      </c>
      <c r="V99" s="222">
        <f>ROUND(E99*U99,2)</f>
        <v>0</v>
      </c>
      <c r="W99" s="222"/>
      <c r="X99" s="222" t="s">
        <v>399</v>
      </c>
      <c r="Y99" s="222" t="s">
        <v>283</v>
      </c>
      <c r="Z99" s="212"/>
      <c r="AA99" s="212"/>
      <c r="AB99" s="212"/>
      <c r="AC99" s="212"/>
      <c r="AD99" s="212"/>
      <c r="AE99" s="212"/>
      <c r="AF99" s="212"/>
      <c r="AG99" s="212" t="s">
        <v>2369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261</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405</v>
      </c>
    </row>
    <row r="102" spans="1:60" x14ac:dyDescent="0.2">
      <c r="C102" s="253"/>
      <c r="D102" s="10"/>
      <c r="AG102" t="s">
        <v>435</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WekcphImB2j4tbs7JPHwUd43jq427TRA/Pb6QpHmnf8qs+1C2tyJ8FlrH4RqB+0NrM5i/glZeNKgGvOnTRG3Q==" saltValue="2UV1Z8n0n/mX1WaC+FwN1Q=="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0FAF-4A5B-43EC-8E0B-8D2A278D773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71</v>
      </c>
      <c r="C3" s="201" t="s">
        <v>72</v>
      </c>
      <c r="D3" s="199"/>
      <c r="E3" s="199"/>
      <c r="F3" s="199"/>
      <c r="G3" s="200"/>
      <c r="AC3" s="176" t="s">
        <v>248</v>
      </c>
      <c r="AG3" t="s">
        <v>251</v>
      </c>
    </row>
    <row r="4" spans="1:60" ht="24.95" customHeight="1" x14ac:dyDescent="0.2">
      <c r="A4" s="202" t="s">
        <v>9</v>
      </c>
      <c r="B4" s="203" t="s">
        <v>73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152</v>
      </c>
      <c r="C8" s="246" t="s">
        <v>153</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276</v>
      </c>
    </row>
    <row r="9" spans="1:60" outlineLevel="1" x14ac:dyDescent="0.2">
      <c r="A9" s="236">
        <v>1</v>
      </c>
      <c r="B9" s="237" t="s">
        <v>2892</v>
      </c>
      <c r="C9" s="247" t="s">
        <v>2893</v>
      </c>
      <c r="D9" s="238" t="s">
        <v>439</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472</v>
      </c>
      <c r="S9" s="241" t="s">
        <v>280</v>
      </c>
      <c r="T9" s="242" t="s">
        <v>441</v>
      </c>
      <c r="U9" s="222">
        <v>0.31</v>
      </c>
      <c r="V9" s="222">
        <f>ROUND(E9*U9,2)</f>
        <v>15.74</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693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2894</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2895</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2896</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2897</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2898</v>
      </c>
      <c r="C15" s="247" t="s">
        <v>2899</v>
      </c>
      <c r="D15" s="238" t="s">
        <v>439</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472</v>
      </c>
      <c r="S15" s="241" t="s">
        <v>280</v>
      </c>
      <c r="T15" s="242" t="s">
        <v>441</v>
      </c>
      <c r="U15" s="222">
        <v>8.8999999999999996E-2</v>
      </c>
      <c r="V15" s="222">
        <f>ROUND(E15*U15,2)</f>
        <v>8.74</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693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448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2895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2900</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2901</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2167</v>
      </c>
      <c r="C20" s="247" t="s">
        <v>2168</v>
      </c>
      <c r="D20" s="238" t="s">
        <v>439</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472</v>
      </c>
      <c r="S20" s="241" t="s">
        <v>280</v>
      </c>
      <c r="T20" s="242" t="s">
        <v>441</v>
      </c>
      <c r="U20" s="222">
        <v>0.39</v>
      </c>
      <c r="V20" s="222">
        <f>ROUND(E20*U20,2)</f>
        <v>13.33</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693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2895</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2902</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2903</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2904</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2905</v>
      </c>
      <c r="C26" s="247" t="s">
        <v>2906</v>
      </c>
      <c r="D26" s="238" t="s">
        <v>439</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472</v>
      </c>
      <c r="S26" s="241" t="s">
        <v>280</v>
      </c>
      <c r="T26" s="242" t="s">
        <v>441</v>
      </c>
      <c r="U26" s="222">
        <v>0.48</v>
      </c>
      <c r="V26" s="222">
        <f>ROUND(E26*U26,2)</f>
        <v>16.41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693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2907</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2908</v>
      </c>
      <c r="C29" s="247" t="s">
        <v>2909</v>
      </c>
      <c r="D29" s="238" t="s">
        <v>439</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472</v>
      </c>
      <c r="S29" s="241" t="s">
        <v>280</v>
      </c>
      <c r="T29" s="242" t="s">
        <v>441</v>
      </c>
      <c r="U29" s="222">
        <v>0.245</v>
      </c>
      <c r="V29" s="222">
        <f>ROUND(E29*U29,2)</f>
        <v>8.3800000000000008</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693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2907</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2910</v>
      </c>
      <c r="C32" s="247" t="s">
        <v>2911</v>
      </c>
      <c r="D32" s="238" t="s">
        <v>439</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472</v>
      </c>
      <c r="S32" s="241" t="s">
        <v>280</v>
      </c>
      <c r="T32" s="242" t="s">
        <v>441</v>
      </c>
      <c r="U32" s="222">
        <v>0.48</v>
      </c>
      <c r="V32" s="222">
        <f>ROUND(E32*U32,2)</f>
        <v>47.14</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693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2912</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2913</v>
      </c>
      <c r="C35" s="247" t="s">
        <v>2914</v>
      </c>
      <c r="D35" s="238" t="s">
        <v>439</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472</v>
      </c>
      <c r="S35" s="241" t="s">
        <v>280</v>
      </c>
      <c r="T35" s="242" t="s">
        <v>441</v>
      </c>
      <c r="U35" s="222">
        <v>0.245</v>
      </c>
      <c r="V35" s="222">
        <f>ROUND(E35*U35,2)</f>
        <v>24.06</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693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448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2912</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275</v>
      </c>
      <c r="B38" s="230" t="s">
        <v>154</v>
      </c>
      <c r="C38" s="246" t="s">
        <v>155</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276</v>
      </c>
    </row>
    <row r="39" spans="1:60" outlineLevel="1" x14ac:dyDescent="0.2">
      <c r="A39" s="236">
        <v>8</v>
      </c>
      <c r="B39" s="237" t="s">
        <v>2915</v>
      </c>
      <c r="C39" s="247" t="s">
        <v>2916</v>
      </c>
      <c r="D39" s="238" t="s">
        <v>439</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2917</v>
      </c>
      <c r="T39" s="242" t="s">
        <v>1410</v>
      </c>
      <c r="U39" s="222">
        <v>1.4630000000000001</v>
      </c>
      <c r="V39" s="222">
        <f>ROUND(E39*U39,2)</f>
        <v>0.45</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2918</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2919</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2920</v>
      </c>
      <c r="C42" s="247" t="s">
        <v>2921</v>
      </c>
      <c r="D42" s="238" t="s">
        <v>439</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472</v>
      </c>
      <c r="S42" s="241" t="s">
        <v>280</v>
      </c>
      <c r="T42" s="242" t="s">
        <v>441</v>
      </c>
      <c r="U42" s="222">
        <v>7.8E-2</v>
      </c>
      <c r="V42" s="222">
        <f>ROUND(E42*U42,2)</f>
        <v>0.38</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2922</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2923</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2924</v>
      </c>
      <c r="C45" s="247" t="s">
        <v>2925</v>
      </c>
      <c r="D45" s="238" t="s">
        <v>492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493</v>
      </c>
      <c r="S45" s="241" t="s">
        <v>280</v>
      </c>
      <c r="T45" s="242" t="s">
        <v>441</v>
      </c>
      <c r="U45" s="222">
        <v>0.51083000000000001</v>
      </c>
      <c r="V45" s="222">
        <f>ROUND(E45*U45,2)</f>
        <v>57.21</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2181</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2926</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2927</v>
      </c>
      <c r="C48" s="247" t="s">
        <v>2928</v>
      </c>
      <c r="D48" s="238" t="s">
        <v>564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472</v>
      </c>
      <c r="S48" s="241" t="s">
        <v>280</v>
      </c>
      <c r="T48" s="242" t="s">
        <v>441</v>
      </c>
      <c r="U48" s="222">
        <v>0</v>
      </c>
      <c r="V48" s="222">
        <f>ROUND(E48*U48,2)</f>
        <v>0</v>
      </c>
      <c r="W48" s="222"/>
      <c r="X48" s="222" t="s">
        <v>399</v>
      </c>
      <c r="Y48" s="222" t="s">
        <v>283</v>
      </c>
      <c r="Z48" s="212"/>
      <c r="AA48" s="212"/>
      <c r="AB48" s="212"/>
      <c r="AC48" s="212"/>
      <c r="AD48" s="212"/>
      <c r="AE48" s="212"/>
      <c r="AF48" s="212"/>
      <c r="AG48" s="212" t="s">
        <v>400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2929</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448</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2930</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275</v>
      </c>
      <c r="B51" s="230" t="s">
        <v>156</v>
      </c>
      <c r="C51" s="246" t="s">
        <v>157</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276</v>
      </c>
    </row>
    <row r="52" spans="1:60" outlineLevel="1" x14ac:dyDescent="0.2">
      <c r="A52" s="236">
        <v>12</v>
      </c>
      <c r="B52" s="237" t="s">
        <v>2931</v>
      </c>
      <c r="C52" s="247" t="s">
        <v>2932</v>
      </c>
      <c r="D52" s="238" t="s">
        <v>439</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472</v>
      </c>
      <c r="S52" s="241" t="s">
        <v>280</v>
      </c>
      <c r="T52" s="242" t="s">
        <v>441</v>
      </c>
      <c r="U52" s="222">
        <v>0.43</v>
      </c>
      <c r="V52" s="222">
        <f>ROUND(E52*U52,2)</f>
        <v>5.21</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2933</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2934</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275</v>
      </c>
      <c r="B55" s="230" t="s">
        <v>154</v>
      </c>
      <c r="C55" s="246" t="s">
        <v>155</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276</v>
      </c>
    </row>
    <row r="56" spans="1:60" outlineLevel="1" x14ac:dyDescent="0.2">
      <c r="A56" s="236">
        <v>13</v>
      </c>
      <c r="B56" s="237" t="s">
        <v>2935</v>
      </c>
      <c r="C56" s="247" t="s">
        <v>2936</v>
      </c>
      <c r="D56" s="238" t="s">
        <v>439</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316</v>
      </c>
      <c r="T56" s="242" t="s">
        <v>281</v>
      </c>
      <c r="U56" s="222">
        <v>0.59</v>
      </c>
      <c r="V56" s="222">
        <f>ROUND(E56*U56,2)</f>
        <v>2</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2937</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2938</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2939</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2940</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275</v>
      </c>
      <c r="B61" s="230" t="s">
        <v>158</v>
      </c>
      <c r="C61" s="246" t="s">
        <v>159</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276</v>
      </c>
    </row>
    <row r="62" spans="1:60" ht="22.5" outlineLevel="1" x14ac:dyDescent="0.2">
      <c r="A62" s="236">
        <v>14</v>
      </c>
      <c r="B62" s="237" t="s">
        <v>2941</v>
      </c>
      <c r="C62" s="247" t="s">
        <v>2942</v>
      </c>
      <c r="D62" s="238" t="s">
        <v>439</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493</v>
      </c>
      <c r="S62" s="241" t="s">
        <v>280</v>
      </c>
      <c r="T62" s="242" t="s">
        <v>441</v>
      </c>
      <c r="U62" s="222">
        <v>0.4</v>
      </c>
      <c r="V62" s="222">
        <f>ROUND(E62*U62,2)</f>
        <v>16.14</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2943</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2944</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2945</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2946</v>
      </c>
      <c r="C66" s="247" t="s">
        <v>2947</v>
      </c>
      <c r="D66" s="238" t="s">
        <v>439</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472</v>
      </c>
      <c r="S66" s="241" t="s">
        <v>280</v>
      </c>
      <c r="T66" s="242" t="s">
        <v>441</v>
      </c>
      <c r="U66" s="222">
        <v>0.47</v>
      </c>
      <c r="V66" s="222">
        <f>ROUND(E66*U66,2)</f>
        <v>18.96</v>
      </c>
      <c r="W66" s="222"/>
      <c r="X66" s="222" t="s">
        <v>399</v>
      </c>
      <c r="Y66" s="222" t="s">
        <v>283</v>
      </c>
      <c r="Z66" s="212"/>
      <c r="AA66" s="212"/>
      <c r="AB66" s="212"/>
      <c r="AC66" s="212"/>
      <c r="AD66" s="212"/>
      <c r="AE66" s="212"/>
      <c r="AF66" s="212"/>
      <c r="AG66" s="212" t="s">
        <v>400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2541</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448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2943</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2948</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2949</v>
      </c>
      <c r="C70" s="247" t="s">
        <v>2950</v>
      </c>
      <c r="D70" s="238" t="s">
        <v>439</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472</v>
      </c>
      <c r="S70" s="241" t="s">
        <v>280</v>
      </c>
      <c r="T70" s="242" t="s">
        <v>441</v>
      </c>
      <c r="U70" s="222">
        <v>0.06</v>
      </c>
      <c r="V70" s="222">
        <f>ROUND(E70*U70,2)</f>
        <v>2.42</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2951</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2943</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2948</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275</v>
      </c>
      <c r="B74" s="230" t="s">
        <v>166</v>
      </c>
      <c r="C74" s="246" t="s">
        <v>167</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276</v>
      </c>
    </row>
    <row r="75" spans="1:60" outlineLevel="1" x14ac:dyDescent="0.2">
      <c r="A75" s="236">
        <v>17</v>
      </c>
      <c r="B75" s="237" t="s">
        <v>2952</v>
      </c>
      <c r="C75" s="247" t="s">
        <v>2953</v>
      </c>
      <c r="D75" s="238" t="s">
        <v>439</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836</v>
      </c>
      <c r="S75" s="241" t="s">
        <v>280</v>
      </c>
      <c r="T75" s="242" t="s">
        <v>441</v>
      </c>
      <c r="U75" s="222">
        <v>0.26</v>
      </c>
      <c r="V75" s="222">
        <f>ROUND(E75*U75,2)</f>
        <v>120.37</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2943</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2954</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2955</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2956</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168</v>
      </c>
      <c r="C80" s="246" t="s">
        <v>169</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276</v>
      </c>
    </row>
    <row r="81" spans="1:60" ht="56.25" outlineLevel="1" x14ac:dyDescent="0.2">
      <c r="A81" s="236">
        <v>18</v>
      </c>
      <c r="B81" s="237" t="s">
        <v>879</v>
      </c>
      <c r="C81" s="247" t="s">
        <v>880</v>
      </c>
      <c r="D81" s="238" t="s">
        <v>439</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472</v>
      </c>
      <c r="S81" s="241" t="s">
        <v>280</v>
      </c>
      <c r="T81" s="242" t="s">
        <v>441</v>
      </c>
      <c r="U81" s="222">
        <v>0.308</v>
      </c>
      <c r="V81" s="222">
        <f>ROUND(E81*U81,2)</f>
        <v>1191.96</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2957</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275</v>
      </c>
      <c r="B83" s="230" t="s">
        <v>170</v>
      </c>
      <c r="C83" s="246" t="s">
        <v>171</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276</v>
      </c>
    </row>
    <row r="84" spans="1:60" outlineLevel="1" x14ac:dyDescent="0.2">
      <c r="A84" s="236">
        <v>19</v>
      </c>
      <c r="B84" s="237" t="s">
        <v>2958</v>
      </c>
      <c r="C84" s="247" t="s">
        <v>2959</v>
      </c>
      <c r="D84" s="238" t="s">
        <v>439</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892</v>
      </c>
      <c r="S84" s="241" t="s">
        <v>280</v>
      </c>
      <c r="T84" s="242" t="s">
        <v>441</v>
      </c>
      <c r="U84" s="222">
        <v>3</v>
      </c>
      <c r="V84" s="222">
        <f>ROUND(E84*U84,2)</f>
        <v>2.42</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2960</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2961</v>
      </c>
      <c r="C86" s="247" t="s">
        <v>2962</v>
      </c>
      <c r="D86" s="238" t="s">
        <v>445</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892</v>
      </c>
      <c r="S86" s="241" t="s">
        <v>280</v>
      </c>
      <c r="T86" s="242" t="s">
        <v>441</v>
      </c>
      <c r="U86" s="222">
        <v>5.23</v>
      </c>
      <c r="V86" s="222">
        <f>ROUND(E86*U86,2)</f>
        <v>10.47</v>
      </c>
      <c r="W86" s="222"/>
      <c r="X86" s="222" t="s">
        <v>399</v>
      </c>
      <c r="Y86" s="222" t="s">
        <v>283</v>
      </c>
      <c r="Z86" s="212"/>
      <c r="AA86" s="212"/>
      <c r="AB86" s="212"/>
      <c r="AC86" s="212"/>
      <c r="AD86" s="212"/>
      <c r="AE86" s="212"/>
      <c r="AF86" s="212"/>
      <c r="AG86" s="212" t="s">
        <v>400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2933</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2963</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2964</v>
      </c>
      <c r="C89" s="247" t="s">
        <v>2965</v>
      </c>
      <c r="D89" s="238" t="s">
        <v>439</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892</v>
      </c>
      <c r="S89" s="241" t="s">
        <v>280</v>
      </c>
      <c r="T89" s="242" t="s">
        <v>441</v>
      </c>
      <c r="U89" s="222">
        <v>0.15</v>
      </c>
      <c r="V89" s="222">
        <f>ROUND(E89*U89,2)</f>
        <v>4.1399999999999997</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2966</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448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2933</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2955</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911</v>
      </c>
      <c r="C93" s="247" t="s">
        <v>912</v>
      </c>
      <c r="D93" s="238" t="s">
        <v>492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892</v>
      </c>
      <c r="S93" s="241" t="s">
        <v>280</v>
      </c>
      <c r="T93" s="242" t="s">
        <v>441</v>
      </c>
      <c r="U93" s="222">
        <v>0.03</v>
      </c>
      <c r="V93" s="222">
        <f>ROUND(E93*U93,2)</f>
        <v>0.12</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913</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448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2967</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920</v>
      </c>
      <c r="C96" s="247" t="s">
        <v>921</v>
      </c>
      <c r="D96" s="238" t="s">
        <v>439</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892</v>
      </c>
      <c r="S96" s="241" t="s">
        <v>280</v>
      </c>
      <c r="T96" s="242" t="s">
        <v>441</v>
      </c>
      <c r="U96" s="222">
        <v>0.33100000000000002</v>
      </c>
      <c r="V96" s="222">
        <f>ROUND(E96*U96,2)</f>
        <v>1.63</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900</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448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2968</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2969</v>
      </c>
      <c r="C99" s="247" t="s">
        <v>2970</v>
      </c>
      <c r="D99" s="238" t="s">
        <v>492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0.08</v>
      </c>
      <c r="V99" s="222">
        <f>ROUND(E99*U99,2)</f>
        <v>0.24</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944</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2971</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2972</v>
      </c>
      <c r="C102" s="247" t="s">
        <v>2973</v>
      </c>
      <c r="D102" s="238" t="s">
        <v>439</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892</v>
      </c>
      <c r="S102" s="241" t="s">
        <v>280</v>
      </c>
      <c r="T102" s="242" t="s">
        <v>441</v>
      </c>
      <c r="U102" s="222">
        <v>0.93899999999999995</v>
      </c>
      <c r="V102" s="222">
        <f>ROUND(E102*U102,2)</f>
        <v>3.12</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2974</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2972</v>
      </c>
      <c r="C104" s="247" t="s">
        <v>2973</v>
      </c>
      <c r="D104" s="238" t="s">
        <v>439</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892</v>
      </c>
      <c r="S104" s="241" t="s">
        <v>280</v>
      </c>
      <c r="T104" s="242" t="s">
        <v>441</v>
      </c>
      <c r="U104" s="222">
        <v>0.93899999999999995</v>
      </c>
      <c r="V104" s="222">
        <f>ROUND(E104*U104,2)</f>
        <v>1.92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2975</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2976</v>
      </c>
      <c r="C106" s="247" t="s">
        <v>2977</v>
      </c>
      <c r="D106" s="238" t="s">
        <v>564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892</v>
      </c>
      <c r="S106" s="241" t="s">
        <v>280</v>
      </c>
      <c r="T106" s="242" t="s">
        <v>441</v>
      </c>
      <c r="U106" s="222">
        <v>3.5</v>
      </c>
      <c r="V106" s="222">
        <f>ROUND(E106*U106,2)</f>
        <v>35</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2978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2979</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2980</v>
      </c>
      <c r="C109" s="247" t="s">
        <v>2981</v>
      </c>
      <c r="D109" s="238" t="s">
        <v>564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892</v>
      </c>
      <c r="S109" s="241" t="s">
        <v>280</v>
      </c>
      <c r="T109" s="242" t="s">
        <v>441</v>
      </c>
      <c r="U109" s="222">
        <v>4</v>
      </c>
      <c r="V109" s="222">
        <f>ROUND(E109*U109,2)</f>
        <v>28</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2978</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2982</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2983</v>
      </c>
      <c r="C112" s="247" t="s">
        <v>2984</v>
      </c>
      <c r="D112" s="238" t="s">
        <v>564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892</v>
      </c>
      <c r="S112" s="241" t="s">
        <v>280</v>
      </c>
      <c r="T112" s="242" t="s">
        <v>441</v>
      </c>
      <c r="U112" s="222">
        <v>1.0289999999999999</v>
      </c>
      <c r="V112" s="222">
        <f>ROUND(E112*U112,2)</f>
        <v>10.29</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2985</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2986</v>
      </c>
      <c r="C114" s="247" t="s">
        <v>2987</v>
      </c>
      <c r="D114" s="238" t="s">
        <v>564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892</v>
      </c>
      <c r="S114" s="241" t="s">
        <v>280</v>
      </c>
      <c r="T114" s="242" t="s">
        <v>441</v>
      </c>
      <c r="U114" s="222">
        <v>1.2689999999999999</v>
      </c>
      <c r="V114" s="222">
        <f>ROUND(E114*U114,2)</f>
        <v>8.8800000000000008</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2988</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2989</v>
      </c>
      <c r="C116" s="247" t="s">
        <v>2990</v>
      </c>
      <c r="D116" s="238" t="s">
        <v>564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892</v>
      </c>
      <c r="S116" s="241" t="s">
        <v>280</v>
      </c>
      <c r="T116" s="242" t="s">
        <v>441</v>
      </c>
      <c r="U116" s="222">
        <v>4.2</v>
      </c>
      <c r="V116" s="222">
        <f>ROUND(E116*U116,2)</f>
        <v>188.16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2991</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2992</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2993</v>
      </c>
      <c r="C119" s="247" t="s">
        <v>2994</v>
      </c>
      <c r="D119" s="238" t="s">
        <v>564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892</v>
      </c>
      <c r="S119" s="241" t="s">
        <v>280</v>
      </c>
      <c r="T119" s="242" t="s">
        <v>441</v>
      </c>
      <c r="U119" s="222">
        <v>2.589</v>
      </c>
      <c r="V119" s="222">
        <f>ROUND(E119*U119,2)</f>
        <v>115.99</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2995</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2996</v>
      </c>
      <c r="C121" s="247" t="s">
        <v>2997</v>
      </c>
      <c r="D121" s="238" t="s">
        <v>439</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892</v>
      </c>
      <c r="S121" s="241" t="s">
        <v>280</v>
      </c>
      <c r="T121" s="242" t="s">
        <v>441</v>
      </c>
      <c r="U121" s="222">
        <v>0.08</v>
      </c>
      <c r="V121" s="222">
        <f>ROUND(E121*U121,2)</f>
        <v>7.72</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2933</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2998</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2999</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991</v>
      </c>
      <c r="C125" s="247" t="s">
        <v>992</v>
      </c>
      <c r="D125" s="238" t="s">
        <v>439</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892</v>
      </c>
      <c r="S125" s="241" t="s">
        <v>280</v>
      </c>
      <c r="T125" s="242" t="s">
        <v>441</v>
      </c>
      <c r="U125" s="222">
        <v>0.26</v>
      </c>
      <c r="V125" s="222">
        <f>ROUND(E125*U125,2)</f>
        <v>8.89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2933</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2903</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2904</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3000</v>
      </c>
      <c r="C129" s="247" t="s">
        <v>3001</v>
      </c>
      <c r="D129" s="238" t="s">
        <v>3002</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316</v>
      </c>
      <c r="T129" s="242" t="s">
        <v>281</v>
      </c>
      <c r="U129" s="222">
        <v>0</v>
      </c>
      <c r="V129" s="222">
        <f>ROUND(E129*U129,2)</f>
        <v>0</v>
      </c>
      <c r="W129" s="222"/>
      <c r="X129" s="222" t="s">
        <v>399</v>
      </c>
      <c r="Y129" s="222" t="s">
        <v>283</v>
      </c>
      <c r="Z129" s="212"/>
      <c r="AA129" s="212"/>
      <c r="AB129" s="212"/>
      <c r="AC129" s="212"/>
      <c r="AD129" s="212"/>
      <c r="AE129" s="212"/>
      <c r="AF129" s="212"/>
      <c r="AG129" s="212" t="s">
        <v>400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3003</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3004</v>
      </c>
      <c r="C131" s="247" t="s">
        <v>3005</v>
      </c>
      <c r="D131" s="238" t="s">
        <v>439</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316</v>
      </c>
      <c r="T131" s="242" t="s">
        <v>281</v>
      </c>
      <c r="U131" s="222">
        <v>1.82</v>
      </c>
      <c r="V131" s="222">
        <f>ROUND(E131*U131,2)</f>
        <v>2.9</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2933</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3006</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3007</v>
      </c>
      <c r="C134" s="247" t="s">
        <v>3008</v>
      </c>
      <c r="D134" s="238" t="s">
        <v>564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316</v>
      </c>
      <c r="T134" s="242" t="s">
        <v>281</v>
      </c>
      <c r="U134" s="222">
        <v>0.16</v>
      </c>
      <c r="V134" s="222">
        <f>ROUND(E134*U134,2)</f>
        <v>84.64</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3009</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3010</v>
      </c>
      <c r="C136" s="247" t="s">
        <v>3011</v>
      </c>
      <c r="D136" s="238" t="s">
        <v>564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316</v>
      </c>
      <c r="T136" s="242" t="s">
        <v>281</v>
      </c>
      <c r="U136" s="222">
        <v>0.16</v>
      </c>
      <c r="V136" s="222">
        <f>ROUND(E136*U136,2)</f>
        <v>59.09</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3012</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3013</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174</v>
      </c>
      <c r="C139" s="246" t="s">
        <v>175</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276</v>
      </c>
    </row>
    <row r="140" spans="1:60" ht="22.5" outlineLevel="1" x14ac:dyDescent="0.2">
      <c r="A140" s="236">
        <v>39</v>
      </c>
      <c r="B140" s="237" t="s">
        <v>1014</v>
      </c>
      <c r="C140" s="247" t="s">
        <v>1015</v>
      </c>
      <c r="D140" s="238" t="s">
        <v>482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493</v>
      </c>
      <c r="S140" s="241" t="s">
        <v>280</v>
      </c>
      <c r="T140" s="242" t="s">
        <v>441</v>
      </c>
      <c r="U140" s="222">
        <v>2.577</v>
      </c>
      <c r="V140" s="222">
        <f>ROUND(E140*U140,2)</f>
        <v>36.54</v>
      </c>
      <c r="W140" s="222"/>
      <c r="X140" s="222" t="s">
        <v>399</v>
      </c>
      <c r="Y140" s="222" t="s">
        <v>283</v>
      </c>
      <c r="Z140" s="212"/>
      <c r="AA140" s="212"/>
      <c r="AB140" s="212"/>
      <c r="AC140" s="212"/>
      <c r="AD140" s="212"/>
      <c r="AE140" s="212"/>
      <c r="AF140" s="212"/>
      <c r="AG140" s="212" t="s">
        <v>1016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1017</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448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275</v>
      </c>
      <c r="B142" s="230" t="s">
        <v>177</v>
      </c>
      <c r="C142" s="246" t="s">
        <v>178</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276</v>
      </c>
    </row>
    <row r="143" spans="1:60" ht="45" outlineLevel="1" x14ac:dyDescent="0.2">
      <c r="A143" s="236">
        <v>40</v>
      </c>
      <c r="B143" s="237" t="s">
        <v>3014</v>
      </c>
      <c r="C143" s="247" t="s">
        <v>3015</v>
      </c>
      <c r="D143" s="238" t="s">
        <v>439</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1020</v>
      </c>
      <c r="S143" s="241" t="s">
        <v>280</v>
      </c>
      <c r="T143" s="242" t="s">
        <v>441</v>
      </c>
      <c r="U143" s="222">
        <v>2.75E-2</v>
      </c>
      <c r="V143" s="222">
        <f>ROUND(E143*U143,2)</f>
        <v>1.1100000000000001</v>
      </c>
      <c r="W143" s="222"/>
      <c r="X143" s="222" t="s">
        <v>399</v>
      </c>
      <c r="Y143" s="222" t="s">
        <v>283</v>
      </c>
      <c r="Z143" s="212"/>
      <c r="AA143" s="212"/>
      <c r="AB143" s="212"/>
      <c r="AC143" s="212"/>
      <c r="AD143" s="212"/>
      <c r="AE143" s="212"/>
      <c r="AF143" s="212"/>
      <c r="AG143" s="212" t="s">
        <v>400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2943</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2948</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3016</v>
      </c>
      <c r="C146" s="247" t="s">
        <v>3017</v>
      </c>
      <c r="D146" s="238" t="s">
        <v>439</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1020</v>
      </c>
      <c r="S146" s="241" t="s">
        <v>280</v>
      </c>
      <c r="T146" s="242" t="s">
        <v>441</v>
      </c>
      <c r="U146" s="222">
        <v>4.9000000000000002E-2</v>
      </c>
      <c r="V146" s="222">
        <f>ROUND(E146*U146,2)</f>
        <v>0.27</v>
      </c>
      <c r="W146" s="222"/>
      <c r="X146" s="222" t="s">
        <v>399</v>
      </c>
      <c r="Y146" s="222" t="s">
        <v>283</v>
      </c>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2943</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3018</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3019</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1025</v>
      </c>
      <c r="C150" s="247" t="s">
        <v>1026</v>
      </c>
      <c r="D150" s="238" t="s">
        <v>439</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1020</v>
      </c>
      <c r="S150" s="241" t="s">
        <v>280</v>
      </c>
      <c r="T150" s="242" t="s">
        <v>441</v>
      </c>
      <c r="U150" s="222">
        <v>3.5000000000000003E-2</v>
      </c>
      <c r="V150" s="222">
        <f>ROUND(E150*U150,2)</f>
        <v>0.97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3020</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3021</v>
      </c>
      <c r="C152" s="247" t="s">
        <v>3022</v>
      </c>
      <c r="D152" s="238" t="s">
        <v>439</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1020</v>
      </c>
      <c r="S152" s="241" t="s">
        <v>280</v>
      </c>
      <c r="T152" s="242" t="s">
        <v>441</v>
      </c>
      <c r="U152" s="222">
        <v>0.45982000000000001</v>
      </c>
      <c r="V152" s="222">
        <f>ROUND(E152*U152,2)</f>
        <v>18.55</v>
      </c>
      <c r="W152" s="222"/>
      <c r="X152" s="222" t="s">
        <v>399</v>
      </c>
      <c r="Y152" s="222" t="s">
        <v>283</v>
      </c>
      <c r="Z152" s="212"/>
      <c r="AA152" s="212"/>
      <c r="AB152" s="212"/>
      <c r="AC152" s="212"/>
      <c r="AD152" s="212"/>
      <c r="AE152" s="212"/>
      <c r="AF152" s="212"/>
      <c r="AG152" s="212" t="s">
        <v>400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2943</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2948</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3023</v>
      </c>
      <c r="C155" s="247" t="s">
        <v>3024</v>
      </c>
      <c r="D155" s="238" t="s">
        <v>439</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1020</v>
      </c>
      <c r="S155" s="241" t="s">
        <v>280</v>
      </c>
      <c r="T155" s="242" t="s">
        <v>441</v>
      </c>
      <c r="U155" s="222">
        <v>0.53200000000000003</v>
      </c>
      <c r="V155" s="222">
        <f>ROUND(E155*U155,2)</f>
        <v>2.9</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2943</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3025</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3026</v>
      </c>
      <c r="C158" s="247" t="s">
        <v>3027</v>
      </c>
      <c r="D158" s="238" t="s">
        <v>439</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1020</v>
      </c>
      <c r="S158" s="241" t="s">
        <v>280</v>
      </c>
      <c r="T158" s="242" t="s">
        <v>441</v>
      </c>
      <c r="U158" s="222">
        <v>0.26</v>
      </c>
      <c r="V158" s="222">
        <f>ROUND(E158*U158,2)</f>
        <v>10.49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2943</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2948</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3028</v>
      </c>
      <c r="C161" s="247" t="s">
        <v>2289</v>
      </c>
      <c r="D161" s="238" t="s">
        <v>482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1020</v>
      </c>
      <c r="S161" s="241" t="s">
        <v>280</v>
      </c>
      <c r="T161" s="242" t="s">
        <v>441</v>
      </c>
      <c r="U161" s="222">
        <v>1.5669999999999999</v>
      </c>
      <c r="V161" s="222">
        <f>ROUND(E161*U161,2)</f>
        <v>0.52</v>
      </c>
      <c r="W161" s="222"/>
      <c r="X161" s="222" t="s">
        <v>399</v>
      </c>
      <c r="Y161" s="222" t="s">
        <v>283</v>
      </c>
      <c r="Z161" s="212"/>
      <c r="AA161" s="212"/>
      <c r="AB161" s="212"/>
      <c r="AC161" s="212"/>
      <c r="AD161" s="212"/>
      <c r="AE161" s="212"/>
      <c r="AF161" s="212"/>
      <c r="AG161" s="212" t="s">
        <v>1036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1037</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3029</v>
      </c>
      <c r="C163" s="247" t="s">
        <v>3030</v>
      </c>
      <c r="D163" s="238" t="s">
        <v>439</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889</v>
      </c>
      <c r="S163" s="241" t="s">
        <v>280</v>
      </c>
      <c r="T163" s="242" t="s">
        <v>441</v>
      </c>
      <c r="U163" s="222">
        <v>0</v>
      </c>
      <c r="V163" s="222">
        <f>ROUND(E163*U163,2)</f>
        <v>0</v>
      </c>
      <c r="W163" s="222"/>
      <c r="X163" s="222" t="s">
        <v>831</v>
      </c>
      <c r="Y163" s="222" t="s">
        <v>283</v>
      </c>
      <c r="Z163" s="212"/>
      <c r="AA163" s="212"/>
      <c r="AB163" s="212"/>
      <c r="AC163" s="212"/>
      <c r="AD163" s="212"/>
      <c r="AE163" s="212"/>
      <c r="AF163" s="212"/>
      <c r="AG163" s="212" t="s">
        <v>832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2943</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3031</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3032</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1070</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288</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275</v>
      </c>
      <c r="B168" s="230" t="s">
        <v>181</v>
      </c>
      <c r="C168" s="246" t="s">
        <v>182</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276</v>
      </c>
    </row>
    <row r="169" spans="1:60" outlineLevel="1" x14ac:dyDescent="0.2">
      <c r="A169" s="236">
        <v>48</v>
      </c>
      <c r="B169" s="237" t="s">
        <v>3033</v>
      </c>
      <c r="C169" s="247" t="s">
        <v>3034</v>
      </c>
      <c r="D169" s="238" t="s">
        <v>439</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1079</v>
      </c>
      <c r="S169" s="241" t="s">
        <v>280</v>
      </c>
      <c r="T169" s="242" t="s">
        <v>441</v>
      </c>
      <c r="U169" s="222">
        <v>0.08</v>
      </c>
      <c r="V169" s="222">
        <f>ROUND(E169*U169,2)</f>
        <v>3.23</v>
      </c>
      <c r="W169" s="222"/>
      <c r="X169" s="222" t="s">
        <v>399</v>
      </c>
      <c r="Y169" s="222" t="s">
        <v>283</v>
      </c>
      <c r="Z169" s="212"/>
      <c r="AA169" s="212"/>
      <c r="AB169" s="212"/>
      <c r="AC169" s="212"/>
      <c r="AD169" s="212"/>
      <c r="AE169" s="212"/>
      <c r="AF169" s="212"/>
      <c r="AG169" s="212" t="s">
        <v>400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2943</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2948</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3035</v>
      </c>
      <c r="C172" s="247" t="s">
        <v>3036</v>
      </c>
      <c r="D172" s="238" t="s">
        <v>439</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1079</v>
      </c>
      <c r="S172" s="241" t="s">
        <v>280</v>
      </c>
      <c r="T172" s="242" t="s">
        <v>441</v>
      </c>
      <c r="U172" s="222">
        <v>7.0000000000000007E-2</v>
      </c>
      <c r="V172" s="222">
        <f>ROUND(E172*U172,2)</f>
        <v>2.82</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2943</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2948</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3037</v>
      </c>
      <c r="C175" s="247" t="s">
        <v>2295</v>
      </c>
      <c r="D175" s="238" t="s">
        <v>482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1079</v>
      </c>
      <c r="S175" s="241" t="s">
        <v>280</v>
      </c>
      <c r="T175" s="242" t="s">
        <v>441</v>
      </c>
      <c r="U175" s="222">
        <v>1.74</v>
      </c>
      <c r="V175" s="222">
        <f>ROUND(E175*U175,2)</f>
        <v>0.1</v>
      </c>
      <c r="W175" s="222"/>
      <c r="X175" s="222" t="s">
        <v>399</v>
      </c>
      <c r="Y175" s="222" t="s">
        <v>283</v>
      </c>
      <c r="Z175" s="212"/>
      <c r="AA175" s="212"/>
      <c r="AB175" s="212"/>
      <c r="AC175" s="212"/>
      <c r="AD175" s="212"/>
      <c r="AE175" s="212"/>
      <c r="AF175" s="212"/>
      <c r="AG175" s="212" t="s">
        <v>1036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1076</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448</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3038</v>
      </c>
      <c r="C177" s="247" t="s">
        <v>3039</v>
      </c>
      <c r="D177" s="238" t="s">
        <v>439</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889</v>
      </c>
      <c r="S177" s="241" t="s">
        <v>280</v>
      </c>
      <c r="T177" s="242"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2943</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3040</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1070</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288</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275</v>
      </c>
      <c r="B181" s="230" t="s">
        <v>183</v>
      </c>
      <c r="C181" s="246" t="s">
        <v>184</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276</v>
      </c>
    </row>
    <row r="182" spans="1:60" outlineLevel="1" x14ac:dyDescent="0.2">
      <c r="A182" s="236">
        <v>52</v>
      </c>
      <c r="B182" s="237" t="s">
        <v>3041</v>
      </c>
      <c r="C182" s="247" t="s">
        <v>3042</v>
      </c>
      <c r="D182" s="238" t="s">
        <v>492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1976</v>
      </c>
      <c r="S182" s="241" t="s">
        <v>280</v>
      </c>
      <c r="T182" s="242" t="s">
        <v>441</v>
      </c>
      <c r="U182" s="222">
        <v>0.372</v>
      </c>
      <c r="V182" s="222">
        <f>ROUND(E182*U182,2)</f>
        <v>0.37</v>
      </c>
      <c r="W182" s="222"/>
      <c r="X182" s="222" t="s">
        <v>399</v>
      </c>
      <c r="Y182" s="222" t="s">
        <v>283</v>
      </c>
      <c r="Z182" s="212"/>
      <c r="AA182" s="212"/>
      <c r="AB182" s="212"/>
      <c r="AC182" s="212"/>
      <c r="AD182" s="212"/>
      <c r="AE182" s="212"/>
      <c r="AF182" s="212"/>
      <c r="AG182" s="212" t="s">
        <v>400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3043</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234</v>
      </c>
      <c r="C184" s="246" t="s">
        <v>235</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276</v>
      </c>
    </row>
    <row r="185" spans="1:60" outlineLevel="1" x14ac:dyDescent="0.2">
      <c r="A185" s="236">
        <v>53</v>
      </c>
      <c r="B185" s="237" t="s">
        <v>3044</v>
      </c>
      <c r="C185" s="247" t="s">
        <v>3045</v>
      </c>
      <c r="D185" s="238" t="s">
        <v>564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280</v>
      </c>
      <c r="T185" s="242" t="s">
        <v>441</v>
      </c>
      <c r="U185" s="222">
        <v>0</v>
      </c>
      <c r="V185" s="222">
        <f>ROUND(E185*U185,2)</f>
        <v>0</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3046</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275</v>
      </c>
      <c r="B187" s="230" t="s">
        <v>183</v>
      </c>
      <c r="C187" s="246" t="s">
        <v>184</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276</v>
      </c>
    </row>
    <row r="188" spans="1:60" outlineLevel="1" x14ac:dyDescent="0.2">
      <c r="A188" s="236">
        <v>54</v>
      </c>
      <c r="B188" s="237" t="s">
        <v>3047</v>
      </c>
      <c r="C188" s="247" t="s">
        <v>3048</v>
      </c>
      <c r="D188" s="238" t="s">
        <v>886</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316</v>
      </c>
      <c r="T188" s="242" t="s">
        <v>281</v>
      </c>
      <c r="U188" s="222">
        <v>0</v>
      </c>
      <c r="V188" s="222">
        <f>ROUND(E188*U188,2)</f>
        <v>0</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2895</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3049</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275</v>
      </c>
      <c r="B191" s="230" t="s">
        <v>210</v>
      </c>
      <c r="C191" s="246" t="s">
        <v>211</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276</v>
      </c>
    </row>
    <row r="192" spans="1:60" outlineLevel="1" x14ac:dyDescent="0.2">
      <c r="A192" s="236">
        <v>55</v>
      </c>
      <c r="B192" s="237" t="s">
        <v>3050</v>
      </c>
      <c r="C192" s="247" t="s">
        <v>3051</v>
      </c>
      <c r="D192" s="238" t="s">
        <v>492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1088</v>
      </c>
      <c r="S192" s="241" t="s">
        <v>280</v>
      </c>
      <c r="T192" s="242" t="s">
        <v>441</v>
      </c>
      <c r="U192" s="222">
        <v>0.11</v>
      </c>
      <c r="V192" s="222">
        <f>ROUND(E192*U192,2)</f>
        <v>0.33</v>
      </c>
      <c r="W192" s="222"/>
      <c r="X192" s="222" t="s">
        <v>399</v>
      </c>
      <c r="Y192" s="222" t="s">
        <v>283</v>
      </c>
      <c r="Z192" s="212"/>
      <c r="AA192" s="212"/>
      <c r="AB192" s="212"/>
      <c r="AC192" s="212"/>
      <c r="AD192" s="212"/>
      <c r="AE192" s="212"/>
      <c r="AF192" s="212"/>
      <c r="AG192" s="212" t="s">
        <v>400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2971</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275</v>
      </c>
      <c r="B194" s="230" t="s">
        <v>212</v>
      </c>
      <c r="C194" s="246" t="s">
        <v>213</v>
      </c>
      <c r="D194" s="231"/>
      <c r="E194" s="232"/>
      <c r="F194" s="233"/>
      <c r="G194" s="233">
        <f>SUMIF(AG195:AG211,"&lt;&gt;NOR",G195:G211)</f>
        <v>0</v>
      </c>
      <c r="H194" s="233"/>
      <c r="I194" s="233">
        <f>SUM(I195:I211)</f>
        <v>0</v>
      </c>
      <c r="J194" s="233"/>
      <c r="K194" s="233">
        <f>SUM(K195:K211)</f>
        <v>0</v>
      </c>
      <c r="L194" s="233"/>
      <c r="M194" s="233">
        <f>SUM(M195:M211)</f>
        <v>0</v>
      </c>
      <c r="N194" s="232"/>
      <c r="O194" s="232">
        <f>SUM(O195:O211)</f>
        <v>0</v>
      </c>
      <c r="P194" s="232"/>
      <c r="Q194" s="232">
        <f>SUM(Q195:Q211)</f>
        <v>0</v>
      </c>
      <c r="R194" s="233"/>
      <c r="S194" s="233"/>
      <c r="T194" s="234"/>
      <c r="U194" s="228"/>
      <c r="V194" s="228">
        <f>SUM(V195:V211)</f>
        <v>0</v>
      </c>
      <c r="W194" s="228"/>
      <c r="X194" s="228"/>
      <c r="Y194" s="228"/>
      <c r="AG194" t="s">
        <v>276</v>
      </c>
    </row>
    <row r="195" spans="1:60" ht="22.5" outlineLevel="1" x14ac:dyDescent="0.2">
      <c r="A195" s="236">
        <v>56</v>
      </c>
      <c r="B195" s="237" t="s">
        <v>3052</v>
      </c>
      <c r="C195" s="247" t="s">
        <v>3053</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316</v>
      </c>
      <c r="T195" s="242" t="s">
        <v>281</v>
      </c>
      <c r="U195" s="222">
        <v>0</v>
      </c>
      <c r="V195" s="222">
        <f>ROUND(E195*U195,2)</f>
        <v>0</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3054</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3055</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3056</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3057</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3058</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3059</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3060</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3061</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0" t="s">
        <v>3062</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286</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3043</v>
      </c>
      <c r="D205" s="226"/>
      <c r="E205" s="227">
        <v>1</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36">
        <v>57</v>
      </c>
      <c r="B206" s="237" t="s">
        <v>3063</v>
      </c>
      <c r="C206" s="247" t="s">
        <v>3064</v>
      </c>
      <c r="D206" s="238" t="s">
        <v>492</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316</v>
      </c>
      <c r="T206" s="242" t="s">
        <v>281</v>
      </c>
      <c r="U206" s="222">
        <v>0</v>
      </c>
      <c r="V206" s="222">
        <f>ROUND(E206*U206,2)</f>
        <v>0</v>
      </c>
      <c r="W206" s="222"/>
      <c r="X206" s="222" t="s">
        <v>399</v>
      </c>
      <c r="Y206" s="222" t="s">
        <v>283</v>
      </c>
      <c r="Z206" s="212"/>
      <c r="AA206" s="212"/>
      <c r="AB206" s="212"/>
      <c r="AC206" s="212"/>
      <c r="AD206" s="212"/>
      <c r="AE206" s="212"/>
      <c r="AF206" s="212"/>
      <c r="AG206" s="212" t="s">
        <v>400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9" t="s">
        <v>3065</v>
      </c>
      <c r="D207" s="226"/>
      <c r="E207" s="227">
        <v>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1" x14ac:dyDescent="0.2">
      <c r="A208" s="236">
        <v>58</v>
      </c>
      <c r="B208" s="237" t="s">
        <v>3066</v>
      </c>
      <c r="C208" s="247" t="s">
        <v>3067</v>
      </c>
      <c r="D208" s="238" t="s">
        <v>492</v>
      </c>
      <c r="E208" s="239">
        <v>1</v>
      </c>
      <c r="F208" s="240"/>
      <c r="G208" s="241">
        <f>ROUND(E208*F208,2)</f>
        <v>0</v>
      </c>
      <c r="H208" s="240"/>
      <c r="I208" s="241">
        <f>ROUND(E208*H208,2)</f>
        <v>0</v>
      </c>
      <c r="J208" s="240"/>
      <c r="K208" s="241">
        <f>ROUND(E208*J208,2)</f>
        <v>0</v>
      </c>
      <c r="L208" s="241">
        <v>21</v>
      </c>
      <c r="M208" s="241">
        <f>G208*(1+L208/100)</f>
        <v>0</v>
      </c>
      <c r="N208" s="239">
        <v>4.2999999999999999E-4</v>
      </c>
      <c r="O208" s="239">
        <f>ROUND(E208*N208,2)</f>
        <v>0</v>
      </c>
      <c r="P208" s="239">
        <v>0</v>
      </c>
      <c r="Q208" s="239">
        <f>ROUND(E208*P208,2)</f>
        <v>0</v>
      </c>
      <c r="R208" s="241"/>
      <c r="S208" s="241" t="s">
        <v>316</v>
      </c>
      <c r="T208" s="242" t="s">
        <v>281</v>
      </c>
      <c r="U208" s="222">
        <v>0</v>
      </c>
      <c r="V208" s="222">
        <f>ROUND(E208*U208,2)</f>
        <v>0</v>
      </c>
      <c r="W208" s="222"/>
      <c r="X208" s="222" t="s">
        <v>399</v>
      </c>
      <c r="Y208" s="222" t="s">
        <v>283</v>
      </c>
      <c r="Z208" s="212"/>
      <c r="AA208" s="212"/>
      <c r="AB208" s="212"/>
      <c r="AC208" s="212"/>
      <c r="AD208" s="212"/>
      <c r="AE208" s="212"/>
      <c r="AF208" s="212"/>
      <c r="AG208" s="212" t="s">
        <v>400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3065</v>
      </c>
      <c r="D209" s="226"/>
      <c r="E209" s="227">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36">
        <v>59</v>
      </c>
      <c r="B210" s="237" t="s">
        <v>3068</v>
      </c>
      <c r="C210" s="247" t="s">
        <v>3069</v>
      </c>
      <c r="D210" s="238" t="s">
        <v>492</v>
      </c>
      <c r="E210" s="239">
        <v>1</v>
      </c>
      <c r="F210" s="240"/>
      <c r="G210" s="241">
        <f>ROUND(E210*F210,2)</f>
        <v>0</v>
      </c>
      <c r="H210" s="240"/>
      <c r="I210" s="241">
        <f>ROUND(E210*H210,2)</f>
        <v>0</v>
      </c>
      <c r="J210" s="240"/>
      <c r="K210" s="241">
        <f>ROUND(E210*J210,2)</f>
        <v>0</v>
      </c>
      <c r="L210" s="241">
        <v>21</v>
      </c>
      <c r="M210" s="241">
        <f>G210*(1+L210/100)</f>
        <v>0</v>
      </c>
      <c r="N210" s="239">
        <v>4.2999999999999999E-4</v>
      </c>
      <c r="O210" s="239">
        <f>ROUND(E210*N210,2)</f>
        <v>0</v>
      </c>
      <c r="P210" s="239">
        <v>0</v>
      </c>
      <c r="Q210" s="239">
        <f>ROUND(E210*P210,2)</f>
        <v>0</v>
      </c>
      <c r="R210" s="241"/>
      <c r="S210" s="241" t="s">
        <v>316</v>
      </c>
      <c r="T210" s="242" t="s">
        <v>281</v>
      </c>
      <c r="U210" s="222">
        <v>0</v>
      </c>
      <c r="V210" s="222">
        <f>ROUND(E210*U210,2)</f>
        <v>0</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3065</v>
      </c>
      <c r="D211" s="226"/>
      <c r="E211" s="227">
        <v>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288</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275</v>
      </c>
      <c r="B212" s="230" t="s">
        <v>214</v>
      </c>
      <c r="C212" s="246" t="s">
        <v>215</v>
      </c>
      <c r="D212" s="231"/>
      <c r="E212" s="232"/>
      <c r="F212" s="233"/>
      <c r="G212" s="233">
        <f>SUMIF(AG213:AG239,"&lt;&gt;NOR",G213:G239)</f>
        <v>0</v>
      </c>
      <c r="H212" s="233"/>
      <c r="I212" s="233">
        <f>SUM(I213:I239)</f>
        <v>0</v>
      </c>
      <c r="J212" s="233"/>
      <c r="K212" s="233">
        <f>SUM(K213:K239)</f>
        <v>0</v>
      </c>
      <c r="L212" s="233"/>
      <c r="M212" s="233">
        <f>SUM(M213:M239)</f>
        <v>0</v>
      </c>
      <c r="N212" s="232"/>
      <c r="O212" s="232">
        <f>SUM(O213:O239)</f>
        <v>1.03</v>
      </c>
      <c r="P212" s="232"/>
      <c r="Q212" s="232">
        <f>SUM(Q213:Q239)</f>
        <v>0</v>
      </c>
      <c r="R212" s="233"/>
      <c r="S212" s="233"/>
      <c r="T212" s="234"/>
      <c r="U212" s="228"/>
      <c r="V212" s="228">
        <f>SUM(V213:V239)</f>
        <v>54.66</v>
      </c>
      <c r="W212" s="228"/>
      <c r="X212" s="228"/>
      <c r="Y212" s="228"/>
      <c r="AG212" t="s">
        <v>276</v>
      </c>
    </row>
    <row r="213" spans="1:60" outlineLevel="1" x14ac:dyDescent="0.2">
      <c r="A213" s="236">
        <v>60</v>
      </c>
      <c r="B213" s="237" t="s">
        <v>3070</v>
      </c>
      <c r="C213" s="247" t="s">
        <v>3071</v>
      </c>
      <c r="D213" s="238" t="s">
        <v>439</v>
      </c>
      <c r="E213" s="239">
        <v>40.35</v>
      </c>
      <c r="F213" s="240"/>
      <c r="G213" s="241">
        <f>ROUND(E213*F213,2)</f>
        <v>0</v>
      </c>
      <c r="H213" s="240"/>
      <c r="I213" s="241">
        <f>ROUND(E213*H213,2)</f>
        <v>0</v>
      </c>
      <c r="J213" s="240"/>
      <c r="K213" s="241">
        <f>ROUND(E213*J213,2)</f>
        <v>0</v>
      </c>
      <c r="L213" s="241">
        <v>21</v>
      </c>
      <c r="M213" s="241">
        <f>G213*(1+L213/100)</f>
        <v>0</v>
      </c>
      <c r="N213" s="239">
        <v>2.1000000000000001E-4</v>
      </c>
      <c r="O213" s="239">
        <f>ROUND(E213*N213,2)</f>
        <v>0.01</v>
      </c>
      <c r="P213" s="239">
        <v>0</v>
      </c>
      <c r="Q213" s="239">
        <f>ROUND(E213*P213,2)</f>
        <v>0</v>
      </c>
      <c r="R213" s="241" t="s">
        <v>1557</v>
      </c>
      <c r="S213" s="241" t="s">
        <v>280</v>
      </c>
      <c r="T213" s="242" t="s">
        <v>441</v>
      </c>
      <c r="U213" s="222">
        <v>0.05</v>
      </c>
      <c r="V213" s="222">
        <f>ROUND(E213*U213,2)</f>
        <v>2.02</v>
      </c>
      <c r="W213" s="222"/>
      <c r="X213" s="222" t="s">
        <v>399</v>
      </c>
      <c r="Y213" s="222" t="s">
        <v>283</v>
      </c>
      <c r="Z213" s="212"/>
      <c r="AA213" s="212"/>
      <c r="AB213" s="212"/>
      <c r="AC213" s="212"/>
      <c r="AD213" s="212"/>
      <c r="AE213" s="212"/>
      <c r="AF213" s="212"/>
      <c r="AG213" s="212" t="s">
        <v>400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2943</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2948</v>
      </c>
      <c r="D215" s="226"/>
      <c r="E215" s="227">
        <v>40.35</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61</v>
      </c>
      <c r="B216" s="237" t="s">
        <v>3072</v>
      </c>
      <c r="C216" s="247" t="s">
        <v>3073</v>
      </c>
      <c r="D216" s="238" t="s">
        <v>439</v>
      </c>
      <c r="E216" s="239">
        <v>40.35</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1557</v>
      </c>
      <c r="S216" s="241" t="s">
        <v>280</v>
      </c>
      <c r="T216" s="242" t="s">
        <v>441</v>
      </c>
      <c r="U216" s="222">
        <v>0.97799999999999998</v>
      </c>
      <c r="V216" s="222">
        <f>ROUND(E216*U216,2)</f>
        <v>39.46</v>
      </c>
      <c r="W216" s="222"/>
      <c r="X216" s="222" t="s">
        <v>399</v>
      </c>
      <c r="Y216" s="222" t="s">
        <v>283</v>
      </c>
      <c r="Z216" s="212"/>
      <c r="AA216" s="212"/>
      <c r="AB216" s="212"/>
      <c r="AC216" s="212"/>
      <c r="AD216" s="212"/>
      <c r="AE216" s="212"/>
      <c r="AF216" s="212"/>
      <c r="AG216" s="212" t="s">
        <v>400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4" t="s">
        <v>3074</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448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2943</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2948</v>
      </c>
      <c r="D219" s="226"/>
      <c r="E219" s="227">
        <v>40.35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6">
        <v>62</v>
      </c>
      <c r="B220" s="237" t="s">
        <v>3075</v>
      </c>
      <c r="C220" s="247" t="s">
        <v>3076</v>
      </c>
      <c r="D220" s="238" t="s">
        <v>564</v>
      </c>
      <c r="E220" s="239">
        <v>33.520000000000003</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1557</v>
      </c>
      <c r="S220" s="241" t="s">
        <v>280</v>
      </c>
      <c r="T220" s="242" t="s">
        <v>441</v>
      </c>
      <c r="U220" s="222">
        <v>0.154</v>
      </c>
      <c r="V220" s="222">
        <f>ROUND(E220*U220,2)</f>
        <v>5.16</v>
      </c>
      <c r="W220" s="222"/>
      <c r="X220" s="222" t="s">
        <v>399</v>
      </c>
      <c r="Y220" s="222" t="s">
        <v>283</v>
      </c>
      <c r="Z220" s="212"/>
      <c r="AA220" s="212"/>
      <c r="AB220" s="212"/>
      <c r="AC220" s="212"/>
      <c r="AD220" s="212"/>
      <c r="AE220" s="212"/>
      <c r="AF220" s="212"/>
      <c r="AG220" s="212" t="s">
        <v>400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9" t="s">
        <v>2943</v>
      </c>
      <c r="D221" s="226"/>
      <c r="E221" s="227"/>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3077</v>
      </c>
      <c r="D222" s="226"/>
      <c r="E222" s="227">
        <v>14.36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3078</v>
      </c>
      <c r="D223" s="226"/>
      <c r="E223" s="227">
        <v>19.16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63</v>
      </c>
      <c r="B224" s="237" t="s">
        <v>3079</v>
      </c>
      <c r="C224" s="247" t="s">
        <v>3080</v>
      </c>
      <c r="D224" s="238" t="s">
        <v>564</v>
      </c>
      <c r="E224" s="239">
        <v>33.520000000000003</v>
      </c>
      <c r="F224" s="240"/>
      <c r="G224" s="241">
        <f>ROUND(E224*F224,2)</f>
        <v>0</v>
      </c>
      <c r="H224" s="240"/>
      <c r="I224" s="241">
        <f>ROUND(E224*H224,2)</f>
        <v>0</v>
      </c>
      <c r="J224" s="240"/>
      <c r="K224" s="241">
        <f>ROUND(E224*J224,2)</f>
        <v>0</v>
      </c>
      <c r="L224" s="241">
        <v>21</v>
      </c>
      <c r="M224" s="241">
        <f>G224*(1+L224/100)</f>
        <v>0</v>
      </c>
      <c r="N224" s="239">
        <v>4.0000000000000003E-5</v>
      </c>
      <c r="O224" s="239">
        <f>ROUND(E224*N224,2)</f>
        <v>0</v>
      </c>
      <c r="P224" s="239">
        <v>0</v>
      </c>
      <c r="Q224" s="239">
        <f>ROUND(E224*P224,2)</f>
        <v>0</v>
      </c>
      <c r="R224" s="241" t="s">
        <v>1557</v>
      </c>
      <c r="S224" s="241" t="s">
        <v>280</v>
      </c>
      <c r="T224" s="242" t="s">
        <v>441</v>
      </c>
      <c r="U224" s="222">
        <v>7.0000000000000007E-2</v>
      </c>
      <c r="V224" s="222">
        <f>ROUND(E224*U224,2)</f>
        <v>2.35</v>
      </c>
      <c r="W224" s="222"/>
      <c r="X224" s="222" t="s">
        <v>399</v>
      </c>
      <c r="Y224" s="222" t="s">
        <v>283</v>
      </c>
      <c r="Z224" s="212"/>
      <c r="AA224" s="212"/>
      <c r="AB224" s="212"/>
      <c r="AC224" s="212"/>
      <c r="AD224" s="212"/>
      <c r="AE224" s="212"/>
      <c r="AF224" s="212"/>
      <c r="AG224" s="212" t="s">
        <v>400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8" t="s">
        <v>3081</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2895</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3082</v>
      </c>
      <c r="D227" s="226"/>
      <c r="E227" s="227">
        <v>33.520000000000003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64</v>
      </c>
      <c r="B228" s="237" t="s">
        <v>3083</v>
      </c>
      <c r="C228" s="247" t="s">
        <v>3084</v>
      </c>
      <c r="D228" s="238" t="s">
        <v>482</v>
      </c>
      <c r="E228" s="239">
        <v>1.02952</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1557</v>
      </c>
      <c r="S228" s="241" t="s">
        <v>280</v>
      </c>
      <c r="T228" s="242" t="s">
        <v>441</v>
      </c>
      <c r="U228" s="222">
        <v>1.5980000000000001</v>
      </c>
      <c r="V228" s="222">
        <f>ROUND(E228*U228,2)</f>
        <v>1.65</v>
      </c>
      <c r="W228" s="222"/>
      <c r="X228" s="222" t="s">
        <v>399</v>
      </c>
      <c r="Y228" s="222" t="s">
        <v>283</v>
      </c>
      <c r="Z228" s="212"/>
      <c r="AA228" s="212"/>
      <c r="AB228" s="212"/>
      <c r="AC228" s="212"/>
      <c r="AD228" s="212"/>
      <c r="AE228" s="212"/>
      <c r="AF228" s="212"/>
      <c r="AG228" s="212" t="s">
        <v>1036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1076</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448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65</v>
      </c>
      <c r="B230" s="237" t="s">
        <v>3085</v>
      </c>
      <c r="C230" s="247" t="s">
        <v>3086</v>
      </c>
      <c r="D230" s="238" t="s">
        <v>564</v>
      </c>
      <c r="E230" s="239">
        <v>33.520000000000003</v>
      </c>
      <c r="F230" s="240"/>
      <c r="G230" s="241">
        <f>ROUND(E230*F230,2)</f>
        <v>0</v>
      </c>
      <c r="H230" s="240"/>
      <c r="I230" s="241">
        <f>ROUND(E230*H230,2)</f>
        <v>0</v>
      </c>
      <c r="J230" s="240"/>
      <c r="K230" s="241">
        <f>ROUND(E230*J230,2)</f>
        <v>0</v>
      </c>
      <c r="L230" s="241">
        <v>21</v>
      </c>
      <c r="M230" s="241">
        <f>G230*(1+L230/100)</f>
        <v>0</v>
      </c>
      <c r="N230" s="239">
        <v>1.2999999999999999E-4</v>
      </c>
      <c r="O230" s="239">
        <f>ROUND(E230*N230,2)</f>
        <v>0</v>
      </c>
      <c r="P230" s="239">
        <v>0</v>
      </c>
      <c r="Q230" s="239">
        <f>ROUND(E230*P230,2)</f>
        <v>0</v>
      </c>
      <c r="R230" s="241"/>
      <c r="S230" s="241" t="s">
        <v>316</v>
      </c>
      <c r="T230" s="242" t="s">
        <v>281</v>
      </c>
      <c r="U230" s="222">
        <v>0.12</v>
      </c>
      <c r="V230" s="222">
        <f>ROUND(E230*U230,2)</f>
        <v>4.0199999999999996</v>
      </c>
      <c r="W230" s="222"/>
      <c r="X230" s="222" t="s">
        <v>399</v>
      </c>
      <c r="Y230" s="222" t="s">
        <v>283</v>
      </c>
      <c r="Z230" s="212"/>
      <c r="AA230" s="212"/>
      <c r="AB230" s="212"/>
      <c r="AC230" s="212"/>
      <c r="AD230" s="212"/>
      <c r="AE230" s="212"/>
      <c r="AF230" s="212"/>
      <c r="AG230" s="212" t="s">
        <v>400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9" t="s">
        <v>3082</v>
      </c>
      <c r="D231" s="226"/>
      <c r="E231" s="227">
        <v>33.520000000000003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6">
        <v>66</v>
      </c>
      <c r="B232" s="237" t="s">
        <v>3087</v>
      </c>
      <c r="C232" s="247" t="s">
        <v>3088</v>
      </c>
      <c r="D232" s="238" t="s">
        <v>1094</v>
      </c>
      <c r="E232" s="239">
        <v>168.10400000000001</v>
      </c>
      <c r="F232" s="240"/>
      <c r="G232" s="241">
        <f>ROUND(E232*F232,2)</f>
        <v>0</v>
      </c>
      <c r="H232" s="240"/>
      <c r="I232" s="241">
        <f>ROUND(E232*H232,2)</f>
        <v>0</v>
      </c>
      <c r="J232" s="240"/>
      <c r="K232" s="241">
        <f>ROUND(E232*J232,2)</f>
        <v>0</v>
      </c>
      <c r="L232" s="241">
        <v>21</v>
      </c>
      <c r="M232" s="241">
        <f>G232*(1+L232/100)</f>
        <v>0</v>
      </c>
      <c r="N232" s="239">
        <v>1E-3</v>
      </c>
      <c r="O232" s="239">
        <f>ROUND(E232*N232,2)</f>
        <v>0.17</v>
      </c>
      <c r="P232" s="239">
        <v>0</v>
      </c>
      <c r="Q232" s="239">
        <f>ROUND(E232*P232,2)</f>
        <v>0</v>
      </c>
      <c r="R232" s="241" t="s">
        <v>889</v>
      </c>
      <c r="S232" s="241" t="s">
        <v>280</v>
      </c>
      <c r="T232" s="242" t="s">
        <v>441</v>
      </c>
      <c r="U232" s="222">
        <v>0</v>
      </c>
      <c r="V232" s="222">
        <f>ROUND(E232*U232,2)</f>
        <v>0</v>
      </c>
      <c r="W232" s="222"/>
      <c r="X232" s="222" t="s">
        <v>831</v>
      </c>
      <c r="Y232" s="222" t="s">
        <v>283</v>
      </c>
      <c r="Z232" s="212"/>
      <c r="AA232" s="212"/>
      <c r="AB232" s="212"/>
      <c r="AC232" s="212"/>
      <c r="AD232" s="212"/>
      <c r="AE232" s="212"/>
      <c r="AF232" s="212"/>
      <c r="AG232" s="212" t="s">
        <v>832</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9" t="s">
        <v>2943</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3089</v>
      </c>
      <c r="D234" s="226"/>
      <c r="E234" s="227">
        <v>168.10400000000001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67</v>
      </c>
      <c r="B235" s="237" t="s">
        <v>3090</v>
      </c>
      <c r="C235" s="247" t="s">
        <v>3091</v>
      </c>
      <c r="D235" s="238" t="s">
        <v>439</v>
      </c>
      <c r="E235" s="239">
        <v>44.127299999999998</v>
      </c>
      <c r="F235" s="240"/>
      <c r="G235" s="241">
        <f>ROUND(E235*F235,2)</f>
        <v>0</v>
      </c>
      <c r="H235" s="240"/>
      <c r="I235" s="241">
        <f>ROUND(E235*H235,2)</f>
        <v>0</v>
      </c>
      <c r="J235" s="240"/>
      <c r="K235" s="241">
        <f>ROUND(E235*J235,2)</f>
        <v>0</v>
      </c>
      <c r="L235" s="241">
        <v>21</v>
      </c>
      <c r="M235" s="241">
        <f>G235*(1+L235/100)</f>
        <v>0</v>
      </c>
      <c r="N235" s="239">
        <v>1.9199999999999998E-2</v>
      </c>
      <c r="O235" s="239">
        <f>ROUND(E235*N235,2)</f>
        <v>0.85</v>
      </c>
      <c r="P235" s="239">
        <v>0</v>
      </c>
      <c r="Q235" s="239">
        <f>ROUND(E235*P235,2)</f>
        <v>0</v>
      </c>
      <c r="R235" s="241" t="s">
        <v>889</v>
      </c>
      <c r="S235" s="241" t="s">
        <v>280</v>
      </c>
      <c r="T235" s="242" t="s">
        <v>441</v>
      </c>
      <c r="U235" s="222">
        <v>0</v>
      </c>
      <c r="V235" s="222">
        <f>ROUND(E235*U235,2)</f>
        <v>0</v>
      </c>
      <c r="W235" s="222"/>
      <c r="X235" s="222" t="s">
        <v>831</v>
      </c>
      <c r="Y235" s="222" t="s">
        <v>283</v>
      </c>
      <c r="Z235" s="212"/>
      <c r="AA235" s="212"/>
      <c r="AB235" s="212"/>
      <c r="AC235" s="212"/>
      <c r="AD235" s="212"/>
      <c r="AE235" s="212"/>
      <c r="AF235" s="212"/>
      <c r="AG235" s="212" t="s">
        <v>832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2943</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3092</v>
      </c>
      <c r="D237" s="226"/>
      <c r="E237" s="227">
        <v>40.35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3093</v>
      </c>
      <c r="D238" s="226"/>
      <c r="E238" s="227">
        <v>1.6759999999999999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1070</v>
      </c>
      <c r="D239" s="254"/>
      <c r="E239" s="255">
        <v>2.1013000000000002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4</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275</v>
      </c>
      <c r="B240" s="230" t="s">
        <v>220</v>
      </c>
      <c r="C240" s="246" t="s">
        <v>221</v>
      </c>
      <c r="D240" s="231"/>
      <c r="E240" s="232"/>
      <c r="F240" s="233"/>
      <c r="G240" s="233">
        <f>SUMIF(AG241:AG253,"&lt;&gt;NOR",G241:G253)</f>
        <v>0</v>
      </c>
      <c r="H240" s="233"/>
      <c r="I240" s="233">
        <f>SUM(I241:I253)</f>
        <v>0</v>
      </c>
      <c r="J240" s="233"/>
      <c r="K240" s="233">
        <f>SUM(K241:K253)</f>
        <v>0</v>
      </c>
      <c r="L240" s="233"/>
      <c r="M240" s="233">
        <f>SUM(M241:M253)</f>
        <v>0</v>
      </c>
      <c r="N240" s="232"/>
      <c r="O240" s="232">
        <f>SUM(O241:O253)</f>
        <v>0</v>
      </c>
      <c r="P240" s="232"/>
      <c r="Q240" s="232">
        <f>SUM(Q241:Q253)</f>
        <v>0</v>
      </c>
      <c r="R240" s="233"/>
      <c r="S240" s="233"/>
      <c r="T240" s="234"/>
      <c r="U240" s="228"/>
      <c r="V240" s="228">
        <f>SUM(V241:V253)</f>
        <v>1.7000000000000002</v>
      </c>
      <c r="W240" s="228"/>
      <c r="X240" s="228"/>
      <c r="Y240" s="228"/>
      <c r="AG240" t="s">
        <v>276</v>
      </c>
    </row>
    <row r="241" spans="1:60" outlineLevel="1" x14ac:dyDescent="0.2">
      <c r="A241" s="236">
        <v>68</v>
      </c>
      <c r="B241" s="237" t="s">
        <v>3094</v>
      </c>
      <c r="C241" s="247" t="s">
        <v>3095</v>
      </c>
      <c r="D241" s="238" t="s">
        <v>439</v>
      </c>
      <c r="E241" s="239">
        <v>2.294</v>
      </c>
      <c r="F241" s="240"/>
      <c r="G241" s="241">
        <f>ROUND(E241*F241,2)</f>
        <v>0</v>
      </c>
      <c r="H241" s="240"/>
      <c r="I241" s="241">
        <f>ROUND(E241*H241,2)</f>
        <v>0</v>
      </c>
      <c r="J241" s="240"/>
      <c r="K241" s="241">
        <f>ROUND(E241*J241,2)</f>
        <v>0</v>
      </c>
      <c r="L241" s="241">
        <v>21</v>
      </c>
      <c r="M241" s="241">
        <f>G241*(1+L241/100)</f>
        <v>0</v>
      </c>
      <c r="N241" s="239">
        <v>8.0000000000000007E-5</v>
      </c>
      <c r="O241" s="239">
        <f>ROUND(E241*N241,2)</f>
        <v>0</v>
      </c>
      <c r="P241" s="239">
        <v>0</v>
      </c>
      <c r="Q241" s="239">
        <f>ROUND(E241*P241,2)</f>
        <v>0</v>
      </c>
      <c r="R241" s="241" t="s">
        <v>1583</v>
      </c>
      <c r="S241" s="241" t="s">
        <v>280</v>
      </c>
      <c r="T241" s="242" t="s">
        <v>441</v>
      </c>
      <c r="U241" s="222">
        <v>0.156</v>
      </c>
      <c r="V241" s="222">
        <f>ROUND(E241*U241,2)</f>
        <v>0.36</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3096</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3097</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3098</v>
      </c>
      <c r="D244" s="226"/>
      <c r="E244" s="227">
        <v>0.63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3099</v>
      </c>
      <c r="D245" s="226"/>
      <c r="E245" s="227">
        <v>0.95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3100</v>
      </c>
      <c r="D246" s="226"/>
      <c r="E246" s="227">
        <v>0.71399999999999997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69</v>
      </c>
      <c r="B247" s="237" t="s">
        <v>3101</v>
      </c>
      <c r="C247" s="247" t="s">
        <v>3102</v>
      </c>
      <c r="D247" s="238" t="s">
        <v>439</v>
      </c>
      <c r="E247" s="239">
        <v>2.294</v>
      </c>
      <c r="F247" s="240"/>
      <c r="G247" s="241">
        <f>ROUND(E247*F247,2)</f>
        <v>0</v>
      </c>
      <c r="H247" s="240"/>
      <c r="I247" s="241">
        <f>ROUND(E247*H247,2)</f>
        <v>0</v>
      </c>
      <c r="J247" s="240"/>
      <c r="K247" s="241">
        <f>ROUND(E247*J247,2)</f>
        <v>0</v>
      </c>
      <c r="L247" s="241">
        <v>21</v>
      </c>
      <c r="M247" s="241">
        <f>G247*(1+L247/100)</f>
        <v>0</v>
      </c>
      <c r="N247" s="239">
        <v>4.0000000000000002E-4</v>
      </c>
      <c r="O247" s="239">
        <f>ROUND(E247*N247,2)</f>
        <v>0</v>
      </c>
      <c r="P247" s="239">
        <v>0</v>
      </c>
      <c r="Q247" s="239">
        <f>ROUND(E247*P247,2)</f>
        <v>0</v>
      </c>
      <c r="R247" s="241" t="s">
        <v>1583</v>
      </c>
      <c r="S247" s="241" t="s">
        <v>280</v>
      </c>
      <c r="T247" s="242" t="s">
        <v>441</v>
      </c>
      <c r="U247" s="222">
        <v>0.30599999999999999</v>
      </c>
      <c r="V247" s="222">
        <f>ROUND(E247*U247,2)</f>
        <v>0.7</v>
      </c>
      <c r="W247" s="222"/>
      <c r="X247" s="222" t="s">
        <v>399</v>
      </c>
      <c r="Y247" s="222" t="s">
        <v>283</v>
      </c>
      <c r="Z247" s="212"/>
      <c r="AA247" s="212"/>
      <c r="AB247" s="212"/>
      <c r="AC247" s="212"/>
      <c r="AD247" s="212"/>
      <c r="AE247" s="212"/>
      <c r="AF247" s="212"/>
      <c r="AG247" s="212" t="s">
        <v>400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4" t="s">
        <v>3103</v>
      </c>
      <c r="D248" s="256"/>
      <c r="E248" s="256"/>
      <c r="F248" s="256"/>
      <c r="G248" s="256"/>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448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3104</v>
      </c>
      <c r="D249" s="226"/>
      <c r="E249" s="227">
        <v>2.294</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6">
        <v>70</v>
      </c>
      <c r="B250" s="237" t="s">
        <v>3105</v>
      </c>
      <c r="C250" s="247" t="s">
        <v>3106</v>
      </c>
      <c r="D250" s="238" t="s">
        <v>439</v>
      </c>
      <c r="E250" s="239">
        <v>2.67075</v>
      </c>
      <c r="F250" s="240"/>
      <c r="G250" s="241">
        <f>ROUND(E250*F250,2)</f>
        <v>0</v>
      </c>
      <c r="H250" s="240"/>
      <c r="I250" s="241">
        <f>ROUND(E250*H250,2)</f>
        <v>0</v>
      </c>
      <c r="J250" s="240"/>
      <c r="K250" s="241">
        <f>ROUND(E250*J250,2)</f>
        <v>0</v>
      </c>
      <c r="L250" s="241">
        <v>21</v>
      </c>
      <c r="M250" s="241">
        <f>G250*(1+L250/100)</f>
        <v>0</v>
      </c>
      <c r="N250" s="239">
        <v>5.9999999999999995E-4</v>
      </c>
      <c r="O250" s="239">
        <f>ROUND(E250*N250,2)</f>
        <v>0</v>
      </c>
      <c r="P250" s="239">
        <v>0</v>
      </c>
      <c r="Q250" s="239">
        <f>ROUND(E250*P250,2)</f>
        <v>0</v>
      </c>
      <c r="R250" s="241" t="s">
        <v>1583</v>
      </c>
      <c r="S250" s="241" t="s">
        <v>280</v>
      </c>
      <c r="T250" s="242" t="s">
        <v>441</v>
      </c>
      <c r="U250" s="222">
        <v>0.23899999999999999</v>
      </c>
      <c r="V250" s="222">
        <f>ROUND(E250*U250,2)</f>
        <v>0.64</v>
      </c>
      <c r="W250" s="222"/>
      <c r="X250" s="222" t="s">
        <v>399</v>
      </c>
      <c r="Y250" s="222" t="s">
        <v>283</v>
      </c>
      <c r="Z250" s="212"/>
      <c r="AA250" s="212"/>
      <c r="AB250" s="212"/>
      <c r="AC250" s="212"/>
      <c r="AD250" s="212"/>
      <c r="AE250" s="212"/>
      <c r="AF250" s="212"/>
      <c r="AG250" s="212" t="s">
        <v>400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2671</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448</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2895</v>
      </c>
      <c r="D252" s="226"/>
      <c r="E252" s="227"/>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9" t="s">
        <v>3107</v>
      </c>
      <c r="D253" s="226"/>
      <c r="E253" s="227">
        <v>2.67075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9" t="s">
        <v>275</v>
      </c>
      <c r="B254" s="230" t="s">
        <v>218</v>
      </c>
      <c r="C254" s="246" t="s">
        <v>219</v>
      </c>
      <c r="D254" s="231"/>
      <c r="E254" s="232"/>
      <c r="F254" s="233"/>
      <c r="G254" s="233">
        <f>SUMIF(AG255:AG256,"&lt;&gt;NOR",G255:G256)</f>
        <v>0</v>
      </c>
      <c r="H254" s="233"/>
      <c r="I254" s="233">
        <f>SUM(I255:I256)</f>
        <v>0</v>
      </c>
      <c r="J254" s="233"/>
      <c r="K254" s="233">
        <f>SUM(K255:K256)</f>
        <v>0</v>
      </c>
      <c r="L254" s="233"/>
      <c r="M254" s="233">
        <f>SUM(M255:M256)</f>
        <v>0</v>
      </c>
      <c r="N254" s="232"/>
      <c r="O254" s="232">
        <f>SUM(O255:O256)</f>
        <v>0</v>
      </c>
      <c r="P254" s="232"/>
      <c r="Q254" s="232">
        <f>SUM(Q255:Q256)</f>
        <v>0</v>
      </c>
      <c r="R254" s="233"/>
      <c r="S254" s="233"/>
      <c r="T254" s="234"/>
      <c r="U254" s="228"/>
      <c r="V254" s="228">
        <f>SUM(V255:V256)</f>
        <v>1.71</v>
      </c>
      <c r="W254" s="228"/>
      <c r="X254" s="228"/>
      <c r="Y254" s="228"/>
      <c r="AG254" t="s">
        <v>276</v>
      </c>
    </row>
    <row r="255" spans="1:60" outlineLevel="1" x14ac:dyDescent="0.2">
      <c r="A255" s="236">
        <v>71</v>
      </c>
      <c r="B255" s="237" t="s">
        <v>3108</v>
      </c>
      <c r="C255" s="247" t="s">
        <v>3109</v>
      </c>
      <c r="D255" s="238" t="s">
        <v>439</v>
      </c>
      <c r="E255" s="239">
        <v>34.187899999999999</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1557</v>
      </c>
      <c r="S255" s="241" t="s">
        <v>280</v>
      </c>
      <c r="T255" s="242" t="s">
        <v>441</v>
      </c>
      <c r="U255" s="222">
        <v>0.05</v>
      </c>
      <c r="V255" s="222">
        <f>ROUND(E255*U255,2)</f>
        <v>1.71</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3110</v>
      </c>
      <c r="D256" s="226"/>
      <c r="E256" s="227">
        <v>34.187899999999999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9" t="s">
        <v>275</v>
      </c>
      <c r="B257" s="230" t="s">
        <v>222</v>
      </c>
      <c r="C257" s="246" t="s">
        <v>223</v>
      </c>
      <c r="D257" s="231"/>
      <c r="E257" s="232"/>
      <c r="F257" s="233"/>
      <c r="G257" s="233">
        <f>SUMIF(AG258:AG286,"&lt;&gt;NOR",G258:G286)</f>
        <v>0</v>
      </c>
      <c r="H257" s="233"/>
      <c r="I257" s="233">
        <f>SUM(I258:I286)</f>
        <v>0</v>
      </c>
      <c r="J257" s="233"/>
      <c r="K257" s="233">
        <f>SUM(K258:K286)</f>
        <v>0</v>
      </c>
      <c r="L257" s="233"/>
      <c r="M257" s="233">
        <f>SUM(M258:M286)</f>
        <v>0</v>
      </c>
      <c r="N257" s="232"/>
      <c r="O257" s="232">
        <f>SUM(O258:O286)</f>
        <v>0.13</v>
      </c>
      <c r="P257" s="232"/>
      <c r="Q257" s="232">
        <f>SUM(Q258:Q286)</f>
        <v>0</v>
      </c>
      <c r="R257" s="233"/>
      <c r="S257" s="233"/>
      <c r="T257" s="234"/>
      <c r="U257" s="228"/>
      <c r="V257" s="228">
        <f>SUM(V258:V286)</f>
        <v>95.1</v>
      </c>
      <c r="W257" s="228"/>
      <c r="X257" s="228"/>
      <c r="Y257" s="228"/>
      <c r="AG257" t="s">
        <v>276</v>
      </c>
    </row>
    <row r="258" spans="1:60" outlineLevel="1" x14ac:dyDescent="0.2">
      <c r="A258" s="236">
        <v>72</v>
      </c>
      <c r="B258" s="237" t="s">
        <v>3111</v>
      </c>
      <c r="C258" s="247" t="s">
        <v>3112</v>
      </c>
      <c r="D258" s="238" t="s">
        <v>439</v>
      </c>
      <c r="E258" s="239">
        <v>233.92150000000001</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1602</v>
      </c>
      <c r="S258" s="241" t="s">
        <v>280</v>
      </c>
      <c r="T258" s="242" t="s">
        <v>441</v>
      </c>
      <c r="U258" s="222">
        <v>7.6679999999999998E-2</v>
      </c>
      <c r="V258" s="222">
        <f>ROUND(E258*U258,2)</f>
        <v>17.940000000000001</v>
      </c>
      <c r="W258" s="222"/>
      <c r="X258" s="222" t="s">
        <v>399</v>
      </c>
      <c r="Y258" s="222" t="s">
        <v>283</v>
      </c>
      <c r="Z258" s="212"/>
      <c r="AA258" s="212"/>
      <c r="AB258" s="212"/>
      <c r="AC258" s="212"/>
      <c r="AD258" s="212"/>
      <c r="AE258" s="212"/>
      <c r="AF258" s="212"/>
      <c r="AG258" s="212" t="s">
        <v>400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2933</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2903</v>
      </c>
      <c r="D260" s="226"/>
      <c r="E260" s="227">
        <v>11.3666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3113</v>
      </c>
      <c r="D261" s="226"/>
      <c r="E261" s="227">
        <v>15.827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3" x14ac:dyDescent="0.2">
      <c r="A262" s="219"/>
      <c r="B262" s="220"/>
      <c r="C262" s="249" t="s">
        <v>3114</v>
      </c>
      <c r="D262" s="226"/>
      <c r="E262" s="227">
        <v>43.676699999999997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1702</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2901</v>
      </c>
      <c r="D264" s="226"/>
      <c r="E264" s="227">
        <v>54.5289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3115</v>
      </c>
      <c r="D265" s="226"/>
      <c r="E265" s="227">
        <v>22.821300000000001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3116</v>
      </c>
      <c r="D266" s="226"/>
      <c r="E266" s="227">
        <v>34.936999999999998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1702</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3117</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2896</v>
      </c>
      <c r="D269" s="226"/>
      <c r="E269" s="227">
        <v>15.827</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2897</v>
      </c>
      <c r="D270" s="226"/>
      <c r="E270" s="227">
        <v>34.936999999999998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6">
        <v>73</v>
      </c>
      <c r="B271" s="237" t="s">
        <v>3118</v>
      </c>
      <c r="C271" s="247" t="s">
        <v>1601</v>
      </c>
      <c r="D271" s="238" t="s">
        <v>439</v>
      </c>
      <c r="E271" s="239">
        <v>574.10159999999996</v>
      </c>
      <c r="F271" s="240"/>
      <c r="G271" s="241">
        <f>ROUND(E271*F271,2)</f>
        <v>0</v>
      </c>
      <c r="H271" s="240"/>
      <c r="I271" s="241">
        <f>ROUND(E271*H271,2)</f>
        <v>0</v>
      </c>
      <c r="J271" s="240"/>
      <c r="K271" s="241">
        <f>ROUND(E271*J271,2)</f>
        <v>0</v>
      </c>
      <c r="L271" s="241">
        <v>21</v>
      </c>
      <c r="M271" s="241">
        <f>G271*(1+L271/100)</f>
        <v>0</v>
      </c>
      <c r="N271" s="239">
        <v>6.9999999999999994E-5</v>
      </c>
      <c r="O271" s="239">
        <f>ROUND(E271*N271,2)</f>
        <v>0.04</v>
      </c>
      <c r="P271" s="239">
        <v>0</v>
      </c>
      <c r="Q271" s="239">
        <f>ROUND(E271*P271,2)</f>
        <v>0</v>
      </c>
      <c r="R271" s="241" t="s">
        <v>1602</v>
      </c>
      <c r="S271" s="241" t="s">
        <v>280</v>
      </c>
      <c r="T271" s="242" t="s">
        <v>441</v>
      </c>
      <c r="U271" s="222">
        <v>3.2480000000000002E-2</v>
      </c>
      <c r="V271" s="222">
        <f>ROUND(E271*U271,2)</f>
        <v>18.649999999999999</v>
      </c>
      <c r="W271" s="222"/>
      <c r="X271" s="222" t="s">
        <v>399</v>
      </c>
      <c r="Y271" s="222" t="s">
        <v>283</v>
      </c>
      <c r="Z271" s="212"/>
      <c r="AA271" s="212"/>
      <c r="AB271" s="212"/>
      <c r="AC271" s="212"/>
      <c r="AD271" s="212"/>
      <c r="AE271" s="212"/>
      <c r="AF271" s="212"/>
      <c r="AG271" s="212" t="s">
        <v>400</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9" t="s">
        <v>3119</v>
      </c>
      <c r="D272" s="226"/>
      <c r="E272" s="227">
        <v>98.205600000000004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3120</v>
      </c>
      <c r="D273" s="226"/>
      <c r="E273" s="227">
        <v>50.764000000000003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3121</v>
      </c>
      <c r="D274" s="226"/>
      <c r="E274" s="227">
        <v>264.5</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3122</v>
      </c>
      <c r="D275" s="226"/>
      <c r="E275" s="227">
        <v>140.4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3123</v>
      </c>
      <c r="D276" s="226"/>
      <c r="E276" s="227">
        <v>13.44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3124</v>
      </c>
      <c r="D277" s="226"/>
      <c r="E277" s="227">
        <v>3.6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3125</v>
      </c>
      <c r="D278" s="226"/>
      <c r="E278" s="227">
        <v>3.1920000000000002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6">
        <v>74</v>
      </c>
      <c r="B279" s="237" t="s">
        <v>3126</v>
      </c>
      <c r="C279" s="247" t="s">
        <v>3127</v>
      </c>
      <c r="D279" s="238" t="s">
        <v>439</v>
      </c>
      <c r="E279" s="239">
        <v>574.10159999999996</v>
      </c>
      <c r="F279" s="240"/>
      <c r="G279" s="241">
        <f>ROUND(E279*F279,2)</f>
        <v>0</v>
      </c>
      <c r="H279" s="240"/>
      <c r="I279" s="241">
        <f>ROUND(E279*H279,2)</f>
        <v>0</v>
      </c>
      <c r="J279" s="240"/>
      <c r="K279" s="241">
        <f>ROUND(E279*J279,2)</f>
        <v>0</v>
      </c>
      <c r="L279" s="241">
        <v>21</v>
      </c>
      <c r="M279" s="241">
        <f>G279*(1+L279/100)</f>
        <v>0</v>
      </c>
      <c r="N279" s="239">
        <v>1.3999999999999999E-4</v>
      </c>
      <c r="O279" s="239">
        <f>ROUND(E279*N279,2)</f>
        <v>0.08</v>
      </c>
      <c r="P279" s="239">
        <v>0</v>
      </c>
      <c r="Q279" s="239">
        <f>ROUND(E279*P279,2)</f>
        <v>0</v>
      </c>
      <c r="R279" s="241" t="s">
        <v>1602</v>
      </c>
      <c r="S279" s="241" t="s">
        <v>280</v>
      </c>
      <c r="T279" s="242" t="s">
        <v>441</v>
      </c>
      <c r="U279" s="222">
        <v>0.10191</v>
      </c>
      <c r="V279" s="222">
        <f>ROUND(E279*U279,2)</f>
        <v>58.51</v>
      </c>
      <c r="W279" s="222"/>
      <c r="X279" s="222" t="s">
        <v>399</v>
      </c>
      <c r="Y279" s="222" t="s">
        <v>283</v>
      </c>
      <c r="Z279" s="212"/>
      <c r="AA279" s="212"/>
      <c r="AB279" s="212"/>
      <c r="AC279" s="212"/>
      <c r="AD279" s="212"/>
      <c r="AE279" s="212"/>
      <c r="AF279" s="212"/>
      <c r="AG279" s="212" t="s">
        <v>400</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3128</v>
      </c>
      <c r="D280" s="226"/>
      <c r="E280" s="227">
        <v>574.10159999999996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6">
        <v>75</v>
      </c>
      <c r="B281" s="237" t="s">
        <v>3129</v>
      </c>
      <c r="C281" s="247" t="s">
        <v>3130</v>
      </c>
      <c r="D281" s="238" t="s">
        <v>1094</v>
      </c>
      <c r="E281" s="239">
        <v>13.67516</v>
      </c>
      <c r="F281" s="240"/>
      <c r="G281" s="241">
        <f>ROUND(E281*F281,2)</f>
        <v>0</v>
      </c>
      <c r="H281" s="240"/>
      <c r="I281" s="241">
        <f>ROUND(E281*H281,2)</f>
        <v>0</v>
      </c>
      <c r="J281" s="240"/>
      <c r="K281" s="241">
        <f>ROUND(E281*J281,2)</f>
        <v>0</v>
      </c>
      <c r="L281" s="241">
        <v>21</v>
      </c>
      <c r="M281" s="241">
        <f>G281*(1+L281/100)</f>
        <v>0</v>
      </c>
      <c r="N281" s="239">
        <v>0</v>
      </c>
      <c r="O281" s="239">
        <f>ROUND(E281*N281,2)</f>
        <v>0</v>
      </c>
      <c r="P281" s="239">
        <v>0</v>
      </c>
      <c r="Q281" s="239">
        <f>ROUND(E281*P281,2)</f>
        <v>0</v>
      </c>
      <c r="R281" s="241"/>
      <c r="S281" s="241" t="s">
        <v>316</v>
      </c>
      <c r="T281" s="242" t="s">
        <v>281</v>
      </c>
      <c r="U281" s="222">
        <v>0</v>
      </c>
      <c r="V281" s="222">
        <f>ROUND(E281*U281,2)</f>
        <v>0</v>
      </c>
      <c r="W281" s="222"/>
      <c r="X281" s="222" t="s">
        <v>399</v>
      </c>
      <c r="Y281" s="222" t="s">
        <v>283</v>
      </c>
      <c r="Z281" s="212"/>
      <c r="AA281" s="212"/>
      <c r="AB281" s="212"/>
      <c r="AC281" s="212"/>
      <c r="AD281" s="212"/>
      <c r="AE281" s="212"/>
      <c r="AF281" s="212"/>
      <c r="AG281" s="212" t="s">
        <v>400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3131</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3132</v>
      </c>
      <c r="D283" s="226"/>
      <c r="E283" s="227">
        <v>13.67516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6">
        <v>76</v>
      </c>
      <c r="B284" s="237" t="s">
        <v>3133</v>
      </c>
      <c r="C284" s="247" t="s">
        <v>3134</v>
      </c>
      <c r="D284" s="238" t="s">
        <v>1094</v>
      </c>
      <c r="E284" s="239">
        <v>8.5469799999999996</v>
      </c>
      <c r="F284" s="240"/>
      <c r="G284" s="241">
        <f>ROUND(E284*F284,2)</f>
        <v>0</v>
      </c>
      <c r="H284" s="240"/>
      <c r="I284" s="241">
        <f>ROUND(E284*H284,2)</f>
        <v>0</v>
      </c>
      <c r="J284" s="240"/>
      <c r="K284" s="241">
        <f>ROUND(E284*J284,2)</f>
        <v>0</v>
      </c>
      <c r="L284" s="241">
        <v>21</v>
      </c>
      <c r="M284" s="241">
        <f>G284*(1+L284/100)</f>
        <v>0</v>
      </c>
      <c r="N284" s="239">
        <v>1E-3</v>
      </c>
      <c r="O284" s="239">
        <f>ROUND(E284*N284,2)</f>
        <v>0.01</v>
      </c>
      <c r="P284" s="239">
        <v>0</v>
      </c>
      <c r="Q284" s="239">
        <f>ROUND(E284*P284,2)</f>
        <v>0</v>
      </c>
      <c r="R284" s="241" t="s">
        <v>889</v>
      </c>
      <c r="S284" s="241" t="s">
        <v>280</v>
      </c>
      <c r="T284" s="242" t="s">
        <v>441</v>
      </c>
      <c r="U284" s="222">
        <v>0</v>
      </c>
      <c r="V284" s="222">
        <f>ROUND(E284*U284,2)</f>
        <v>0</v>
      </c>
      <c r="W284" s="222"/>
      <c r="X284" s="222" t="s">
        <v>831</v>
      </c>
      <c r="Y284" s="222" t="s">
        <v>283</v>
      </c>
      <c r="Z284" s="212"/>
      <c r="AA284" s="212"/>
      <c r="AB284" s="212"/>
      <c r="AC284" s="212"/>
      <c r="AD284" s="212"/>
      <c r="AE284" s="212"/>
      <c r="AF284" s="212"/>
      <c r="AG284" s="212" t="s">
        <v>832</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3135</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3136</v>
      </c>
      <c r="D286" s="226"/>
      <c r="E286" s="227">
        <v>8.5469799999999996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29" t="s">
        <v>275</v>
      </c>
      <c r="B287" s="230" t="s">
        <v>234</v>
      </c>
      <c r="C287" s="246" t="s">
        <v>235</v>
      </c>
      <c r="D287" s="231"/>
      <c r="E287" s="232"/>
      <c r="F287" s="233"/>
      <c r="G287" s="233">
        <f>SUMIF(AG288:AG295,"&lt;&gt;NOR",G288:G295)</f>
        <v>0</v>
      </c>
      <c r="H287" s="233"/>
      <c r="I287" s="233">
        <f>SUM(I288:I295)</f>
        <v>0</v>
      </c>
      <c r="J287" s="233"/>
      <c r="K287" s="233">
        <f>SUM(K288:K295)</f>
        <v>0</v>
      </c>
      <c r="L287" s="233"/>
      <c r="M287" s="233">
        <f>SUM(M288:M295)</f>
        <v>0</v>
      </c>
      <c r="N287" s="232"/>
      <c r="O287" s="232">
        <f>SUM(O288:O295)</f>
        <v>0</v>
      </c>
      <c r="P287" s="232"/>
      <c r="Q287" s="232">
        <f>SUM(Q288:Q295)</f>
        <v>0</v>
      </c>
      <c r="R287" s="233"/>
      <c r="S287" s="233"/>
      <c r="T287" s="234"/>
      <c r="U287" s="228"/>
      <c r="V287" s="228">
        <f>SUM(V288:V295)</f>
        <v>0</v>
      </c>
      <c r="W287" s="228"/>
      <c r="X287" s="228"/>
      <c r="Y287" s="228"/>
      <c r="AG287" t="s">
        <v>276</v>
      </c>
    </row>
    <row r="288" spans="1:60" outlineLevel="1" x14ac:dyDescent="0.2">
      <c r="A288" s="236">
        <v>77</v>
      </c>
      <c r="B288" s="237" t="s">
        <v>3137</v>
      </c>
      <c r="C288" s="247" t="s">
        <v>3138</v>
      </c>
      <c r="D288" s="238" t="s">
        <v>886</v>
      </c>
      <c r="E288" s="239">
        <v>2</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316</v>
      </c>
      <c r="T288" s="242" t="s">
        <v>281</v>
      </c>
      <c r="U288" s="222">
        <v>0</v>
      </c>
      <c r="V288" s="222">
        <f>ROUND(E288*U288,2)</f>
        <v>0</v>
      </c>
      <c r="W288" s="222"/>
      <c r="X288" s="222" t="s">
        <v>399</v>
      </c>
      <c r="Y288" s="222" t="s">
        <v>283</v>
      </c>
      <c r="Z288" s="212"/>
      <c r="AA288" s="212"/>
      <c r="AB288" s="212"/>
      <c r="AC288" s="212"/>
      <c r="AD288" s="212"/>
      <c r="AE288" s="212"/>
      <c r="AF288" s="212"/>
      <c r="AG288" s="212" t="s">
        <v>400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8" t="s">
        <v>3139</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3" x14ac:dyDescent="0.2">
      <c r="A290" s="219"/>
      <c r="B290" s="220"/>
      <c r="C290" s="250" t="s">
        <v>3140</v>
      </c>
      <c r="D290" s="245"/>
      <c r="E290" s="245"/>
      <c r="F290" s="245"/>
      <c r="G290" s="245"/>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286</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3" t="str">
        <f>C290</f>
        <v>- tvarovky budou řešeny jako prostupové silnostěnné PVC pažnice s asfaltovým těsnícím límcem. Pažnice musí odolávat vysokým teplotám potrubí.</v>
      </c>
      <c r="BB290" s="212"/>
      <c r="BC290" s="212"/>
      <c r="BD290" s="212"/>
      <c r="BE290" s="212"/>
      <c r="BF290" s="212"/>
      <c r="BG290" s="212"/>
      <c r="BH290" s="212"/>
    </row>
    <row r="291" spans="1:60" outlineLevel="2" x14ac:dyDescent="0.2">
      <c r="A291" s="219"/>
      <c r="B291" s="220"/>
      <c r="C291" s="249" t="s">
        <v>61</v>
      </c>
      <c r="D291" s="226"/>
      <c r="E291" s="227">
        <v>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78</v>
      </c>
      <c r="B292" s="237" t="s">
        <v>3141</v>
      </c>
      <c r="C292" s="247" t="s">
        <v>3142</v>
      </c>
      <c r="D292" s="238" t="s">
        <v>886</v>
      </c>
      <c r="E292" s="239">
        <v>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316</v>
      </c>
      <c r="T292" s="242" t="s">
        <v>281</v>
      </c>
      <c r="U292" s="222">
        <v>0</v>
      </c>
      <c r="V292" s="222">
        <f>ROUND(E292*U292,2)</f>
        <v>0</v>
      </c>
      <c r="W292" s="222"/>
      <c r="X292" s="222" t="s">
        <v>399</v>
      </c>
      <c r="Y292" s="222" t="s">
        <v>283</v>
      </c>
      <c r="Z292" s="212"/>
      <c r="AA292" s="212"/>
      <c r="AB292" s="212"/>
      <c r="AC292" s="212"/>
      <c r="AD292" s="212"/>
      <c r="AE292" s="212"/>
      <c r="AF292" s="212"/>
      <c r="AG292" s="212" t="s">
        <v>400</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8" t="s">
        <v>3143</v>
      </c>
      <c r="D293" s="244"/>
      <c r="E293" s="244"/>
      <c r="F293" s="244"/>
      <c r="G293" s="244"/>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3" x14ac:dyDescent="0.2">
      <c r="A294" s="219"/>
      <c r="B294" s="220"/>
      <c r="C294" s="250" t="s">
        <v>3140</v>
      </c>
      <c r="D294" s="245"/>
      <c r="E294" s="245"/>
      <c r="F294" s="245"/>
      <c r="G294" s="245"/>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 tvarovky budou řešeny jako prostupové silnostěnné PVC pažnice s asfaltovým těsnícím límcem. Pažnice musí odolávat vysokým teplotám potrubí.</v>
      </c>
      <c r="BB294" s="212"/>
      <c r="BC294" s="212"/>
      <c r="BD294" s="212"/>
      <c r="BE294" s="212"/>
      <c r="BF294" s="212"/>
      <c r="BG294" s="212"/>
      <c r="BH294" s="212"/>
    </row>
    <row r="295" spans="1:60" outlineLevel="2" x14ac:dyDescent="0.2">
      <c r="A295" s="219"/>
      <c r="B295" s="220"/>
      <c r="C295" s="249" t="s">
        <v>67</v>
      </c>
      <c r="D295" s="226"/>
      <c r="E295" s="227">
        <v>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29" t="s">
        <v>275</v>
      </c>
      <c r="B296" s="230" t="s">
        <v>242</v>
      </c>
      <c r="C296" s="246" t="s">
        <v>173</v>
      </c>
      <c r="D296" s="231"/>
      <c r="E296" s="232"/>
      <c r="F296" s="233"/>
      <c r="G296" s="233">
        <f>SUMIF(AG297:AG333,"&lt;&gt;NOR",G297:G333)</f>
        <v>0</v>
      </c>
      <c r="H296" s="233"/>
      <c r="I296" s="233">
        <f>SUM(I297:I333)</f>
        <v>0</v>
      </c>
      <c r="J296" s="233"/>
      <c r="K296" s="233">
        <f>SUM(K297:K333)</f>
        <v>0</v>
      </c>
      <c r="L296" s="233"/>
      <c r="M296" s="233">
        <f>SUM(M297:M333)</f>
        <v>0</v>
      </c>
      <c r="N296" s="232"/>
      <c r="O296" s="232">
        <f>SUM(O297:O333)</f>
        <v>0</v>
      </c>
      <c r="P296" s="232"/>
      <c r="Q296" s="232">
        <f>SUM(Q297:Q333)</f>
        <v>0</v>
      </c>
      <c r="R296" s="233"/>
      <c r="S296" s="233"/>
      <c r="T296" s="234"/>
      <c r="U296" s="228"/>
      <c r="V296" s="228">
        <f>SUM(V297:V333)</f>
        <v>36.29</v>
      </c>
      <c r="W296" s="228"/>
      <c r="X296" s="228"/>
      <c r="Y296" s="228"/>
      <c r="AG296" t="s">
        <v>276</v>
      </c>
    </row>
    <row r="297" spans="1:60" outlineLevel="1" x14ac:dyDescent="0.2">
      <c r="A297" s="236">
        <v>79</v>
      </c>
      <c r="B297" s="237" t="s">
        <v>2088</v>
      </c>
      <c r="C297" s="247" t="s">
        <v>2089</v>
      </c>
      <c r="D297" s="238" t="s">
        <v>482</v>
      </c>
      <c r="E297" s="239">
        <v>12.499309999999999</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892</v>
      </c>
      <c r="S297" s="241" t="s">
        <v>280</v>
      </c>
      <c r="T297" s="242" t="s">
        <v>441</v>
      </c>
      <c r="U297" s="222">
        <v>0.49</v>
      </c>
      <c r="V297" s="222">
        <f>ROUND(E297*U297,2)</f>
        <v>6.12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8" t="s">
        <v>2090</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286</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9" t="s">
        <v>3144</v>
      </c>
      <c r="D299" s="226"/>
      <c r="E299" s="227">
        <v>6.9123999999999999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3145</v>
      </c>
      <c r="D300" s="226"/>
      <c r="E300" s="227">
        <v>0.15282999999999999</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3146</v>
      </c>
      <c r="D301" s="226"/>
      <c r="E301" s="227">
        <v>5.4340700000000002</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80</v>
      </c>
      <c r="B302" s="237" t="s">
        <v>2095</v>
      </c>
      <c r="C302" s="247" t="s">
        <v>2096</v>
      </c>
      <c r="D302" s="238" t="s">
        <v>482</v>
      </c>
      <c r="E302" s="239">
        <v>74.995850000000004</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t="s">
        <v>892</v>
      </c>
      <c r="S302" s="241" t="s">
        <v>280</v>
      </c>
      <c r="T302" s="242" t="s">
        <v>441</v>
      </c>
      <c r="U302" s="222">
        <v>0</v>
      </c>
      <c r="V302" s="222">
        <f>ROUND(E302*U302,2)</f>
        <v>0</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3147</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3148</v>
      </c>
      <c r="D304" s="226"/>
      <c r="E304" s="227">
        <v>74.995859999999993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81</v>
      </c>
      <c r="B305" s="237" t="s">
        <v>2103</v>
      </c>
      <c r="C305" s="247" t="s">
        <v>2104</v>
      </c>
      <c r="D305" s="238" t="s">
        <v>482</v>
      </c>
      <c r="E305" s="239">
        <v>12.499309999999999</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t="s">
        <v>892</v>
      </c>
      <c r="S305" s="241" t="s">
        <v>280</v>
      </c>
      <c r="T305" s="242" t="s">
        <v>441</v>
      </c>
      <c r="U305" s="222">
        <v>0.94199999999999995</v>
      </c>
      <c r="V305" s="222">
        <f>ROUND(E305*U305,2)</f>
        <v>11.77</v>
      </c>
      <c r="W305" s="222"/>
      <c r="X305" s="222" t="s">
        <v>399</v>
      </c>
      <c r="Y305" s="222" t="s">
        <v>283</v>
      </c>
      <c r="Z305" s="212"/>
      <c r="AA305" s="212"/>
      <c r="AB305" s="212"/>
      <c r="AC305" s="212"/>
      <c r="AD305" s="212"/>
      <c r="AE305" s="212"/>
      <c r="AF305" s="212"/>
      <c r="AG305" s="212" t="s">
        <v>400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3144</v>
      </c>
      <c r="D306" s="226"/>
      <c r="E306" s="227">
        <v>6.9123999999999999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3145</v>
      </c>
      <c r="D307" s="226"/>
      <c r="E307" s="227">
        <v>0.15282999999999999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3146</v>
      </c>
      <c r="D308" s="226"/>
      <c r="E308" s="227">
        <v>5.4340700000000002</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82</v>
      </c>
      <c r="B309" s="237" t="s">
        <v>2108</v>
      </c>
      <c r="C309" s="247" t="s">
        <v>3149</v>
      </c>
      <c r="D309" s="238" t="s">
        <v>482</v>
      </c>
      <c r="E309" s="239">
        <v>5.4340700000000002</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t="s">
        <v>892</v>
      </c>
      <c r="S309" s="241" t="s">
        <v>2110</v>
      </c>
      <c r="T309" s="242" t="s">
        <v>2110</v>
      </c>
      <c r="U309" s="222">
        <v>0</v>
      </c>
      <c r="V309" s="222">
        <f>ROUND(E309*U309,2)</f>
        <v>0</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3150</v>
      </c>
      <c r="D310" s="226"/>
      <c r="E310" s="227">
        <v>1.9313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3151</v>
      </c>
      <c r="D311" s="226"/>
      <c r="E311" s="227">
        <v>0.25269999999999998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3152</v>
      </c>
      <c r="D312" s="226"/>
      <c r="E312" s="227">
        <v>0.15579999999999999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3153</v>
      </c>
      <c r="D313" s="226"/>
      <c r="E313" s="227">
        <v>0.96475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3154</v>
      </c>
      <c r="D314" s="226"/>
      <c r="E314" s="227">
        <v>1.57264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3155</v>
      </c>
      <c r="D315" s="226"/>
      <c r="E315" s="227">
        <v>0.23899999999999999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3156</v>
      </c>
      <c r="D316" s="226"/>
      <c r="E316" s="227">
        <v>0.25319000000000003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3157</v>
      </c>
      <c r="D317" s="226"/>
      <c r="E317" s="227">
        <v>3.1730000000000001E-2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3158</v>
      </c>
      <c r="D318" s="226"/>
      <c r="E318" s="227">
        <v>2.7560000000000001E-2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3159</v>
      </c>
      <c r="D319" s="226"/>
      <c r="E319" s="227">
        <v>5.4000000000000003E-3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83</v>
      </c>
      <c r="B320" s="237" t="s">
        <v>2890</v>
      </c>
      <c r="C320" s="247" t="s">
        <v>2891</v>
      </c>
      <c r="D320" s="238" t="s">
        <v>482</v>
      </c>
      <c r="E320" s="239">
        <v>6.9123999999999999</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t="s">
        <v>892</v>
      </c>
      <c r="S320" s="241" t="s">
        <v>280</v>
      </c>
      <c r="T320" s="242" t="s">
        <v>441</v>
      </c>
      <c r="U320" s="222">
        <v>0</v>
      </c>
      <c r="V320" s="222">
        <f>ROUND(E320*U320,2)</f>
        <v>0</v>
      </c>
      <c r="W320" s="222"/>
      <c r="X320" s="222" t="s">
        <v>399</v>
      </c>
      <c r="Y320" s="222" t="s">
        <v>283</v>
      </c>
      <c r="Z320" s="212"/>
      <c r="AA320" s="212"/>
      <c r="AB320" s="212"/>
      <c r="AC320" s="212"/>
      <c r="AD320" s="212"/>
      <c r="AE320" s="212"/>
      <c r="AF320" s="212"/>
      <c r="AG320" s="212" t="s">
        <v>400</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3160</v>
      </c>
      <c r="D321" s="226"/>
      <c r="E321" s="227">
        <v>4.4028600000000004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3161</v>
      </c>
      <c r="D322" s="226"/>
      <c r="E322" s="227">
        <v>0.34883999999999998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3162</v>
      </c>
      <c r="D323" s="226"/>
      <c r="E323" s="227">
        <v>2.1606999999999998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84</v>
      </c>
      <c r="B324" s="237" t="s">
        <v>3163</v>
      </c>
      <c r="C324" s="247" t="s">
        <v>3164</v>
      </c>
      <c r="D324" s="238" t="s">
        <v>482</v>
      </c>
      <c r="E324" s="239">
        <v>0.15282999999999999</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t="s">
        <v>892</v>
      </c>
      <c r="S324" s="241" t="s">
        <v>280</v>
      </c>
      <c r="T324" s="242" t="s">
        <v>441</v>
      </c>
      <c r="U324" s="222">
        <v>0</v>
      </c>
      <c r="V324" s="222">
        <f>ROUND(E324*U324,2)</f>
        <v>0</v>
      </c>
      <c r="W324" s="222"/>
      <c r="X324" s="222" t="s">
        <v>399</v>
      </c>
      <c r="Y324" s="222" t="s">
        <v>283</v>
      </c>
      <c r="Z324" s="212"/>
      <c r="AA324" s="212"/>
      <c r="AB324" s="212"/>
      <c r="AC324" s="212"/>
      <c r="AD324" s="212"/>
      <c r="AE324" s="212"/>
      <c r="AF324" s="212"/>
      <c r="AG324" s="212" t="s">
        <v>400</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49" t="s">
        <v>3165</v>
      </c>
      <c r="D325" s="226"/>
      <c r="E325" s="227">
        <v>0.15282999999999999</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85</v>
      </c>
      <c r="B326" s="237" t="s">
        <v>3166</v>
      </c>
      <c r="C326" s="247" t="s">
        <v>3167</v>
      </c>
      <c r="D326" s="238" t="s">
        <v>482</v>
      </c>
      <c r="E326" s="239">
        <v>12.499309999999999</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3168</v>
      </c>
      <c r="S326" s="241" t="s">
        <v>280</v>
      </c>
      <c r="T326" s="242" t="s">
        <v>441</v>
      </c>
      <c r="U326" s="222">
        <v>0.752</v>
      </c>
      <c r="V326" s="222">
        <f>ROUND(E326*U326,2)</f>
        <v>9.4</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3169</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nebo vybouraných hmot nošením nebo přehazováním k místu nakládky přístupnému normálním dopravním prostředkům do 10 m,</v>
      </c>
      <c r="BB327" s="212"/>
      <c r="BC327" s="212"/>
      <c r="BD327" s="212"/>
      <c r="BE327" s="212"/>
      <c r="BF327" s="212"/>
      <c r="BG327" s="212"/>
      <c r="BH327" s="212"/>
    </row>
    <row r="328" spans="1:60" ht="22.5" outlineLevel="2" x14ac:dyDescent="0.2">
      <c r="A328" s="219"/>
      <c r="B328" s="220"/>
      <c r="C328" s="250" t="s">
        <v>3170</v>
      </c>
      <c r="D328" s="245"/>
      <c r="E328" s="245"/>
      <c r="F328" s="245"/>
      <c r="G328" s="245"/>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286</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3" t="str">
        <f>C328</f>
        <v>S naložením suti nebo vybouraných hmot do dopravního prostředku a na jejich vyložením, popřípadě přeložením na normální dopravní prostředek.</v>
      </c>
      <c r="BB328" s="212"/>
      <c r="BC328" s="212"/>
      <c r="BD328" s="212"/>
      <c r="BE328" s="212"/>
      <c r="BF328" s="212"/>
      <c r="BG328" s="212"/>
      <c r="BH328" s="212"/>
    </row>
    <row r="329" spans="1:60" outlineLevel="2" x14ac:dyDescent="0.2">
      <c r="A329" s="219"/>
      <c r="B329" s="220"/>
      <c r="C329" s="249" t="s">
        <v>3171</v>
      </c>
      <c r="D329" s="226"/>
      <c r="E329" s="227">
        <v>12.499309999999999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86</v>
      </c>
      <c r="B330" s="237" t="s">
        <v>3172</v>
      </c>
      <c r="C330" s="247" t="s">
        <v>3173</v>
      </c>
      <c r="D330" s="238" t="s">
        <v>482</v>
      </c>
      <c r="E330" s="239">
        <v>24.998619999999999</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t="s">
        <v>3168</v>
      </c>
      <c r="S330" s="241" t="s">
        <v>280</v>
      </c>
      <c r="T330" s="242" t="s">
        <v>441</v>
      </c>
      <c r="U330" s="222">
        <v>0.36</v>
      </c>
      <c r="V330" s="222">
        <f>ROUND(E330*U330,2)</f>
        <v>9</v>
      </c>
      <c r="W330" s="222"/>
      <c r="X330" s="222" t="s">
        <v>399</v>
      </c>
      <c r="Y330" s="222" t="s">
        <v>283</v>
      </c>
      <c r="Z330" s="212"/>
      <c r="AA330" s="212"/>
      <c r="AB330" s="212"/>
      <c r="AC330" s="212"/>
      <c r="AD330" s="212"/>
      <c r="AE330" s="212"/>
      <c r="AF330" s="212"/>
      <c r="AG330" s="212" t="s">
        <v>400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4" t="s">
        <v>3169</v>
      </c>
      <c r="D331" s="256"/>
      <c r="E331" s="256"/>
      <c r="F331" s="256"/>
      <c r="G331" s="256"/>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448</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3" t="str">
        <f>C331</f>
        <v>nebo vybouraných hmot nošením nebo přehazováním k místu nakládky přístupnému normálním dopravním prostředkům do 10 m,</v>
      </c>
      <c r="BB331" s="212"/>
      <c r="BC331" s="212"/>
      <c r="BD331" s="212"/>
      <c r="BE331" s="212"/>
      <c r="BF331" s="212"/>
      <c r="BG331" s="212"/>
      <c r="BH331" s="212"/>
    </row>
    <row r="332" spans="1:60" outlineLevel="2" x14ac:dyDescent="0.2">
      <c r="A332" s="219"/>
      <c r="B332" s="220"/>
      <c r="C332" s="249" t="s">
        <v>3174</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3175</v>
      </c>
      <c r="D333" s="226"/>
      <c r="E333" s="227">
        <v>24.998619999999999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3"/>
      <c r="B334" s="4"/>
      <c r="C334" s="251"/>
      <c r="D334" s="6"/>
      <c r="E334" s="3"/>
      <c r="F334" s="3"/>
      <c r="G334" s="3"/>
      <c r="H334" s="3"/>
      <c r="I334" s="3"/>
      <c r="J334" s="3"/>
      <c r="K334" s="3"/>
      <c r="L334" s="3"/>
      <c r="M334" s="3"/>
      <c r="N334" s="3"/>
      <c r="O334" s="3"/>
      <c r="P334" s="3"/>
      <c r="Q334" s="3"/>
      <c r="R334" s="3"/>
      <c r="S334" s="3"/>
      <c r="T334" s="3"/>
      <c r="U334" s="3"/>
      <c r="V334" s="3"/>
      <c r="W334" s="3"/>
      <c r="X334" s="3"/>
      <c r="Y334" s="3"/>
      <c r="AE334">
        <v>15</v>
      </c>
      <c r="AF334">
        <v>21</v>
      </c>
      <c r="AG334" t="s">
        <v>261</v>
      </c>
    </row>
    <row r="335" spans="1:60" x14ac:dyDescent="0.2">
      <c r="A335" s="215"/>
      <c r="B335" s="216" t="s">
        <v>29</v>
      </c>
      <c r="C335" s="252"/>
      <c r="D335" s="217"/>
      <c r="E335" s="218"/>
      <c r="F335" s="218"/>
      <c r="G335" s="235">
        <f>G8+G38+G51+G55+G61+G74+G80+G83+G139+G142+G168+G181+G184+G187+G191+G194+G212+G240+G254+G257+G287+G296</f>
        <v>0</v>
      </c>
      <c r="H335" s="3"/>
      <c r="I335" s="3"/>
      <c r="J335" s="3"/>
      <c r="K335" s="3"/>
      <c r="L335" s="3"/>
      <c r="M335" s="3"/>
      <c r="N335" s="3"/>
      <c r="O335" s="3"/>
      <c r="P335" s="3"/>
      <c r="Q335" s="3"/>
      <c r="R335" s="3"/>
      <c r="S335" s="3"/>
      <c r="T335" s="3"/>
      <c r="U335" s="3"/>
      <c r="V335" s="3"/>
      <c r="W335" s="3"/>
      <c r="X335" s="3"/>
      <c r="Y335" s="3"/>
      <c r="AE335">
        <f>SUMIF(L7:L333,AE334,G7:G333)</f>
        <v>0</v>
      </c>
      <c r="AF335">
        <f>SUMIF(L7:L333,AF334,G7:G333)</f>
        <v>0</v>
      </c>
      <c r="AG335" t="s">
        <v>405</v>
      </c>
    </row>
    <row r="336" spans="1:60" x14ac:dyDescent="0.2">
      <c r="C336" s="253"/>
      <c r="D336" s="10"/>
      <c r="AG336" t="s">
        <v>435</v>
      </c>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foCPmcYArq92VnTTNXv45R7O6XGpGZtkJlo8IVjT83fvbOV88jwCJQ/ybClh9mLhopZokOna4OawEpWVmZdbQ==" saltValue="IuaYVQGnmkdvCnqltoMhrg=="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3FE4-2DF8-49AF-AB98-C0172A1EE7B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74</v>
      </c>
      <c r="C3" s="201" t="s">
        <v>75</v>
      </c>
      <c r="D3" s="199"/>
      <c r="E3" s="199"/>
      <c r="F3" s="199"/>
      <c r="G3" s="200"/>
      <c r="AC3" s="176" t="s">
        <v>248</v>
      </c>
      <c r="AG3" t="s">
        <v>251</v>
      </c>
    </row>
    <row r="4" spans="1:60" ht="24.95" customHeight="1" x14ac:dyDescent="0.2">
      <c r="A4" s="202" t="s">
        <v>9</v>
      </c>
      <c r="B4" s="203" t="s">
        <v>76</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230</v>
      </c>
      <c r="C8" s="246" t="s">
        <v>231</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276</v>
      </c>
    </row>
    <row r="9" spans="1:60" outlineLevel="1" x14ac:dyDescent="0.2">
      <c r="A9" s="236">
        <v>1</v>
      </c>
      <c r="B9" s="237" t="s">
        <v>3176</v>
      </c>
      <c r="C9" s="247" t="s">
        <v>3177</v>
      </c>
      <c r="D9" s="238" t="s">
        <v>886</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3178</v>
      </c>
      <c r="C11" s="247" t="s">
        <v>3179</v>
      </c>
      <c r="D11" s="238" t="s">
        <v>886</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3180</v>
      </c>
      <c r="C13" s="247" t="s">
        <v>3181</v>
      </c>
      <c r="D13" s="238" t="s">
        <v>878</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3182</v>
      </c>
      <c r="C15" s="247" t="s">
        <v>3183</v>
      </c>
      <c r="D15" s="238" t="s">
        <v>439</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3184</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3185</v>
      </c>
      <c r="C17" s="247" t="s">
        <v>3186</v>
      </c>
      <c r="D17" s="238" t="s">
        <v>564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3187</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3188</v>
      </c>
      <c r="C19" s="247" t="s">
        <v>3189</v>
      </c>
      <c r="D19" s="238" t="s">
        <v>564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3190</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3191</v>
      </c>
      <c r="C21" s="247" t="s">
        <v>3192</v>
      </c>
      <c r="D21" s="238" t="s">
        <v>564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3193</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3194</v>
      </c>
      <c r="C23" s="247" t="s">
        <v>3195</v>
      </c>
      <c r="D23" s="238" t="s">
        <v>564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3196</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3197</v>
      </c>
      <c r="C25" s="247" t="s">
        <v>3198</v>
      </c>
      <c r="D25" s="238" t="s">
        <v>564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3199</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3200</v>
      </c>
      <c r="C27" s="247" t="s">
        <v>3201</v>
      </c>
      <c r="D27" s="238" t="s">
        <v>878</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3202</v>
      </c>
      <c r="C29" s="247" t="s">
        <v>3203</v>
      </c>
      <c r="D29" s="238" t="s">
        <v>564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3204</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3205</v>
      </c>
      <c r="C31" s="247" t="s">
        <v>3206</v>
      </c>
      <c r="D31" s="238" t="s">
        <v>382</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3207</v>
      </c>
      <c r="C33" s="247" t="s">
        <v>3208</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3209</v>
      </c>
      <c r="C35" s="247" t="s">
        <v>3210</v>
      </c>
      <c r="D35" s="238" t="s">
        <v>382</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3211</v>
      </c>
      <c r="C37" s="247" t="s">
        <v>3212</v>
      </c>
      <c r="D37" s="238" t="s">
        <v>3213</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3214</v>
      </c>
      <c r="C39" s="247" t="s">
        <v>3215</v>
      </c>
      <c r="D39" s="238" t="s">
        <v>3213</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3216</v>
      </c>
      <c r="C41" s="247" t="s">
        <v>3217</v>
      </c>
      <c r="D41" s="238" t="s">
        <v>3213</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3218</v>
      </c>
      <c r="C43" s="247" t="s">
        <v>3219</v>
      </c>
      <c r="D43" s="238" t="s">
        <v>3213</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3199</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3220</v>
      </c>
      <c r="C45" s="247" t="s">
        <v>3221</v>
      </c>
      <c r="D45" s="238" t="s">
        <v>3213</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3222</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3223</v>
      </c>
      <c r="C47" s="247" t="s">
        <v>3224</v>
      </c>
      <c r="D47" s="238" t="s">
        <v>3213</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3225</v>
      </c>
      <c r="C49" s="247" t="s">
        <v>3226</v>
      </c>
      <c r="D49" s="238" t="s">
        <v>3213</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3227</v>
      </c>
      <c r="C51" s="247" t="s">
        <v>3228</v>
      </c>
      <c r="D51" s="238" t="s">
        <v>3213</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3229</v>
      </c>
      <c r="C53" s="265" t="s">
        <v>3230</v>
      </c>
      <c r="D53" s="259" t="s">
        <v>492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3231</v>
      </c>
      <c r="Y53" s="222" t="s">
        <v>283</v>
      </c>
      <c r="Z53" s="212"/>
      <c r="AA53" s="212"/>
      <c r="AB53" s="212"/>
      <c r="AC53" s="212"/>
      <c r="AD53" s="212"/>
      <c r="AE53" s="212"/>
      <c r="AF53" s="212"/>
      <c r="AG53" s="212" t="s">
        <v>3232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3229</v>
      </c>
      <c r="C54" s="265" t="s">
        <v>3233</v>
      </c>
      <c r="D54" s="259" t="s">
        <v>492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3231</v>
      </c>
      <c r="Y54" s="222" t="s">
        <v>283</v>
      </c>
      <c r="Z54" s="212"/>
      <c r="AA54" s="212"/>
      <c r="AB54" s="212"/>
      <c r="AC54" s="212"/>
      <c r="AD54" s="212"/>
      <c r="AE54" s="212"/>
      <c r="AF54" s="212"/>
      <c r="AG54" s="212" t="s">
        <v>3232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3234</v>
      </c>
      <c r="C55" s="247" t="s">
        <v>3235</v>
      </c>
      <c r="D55" s="238" t="s">
        <v>3236</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1</v>
      </c>
      <c r="V55" s="222">
        <f>ROUND(E55*U55,2)</f>
        <v>3</v>
      </c>
      <c r="W55" s="222"/>
      <c r="X55" s="222" t="s">
        <v>3237</v>
      </c>
      <c r="Y55" s="222" t="s">
        <v>283</v>
      </c>
      <c r="Z55" s="212"/>
      <c r="AA55" s="212"/>
      <c r="AB55" s="212"/>
      <c r="AC55" s="212"/>
      <c r="AD55" s="212"/>
      <c r="AE55" s="212"/>
      <c r="AF55" s="212"/>
      <c r="AG55" s="212" t="s">
        <v>3238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261</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405</v>
      </c>
    </row>
    <row r="59" spans="1:60" x14ac:dyDescent="0.2">
      <c r="C59" s="253"/>
      <c r="D59" s="10"/>
      <c r="AG59" t="s">
        <v>435</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Om9PHQbM8CBWY3/5NnolFFII0xUIHeQVjorjcGUb4D6xd5Ev39RuDoC4r0q+Lqsnpl7G9MTTzj5Uqyt6XdJw==" saltValue="rMSWVdGJdkKLqbv1bK8kF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540F-766D-4BE7-A2A0-75ADAA114CB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77</v>
      </c>
      <c r="C3" s="201" t="s">
        <v>78</v>
      </c>
      <c r="D3" s="199"/>
      <c r="E3" s="199"/>
      <c r="F3" s="199"/>
      <c r="G3" s="200"/>
      <c r="AC3" s="176" t="s">
        <v>248</v>
      </c>
      <c r="AG3" t="s">
        <v>251</v>
      </c>
    </row>
    <row r="4" spans="1:60" ht="24.95" customHeight="1" x14ac:dyDescent="0.2">
      <c r="A4" s="202" t="s">
        <v>9</v>
      </c>
      <c r="B4" s="203" t="s">
        <v>79</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276</v>
      </c>
    </row>
    <row r="9" spans="1:60" outlineLevel="1" x14ac:dyDescent="0.2">
      <c r="A9" s="236">
        <v>1</v>
      </c>
      <c r="B9" s="237" t="s">
        <v>3239</v>
      </c>
      <c r="C9" s="247" t="s">
        <v>3240</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3241</v>
      </c>
      <c r="C11" s="247" t="s">
        <v>3242</v>
      </c>
      <c r="D11" s="238" t="s">
        <v>382</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3243</v>
      </c>
      <c r="C13" s="247" t="s">
        <v>3244</v>
      </c>
      <c r="D13" s="238" t="s">
        <v>382</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3245</v>
      </c>
      <c r="C15" s="247" t="s">
        <v>3246</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3247</v>
      </c>
      <c r="C17" s="247" t="s">
        <v>3248</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3249</v>
      </c>
      <c r="C19" s="247" t="s">
        <v>3250</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3251</v>
      </c>
      <c r="C21" s="247" t="s">
        <v>3252</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3253</v>
      </c>
      <c r="C23" s="247" t="s">
        <v>3254</v>
      </c>
      <c r="D23" s="238" t="s">
        <v>382</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3255</v>
      </c>
      <c r="C25" s="247" t="s">
        <v>3256</v>
      </c>
      <c r="D25" s="238" t="s">
        <v>382</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3257</v>
      </c>
      <c r="C27" s="247" t="s">
        <v>3258</v>
      </c>
      <c r="D27" s="238" t="s">
        <v>382</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3259</v>
      </c>
      <c r="C29" s="247" t="s">
        <v>3260</v>
      </c>
      <c r="D29" s="238" t="s">
        <v>382</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3261</v>
      </c>
      <c r="C31" s="247" t="s">
        <v>3262</v>
      </c>
      <c r="D31" s="238" t="s">
        <v>382</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3263</v>
      </c>
      <c r="C33" s="247" t="s">
        <v>3264</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3265</v>
      </c>
      <c r="C35" s="247" t="s">
        <v>3266</v>
      </c>
      <c r="D35" s="238" t="s">
        <v>382</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3267</v>
      </c>
      <c r="C37" s="247" t="s">
        <v>3268</v>
      </c>
      <c r="D37" s="238" t="s">
        <v>382</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3269</v>
      </c>
      <c r="C39" s="247" t="s">
        <v>3270</v>
      </c>
      <c r="D39" s="238" t="s">
        <v>382</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3271</v>
      </c>
      <c r="C41" s="247" t="s">
        <v>3272</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3273</v>
      </c>
      <c r="C43" s="247" t="s">
        <v>3274</v>
      </c>
      <c r="D43" s="238" t="s">
        <v>382</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3275</v>
      </c>
      <c r="C45" s="247" t="s">
        <v>3276</v>
      </c>
      <c r="D45" s="238" t="s">
        <v>382</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3277</v>
      </c>
      <c r="C47" s="247" t="s">
        <v>3278</v>
      </c>
      <c r="D47" s="238" t="s">
        <v>382</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3279</v>
      </c>
      <c r="C49" s="247" t="s">
        <v>3280</v>
      </c>
      <c r="D49" s="238" t="s">
        <v>382</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3046</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3281</v>
      </c>
      <c r="C51" s="247" t="s">
        <v>3282</v>
      </c>
      <c r="D51" s="238" t="s">
        <v>382</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3046</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3283</v>
      </c>
      <c r="C53" s="247" t="s">
        <v>3284</v>
      </c>
      <c r="D53" s="238" t="s">
        <v>382</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3285</v>
      </c>
      <c r="C55" s="247" t="s">
        <v>3286</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3287</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3288</v>
      </c>
      <c r="C57" s="247" t="s">
        <v>3289</v>
      </c>
      <c r="D57" s="238" t="s">
        <v>878</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3290</v>
      </c>
      <c r="C59" s="247" t="s">
        <v>3291</v>
      </c>
      <c r="D59" s="238" t="s">
        <v>878</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3292</v>
      </c>
      <c r="C61" s="247" t="s">
        <v>3293</v>
      </c>
      <c r="D61" s="238" t="s">
        <v>564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3294</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3295</v>
      </c>
      <c r="C63" s="247" t="s">
        <v>3296</v>
      </c>
      <c r="D63" s="238" t="s">
        <v>564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3297</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3298</v>
      </c>
      <c r="C65" s="247" t="s">
        <v>3299</v>
      </c>
      <c r="D65" s="238" t="s">
        <v>564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3300</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3301</v>
      </c>
      <c r="C67" s="247" t="s">
        <v>3302</v>
      </c>
      <c r="D67" s="238" t="s">
        <v>564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3199</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3303</v>
      </c>
      <c r="C69" s="247" t="s">
        <v>3304</v>
      </c>
      <c r="D69" s="238" t="s">
        <v>564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3187</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3305</v>
      </c>
      <c r="C71" s="247" t="s">
        <v>3306</v>
      </c>
      <c r="D71" s="238" t="s">
        <v>564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316</v>
      </c>
      <c r="T71" s="242" t="s">
        <v>281</v>
      </c>
      <c r="U71" s="222">
        <v>0</v>
      </c>
      <c r="V71" s="222">
        <f>ROUND(E71*U71,2)</f>
        <v>0</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3046</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3307</v>
      </c>
      <c r="C73" s="247" t="s">
        <v>3308</v>
      </c>
      <c r="D73" s="238" t="s">
        <v>564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316</v>
      </c>
      <c r="T73" s="242" t="s">
        <v>281</v>
      </c>
      <c r="U73" s="222">
        <v>0</v>
      </c>
      <c r="V73" s="222">
        <f>ROUND(E73*U73,2)</f>
        <v>0</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3222</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3309</v>
      </c>
      <c r="C75" s="247" t="s">
        <v>3310</v>
      </c>
      <c r="D75" s="238" t="s">
        <v>564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316</v>
      </c>
      <c r="T75" s="242" t="s">
        <v>281</v>
      </c>
      <c r="U75" s="222">
        <v>0</v>
      </c>
      <c r="V75" s="222">
        <f>ROUND(E75*U75,2)</f>
        <v>0</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3046</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3311</v>
      </c>
      <c r="C77" s="247" t="s">
        <v>3312</v>
      </c>
      <c r="D77" s="238" t="s">
        <v>382</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316</v>
      </c>
      <c r="T77" s="242" t="s">
        <v>281</v>
      </c>
      <c r="U77" s="222">
        <v>0</v>
      </c>
      <c r="V77" s="222">
        <f>ROUND(E77*U77,2)</f>
        <v>0</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3046</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3313</v>
      </c>
      <c r="C79" s="247" t="s">
        <v>3314</v>
      </c>
      <c r="D79" s="238" t="s">
        <v>382</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316</v>
      </c>
      <c r="T79" s="242" t="s">
        <v>281</v>
      </c>
      <c r="U79" s="222">
        <v>0</v>
      </c>
      <c r="V79" s="222">
        <f>ROUND(E79*U79,2)</f>
        <v>0</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3222</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3315</v>
      </c>
      <c r="C81" s="247" t="s">
        <v>3316</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316</v>
      </c>
      <c r="T81" s="242" t="s">
        <v>281</v>
      </c>
      <c r="U81" s="222">
        <v>0</v>
      </c>
      <c r="V81" s="222">
        <f>ROUND(E81*U81,2)</f>
        <v>0</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3317</v>
      </c>
      <c r="C83" s="247" t="s">
        <v>3318</v>
      </c>
      <c r="D83" s="238" t="s">
        <v>564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316</v>
      </c>
      <c r="T83" s="242" t="s">
        <v>281</v>
      </c>
      <c r="U83" s="222">
        <v>0</v>
      </c>
      <c r="V83" s="222">
        <f>ROUND(E83*U83,2)</f>
        <v>0</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3196</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3319</v>
      </c>
      <c r="C85" s="247" t="s">
        <v>3320</v>
      </c>
      <c r="D85" s="238" t="s">
        <v>564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316</v>
      </c>
      <c r="T85" s="242" t="s">
        <v>281</v>
      </c>
      <c r="U85" s="222">
        <v>0</v>
      </c>
      <c r="V85" s="222">
        <f>ROUND(E85*U85,2)</f>
        <v>0</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3046</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3321</v>
      </c>
      <c r="C87" s="247" t="s">
        <v>3322</v>
      </c>
      <c r="D87" s="238" t="s">
        <v>564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316</v>
      </c>
      <c r="T87" s="242" t="s">
        <v>281</v>
      </c>
      <c r="U87" s="222">
        <v>0</v>
      </c>
      <c r="V87" s="222">
        <f>ROUND(E87*U87,2)</f>
        <v>0</v>
      </c>
      <c r="W87" s="222"/>
      <c r="X87" s="222" t="s">
        <v>399</v>
      </c>
      <c r="Y87" s="222" t="s">
        <v>283</v>
      </c>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3323</v>
      </c>
      <c r="C89" s="247" t="s">
        <v>3324</v>
      </c>
      <c r="D89" s="238" t="s">
        <v>564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316</v>
      </c>
      <c r="T89" s="242" t="s">
        <v>281</v>
      </c>
      <c r="U89" s="222">
        <v>0</v>
      </c>
      <c r="V89" s="222">
        <f>ROUND(E89*U89,2)</f>
        <v>0</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3325</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3326</v>
      </c>
      <c r="C91" s="247" t="s">
        <v>3327</v>
      </c>
      <c r="D91" s="238" t="s">
        <v>878</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3328</v>
      </c>
      <c r="C93" s="247" t="s">
        <v>3329</v>
      </c>
      <c r="D93" s="238" t="s">
        <v>3213</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316</v>
      </c>
      <c r="T93" s="242" t="s">
        <v>281</v>
      </c>
      <c r="U93" s="222">
        <v>0</v>
      </c>
      <c r="V93" s="222">
        <f>ROUND(E93*U93,2)</f>
        <v>0</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3297</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3330</v>
      </c>
      <c r="C95" s="247" t="s">
        <v>3331</v>
      </c>
      <c r="D95" s="238" t="s">
        <v>3213</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316</v>
      </c>
      <c r="T95" s="242" t="s">
        <v>281</v>
      </c>
      <c r="U95" s="222">
        <v>0</v>
      </c>
      <c r="V95" s="222">
        <f>ROUND(E95*U95,2)</f>
        <v>0</v>
      </c>
      <c r="W95" s="222"/>
      <c r="X95" s="222" t="s">
        <v>399</v>
      </c>
      <c r="Y95" s="222" t="s">
        <v>283</v>
      </c>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3332</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3333</v>
      </c>
      <c r="C97" s="247" t="s">
        <v>3334</v>
      </c>
      <c r="D97" s="238" t="s">
        <v>3213</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316</v>
      </c>
      <c r="T97" s="242" t="s">
        <v>281</v>
      </c>
      <c r="U97" s="222">
        <v>0</v>
      </c>
      <c r="V97" s="222">
        <f>ROUND(E97*U97,2)</f>
        <v>0</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3046</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261</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405</v>
      </c>
    </row>
    <row r="101" spans="1:60" x14ac:dyDescent="0.2">
      <c r="C101" s="253"/>
      <c r="D101" s="10"/>
      <c r="AG101" t="s">
        <v>435</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9InH0b+UR3vMdFarsdwcbx3vn1XKI0SJ9ZVyS4SvStEkSvZoYY4vqFjIAXRiPZNuty2eGEzz1X7asHfZBOUaQ==" saltValue="R1o1KUycH6FAs+4XdUWFt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70E8-8F5A-47DF-8DD3-F7C5B4AC50E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80</v>
      </c>
      <c r="C3" s="201" t="s">
        <v>81</v>
      </c>
      <c r="D3" s="199"/>
      <c r="E3" s="199"/>
      <c r="F3" s="199"/>
      <c r="G3" s="200"/>
      <c r="AC3" s="176" t="s">
        <v>248</v>
      </c>
      <c r="AG3" t="s">
        <v>251</v>
      </c>
    </row>
    <row r="4" spans="1:60" ht="24.95" customHeight="1" x14ac:dyDescent="0.2">
      <c r="A4" s="202" t="s">
        <v>9</v>
      </c>
      <c r="B4" s="203" t="s">
        <v>82</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276</v>
      </c>
    </row>
    <row r="9" spans="1:60" outlineLevel="1" x14ac:dyDescent="0.2">
      <c r="A9" s="236">
        <v>1</v>
      </c>
      <c r="B9" s="237" t="s">
        <v>3239</v>
      </c>
      <c r="C9" s="247" t="s">
        <v>3240</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3241</v>
      </c>
      <c r="C11" s="247" t="s">
        <v>3242</v>
      </c>
      <c r="D11" s="238" t="s">
        <v>382</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3243</v>
      </c>
      <c r="C13" s="247" t="s">
        <v>3244</v>
      </c>
      <c r="D13" s="238" t="s">
        <v>382</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3245</v>
      </c>
      <c r="C15" s="247" t="s">
        <v>3246</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3247</v>
      </c>
      <c r="C17" s="247" t="s">
        <v>3248</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3249</v>
      </c>
      <c r="C19" s="247" t="s">
        <v>3250</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3251</v>
      </c>
      <c r="C21" s="247" t="s">
        <v>3252</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3255</v>
      </c>
      <c r="C23" s="247" t="s">
        <v>3256</v>
      </c>
      <c r="D23" s="238" t="s">
        <v>382</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3263</v>
      </c>
      <c r="C25" s="247" t="s">
        <v>3335</v>
      </c>
      <c r="D25" s="238" t="s">
        <v>382</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3265</v>
      </c>
      <c r="C27" s="247" t="s">
        <v>3336</v>
      </c>
      <c r="D27" s="238" t="s">
        <v>382</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3269</v>
      </c>
      <c r="C29" s="247" t="s">
        <v>3337</v>
      </c>
      <c r="D29" s="238" t="s">
        <v>382</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3271</v>
      </c>
      <c r="C31" s="247" t="s">
        <v>3338</v>
      </c>
      <c r="D31" s="238" t="s">
        <v>382</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3275</v>
      </c>
      <c r="C33" s="247" t="s">
        <v>3276</v>
      </c>
      <c r="D33" s="238" t="s">
        <v>382</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3277</v>
      </c>
      <c r="C35" s="247" t="s">
        <v>3339</v>
      </c>
      <c r="D35" s="238" t="s">
        <v>382</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3279</v>
      </c>
      <c r="C37" s="247" t="s">
        <v>3280</v>
      </c>
      <c r="D37" s="238" t="s">
        <v>382</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152</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3281</v>
      </c>
      <c r="C39" s="247" t="s">
        <v>3282</v>
      </c>
      <c r="D39" s="238" t="s">
        <v>382</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3283</v>
      </c>
      <c r="C41" s="247" t="s">
        <v>3284</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3285</v>
      </c>
      <c r="C43" s="247" t="s">
        <v>3286</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3340</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3288</v>
      </c>
      <c r="C45" s="247" t="s">
        <v>3289</v>
      </c>
      <c r="D45" s="238" t="s">
        <v>878</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3290</v>
      </c>
      <c r="C47" s="247" t="s">
        <v>3291</v>
      </c>
      <c r="D47" s="238" t="s">
        <v>878</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3292</v>
      </c>
      <c r="C49" s="247" t="s">
        <v>3293</v>
      </c>
      <c r="D49" s="238" t="s">
        <v>564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3297</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3298</v>
      </c>
      <c r="C51" s="247" t="s">
        <v>3299</v>
      </c>
      <c r="D51" s="238" t="s">
        <v>564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3341</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3305</v>
      </c>
      <c r="C53" s="247" t="s">
        <v>3306</v>
      </c>
      <c r="D53" s="238" t="s">
        <v>564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3046</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3307</v>
      </c>
      <c r="C55" s="247" t="s">
        <v>3308</v>
      </c>
      <c r="D55" s="238" t="s">
        <v>564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3199</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3313</v>
      </c>
      <c r="C57" s="247" t="s">
        <v>3314</v>
      </c>
      <c r="D57" s="238" t="s">
        <v>382</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3199</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3315</v>
      </c>
      <c r="C59" s="247" t="s">
        <v>3316</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3317</v>
      </c>
      <c r="C61" s="247" t="s">
        <v>3318</v>
      </c>
      <c r="D61" s="238" t="s">
        <v>564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3199</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3319</v>
      </c>
      <c r="C63" s="247" t="s">
        <v>3320</v>
      </c>
      <c r="D63" s="238" t="s">
        <v>564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3326</v>
      </c>
      <c r="C65" s="247" t="s">
        <v>3327</v>
      </c>
      <c r="D65" s="238" t="s">
        <v>878</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3328</v>
      </c>
      <c r="C67" s="247" t="s">
        <v>3329</v>
      </c>
      <c r="D67" s="238" t="s">
        <v>3213</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3187</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3330</v>
      </c>
      <c r="C69" s="247" t="s">
        <v>3331</v>
      </c>
      <c r="D69" s="238" t="s">
        <v>3213</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162</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261</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405</v>
      </c>
    </row>
    <row r="73" spans="1:60" x14ac:dyDescent="0.2">
      <c r="C73" s="253"/>
      <c r="D73" s="10"/>
      <c r="AG73" t="s">
        <v>435</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4M629xIkBK5Chq6Yt/c45R1jbd6PJqn13LrWxfpvIzaEcAEGh1LQEoHaUrmaw4YrkR6R9y4/kt+vJu0D230sQ==" saltValue="CAZLa4wrYTUolDrbA4yKQ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DF14-F4A7-44D7-B608-D1846A5B1A9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83</v>
      </c>
      <c r="C3" s="201" t="s">
        <v>84</v>
      </c>
      <c r="D3" s="199"/>
      <c r="E3" s="199"/>
      <c r="F3" s="199"/>
      <c r="G3" s="200"/>
      <c r="AC3" s="176" t="s">
        <v>248</v>
      </c>
      <c r="AG3" t="s">
        <v>251</v>
      </c>
    </row>
    <row r="4" spans="1:60" ht="24.95" customHeight="1" x14ac:dyDescent="0.2">
      <c r="A4" s="202" t="s">
        <v>9</v>
      </c>
      <c r="B4" s="203" t="s">
        <v>85</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181</v>
      </c>
      <c r="C8" s="246" t="s">
        <v>182</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276</v>
      </c>
    </row>
    <row r="9" spans="1:60" outlineLevel="1" x14ac:dyDescent="0.2">
      <c r="A9" s="236">
        <v>1</v>
      </c>
      <c r="B9" s="237" t="s">
        <v>3037</v>
      </c>
      <c r="C9" s="247" t="s">
        <v>2295</v>
      </c>
      <c r="D9" s="238" t="s">
        <v>482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1079</v>
      </c>
      <c r="S9" s="241" t="s">
        <v>280</v>
      </c>
      <c r="T9" s="242" t="s">
        <v>441</v>
      </c>
      <c r="U9" s="222">
        <v>1.74</v>
      </c>
      <c r="V9" s="222">
        <f>ROUND(E9*U9,2)</f>
        <v>0.03</v>
      </c>
      <c r="W9" s="222"/>
      <c r="X9" s="222" t="s">
        <v>399</v>
      </c>
      <c r="Y9" s="222" t="s">
        <v>283</v>
      </c>
      <c r="Z9" s="212"/>
      <c r="AA9" s="212"/>
      <c r="AB9" s="212"/>
      <c r="AC9" s="212"/>
      <c r="AD9" s="212"/>
      <c r="AE9" s="212"/>
      <c r="AF9" s="212"/>
      <c r="AG9" s="212" t="s">
        <v>1036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1076</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3342</v>
      </c>
      <c r="C11" s="265" t="s">
        <v>3343</v>
      </c>
      <c r="D11" s="259" t="s">
        <v>564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3344</v>
      </c>
      <c r="C12" s="247" t="s">
        <v>3345</v>
      </c>
      <c r="D12" s="238" t="s">
        <v>564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316</v>
      </c>
      <c r="T12" s="242" t="s">
        <v>281</v>
      </c>
      <c r="U12" s="222">
        <v>0</v>
      </c>
      <c r="V12" s="222">
        <f>ROUND(E12*U12,2)</f>
        <v>0</v>
      </c>
      <c r="W12" s="222"/>
      <c r="X12" s="222" t="s">
        <v>831</v>
      </c>
      <c r="Y12" s="222" t="s">
        <v>283</v>
      </c>
      <c r="Z12" s="212"/>
      <c r="AA12" s="212"/>
      <c r="AB12" s="212"/>
      <c r="AC12" s="212"/>
      <c r="AD12" s="212"/>
      <c r="AE12" s="212"/>
      <c r="AF12" s="212"/>
      <c r="AG12" s="212" t="s">
        <v>3346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3347</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3348</v>
      </c>
      <c r="C14" s="247" t="s">
        <v>3345</v>
      </c>
      <c r="D14" s="238" t="s">
        <v>564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316</v>
      </c>
      <c r="T14" s="242" t="s">
        <v>281</v>
      </c>
      <c r="U14" s="222">
        <v>0</v>
      </c>
      <c r="V14" s="222">
        <f>ROUND(E14*U14,2)</f>
        <v>0</v>
      </c>
      <c r="W14" s="222"/>
      <c r="X14" s="222" t="s">
        <v>831</v>
      </c>
      <c r="Y14" s="222" t="s">
        <v>283</v>
      </c>
      <c r="Z14" s="212"/>
      <c r="AA14" s="212"/>
      <c r="AB14" s="212"/>
      <c r="AC14" s="212"/>
      <c r="AD14" s="212"/>
      <c r="AE14" s="212"/>
      <c r="AF14" s="212"/>
      <c r="AG14" s="212" t="s">
        <v>3346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3349</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3350</v>
      </c>
      <c r="C16" s="247" t="s">
        <v>3345</v>
      </c>
      <c r="D16" s="238" t="s">
        <v>564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316</v>
      </c>
      <c r="T16" s="242" t="s">
        <v>281</v>
      </c>
      <c r="U16" s="222">
        <v>0</v>
      </c>
      <c r="V16" s="222">
        <f>ROUND(E16*U16,2)</f>
        <v>0</v>
      </c>
      <c r="W16" s="222"/>
      <c r="X16" s="222" t="s">
        <v>831</v>
      </c>
      <c r="Y16" s="222" t="s">
        <v>283</v>
      </c>
      <c r="Z16" s="212"/>
      <c r="AA16" s="212"/>
      <c r="AB16" s="212"/>
      <c r="AC16" s="212"/>
      <c r="AD16" s="212"/>
      <c r="AE16" s="212"/>
      <c r="AF16" s="212"/>
      <c r="AG16" s="212" t="s">
        <v>3346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3351</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3352</v>
      </c>
      <c r="C18" s="247" t="s">
        <v>3345</v>
      </c>
      <c r="D18" s="238" t="s">
        <v>564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316</v>
      </c>
      <c r="T18" s="242" t="s">
        <v>281</v>
      </c>
      <c r="U18" s="222">
        <v>0</v>
      </c>
      <c r="V18" s="222">
        <f>ROUND(E18*U18,2)</f>
        <v>0</v>
      </c>
      <c r="W18" s="222"/>
      <c r="X18" s="222" t="s">
        <v>831</v>
      </c>
      <c r="Y18" s="222" t="s">
        <v>283</v>
      </c>
      <c r="Z18" s="212"/>
      <c r="AA18" s="212"/>
      <c r="AB18" s="212"/>
      <c r="AC18" s="212"/>
      <c r="AD18" s="212"/>
      <c r="AE18" s="212"/>
      <c r="AF18" s="212"/>
      <c r="AG18" s="212" t="s">
        <v>3346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3353</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3354</v>
      </c>
      <c r="C20" s="265" t="s">
        <v>3355</v>
      </c>
      <c r="D20" s="259" t="s">
        <v>564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889</v>
      </c>
      <c r="S20" s="262" t="s">
        <v>3356</v>
      </c>
      <c r="T20" s="263" t="s">
        <v>281</v>
      </c>
      <c r="U20" s="222">
        <v>0</v>
      </c>
      <c r="V20" s="222">
        <f>ROUND(E20*U20,2)</f>
        <v>0</v>
      </c>
      <c r="W20" s="222"/>
      <c r="X20" s="222" t="s">
        <v>831</v>
      </c>
      <c r="Y20" s="222" t="s">
        <v>283</v>
      </c>
      <c r="Z20" s="212"/>
      <c r="AA20" s="212"/>
      <c r="AB20" s="212"/>
      <c r="AC20" s="212"/>
      <c r="AD20" s="212"/>
      <c r="AE20" s="212"/>
      <c r="AF20" s="212"/>
      <c r="AG20" s="212" t="s">
        <v>3346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3357</v>
      </c>
      <c r="C21" s="265" t="s">
        <v>3358</v>
      </c>
      <c r="D21" s="259" t="s">
        <v>564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889</v>
      </c>
      <c r="S21" s="262" t="s">
        <v>3356</v>
      </c>
      <c r="T21" s="263" t="s">
        <v>281</v>
      </c>
      <c r="U21" s="222">
        <v>0</v>
      </c>
      <c r="V21" s="222">
        <f>ROUND(E21*U21,2)</f>
        <v>0</v>
      </c>
      <c r="W21" s="222"/>
      <c r="X21" s="222" t="s">
        <v>831</v>
      </c>
      <c r="Y21" s="222" t="s">
        <v>283</v>
      </c>
      <c r="Z21" s="212"/>
      <c r="AA21" s="212"/>
      <c r="AB21" s="212"/>
      <c r="AC21" s="212"/>
      <c r="AD21" s="212"/>
      <c r="AE21" s="212"/>
      <c r="AF21" s="212"/>
      <c r="AG21" s="212" t="s">
        <v>3346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3359</v>
      </c>
      <c r="C22" s="265" t="s">
        <v>3360</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3346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3361</v>
      </c>
      <c r="C23" s="265" t="s">
        <v>3362</v>
      </c>
      <c r="D23" s="259" t="s">
        <v>492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831</v>
      </c>
      <c r="Y23" s="222" t="s">
        <v>283</v>
      </c>
      <c r="Z23" s="212"/>
      <c r="AA23" s="212"/>
      <c r="AB23" s="212"/>
      <c r="AC23" s="212"/>
      <c r="AD23" s="212"/>
      <c r="AE23" s="212"/>
      <c r="AF23" s="212"/>
      <c r="AG23" s="212" t="s">
        <v>3346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3363</v>
      </c>
      <c r="C24" s="265" t="s">
        <v>3364</v>
      </c>
      <c r="D24" s="259" t="s">
        <v>492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3346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3365</v>
      </c>
      <c r="C25" s="265" t="s">
        <v>3366</v>
      </c>
      <c r="D25" s="259" t="s">
        <v>492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3346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275</v>
      </c>
      <c r="B26" s="230" t="s">
        <v>192</v>
      </c>
      <c r="C26" s="246" t="s">
        <v>193</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276</v>
      </c>
    </row>
    <row r="27" spans="1:60" outlineLevel="1" x14ac:dyDescent="0.2">
      <c r="A27" s="236">
        <v>13</v>
      </c>
      <c r="B27" s="237" t="s">
        <v>3367</v>
      </c>
      <c r="C27" s="247" t="s">
        <v>3368</v>
      </c>
      <c r="D27" s="238" t="s">
        <v>482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3369</v>
      </c>
      <c r="S27" s="241" t="s">
        <v>280</v>
      </c>
      <c r="T27" s="242" t="s">
        <v>441</v>
      </c>
      <c r="U27" s="222">
        <v>10.582000000000001</v>
      </c>
      <c r="V27" s="222">
        <f>ROUND(E27*U27,2)</f>
        <v>6.35</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3370</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3371</v>
      </c>
      <c r="C29" s="265" t="s">
        <v>3372</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3229</v>
      </c>
      <c r="C30" s="265" t="s">
        <v>3373</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3374</v>
      </c>
      <c r="C31" s="265" t="s">
        <v>3375</v>
      </c>
      <c r="D31" s="259" t="s">
        <v>492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3376</v>
      </c>
      <c r="C32" s="247" t="s">
        <v>3377</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316</v>
      </c>
      <c r="T32" s="242" t="s">
        <v>281</v>
      </c>
      <c r="U32" s="222">
        <v>0</v>
      </c>
      <c r="V32" s="222">
        <f>ROUND(E32*U32,2)</f>
        <v>0</v>
      </c>
      <c r="W32" s="222"/>
      <c r="X32" s="222" t="s">
        <v>831</v>
      </c>
      <c r="Y32" s="222" t="s">
        <v>283</v>
      </c>
      <c r="Z32" s="212"/>
      <c r="AA32" s="212"/>
      <c r="AB32" s="212"/>
      <c r="AC32" s="212"/>
      <c r="AD32" s="212"/>
      <c r="AE32" s="212"/>
      <c r="AF32" s="212"/>
      <c r="AG32" s="212" t="s">
        <v>3346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3378</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3379</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3380</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3381</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3382</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3383</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3384</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3385</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3386</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3387</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3388</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3389</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3390</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3391</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3392</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3393</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3394</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3395</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3396</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3229</v>
      </c>
      <c r="C52" s="265" t="s">
        <v>3397</v>
      </c>
      <c r="D52" s="259" t="s">
        <v>492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831</v>
      </c>
      <c r="Y52" s="222" t="s">
        <v>283</v>
      </c>
      <c r="Z52" s="212"/>
      <c r="AA52" s="212"/>
      <c r="AB52" s="212"/>
      <c r="AC52" s="212"/>
      <c r="AD52" s="212"/>
      <c r="AE52" s="212"/>
      <c r="AF52" s="212"/>
      <c r="AG52" s="212" t="s">
        <v>3346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275</v>
      </c>
      <c r="B53" s="230" t="s">
        <v>194</v>
      </c>
      <c r="C53" s="246" t="s">
        <v>195</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276</v>
      </c>
    </row>
    <row r="54" spans="1:60" outlineLevel="1" x14ac:dyDescent="0.2">
      <c r="A54" s="257">
        <v>19</v>
      </c>
      <c r="B54" s="258" t="s">
        <v>3398</v>
      </c>
      <c r="C54" s="265" t="s">
        <v>3399</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3369</v>
      </c>
      <c r="S54" s="262" t="s">
        <v>280</v>
      </c>
      <c r="T54" s="263" t="s">
        <v>441</v>
      </c>
      <c r="U54" s="222">
        <v>0.114</v>
      </c>
      <c r="V54" s="222">
        <f>ROUND(E54*U54,2)</f>
        <v>1.82</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3367</v>
      </c>
      <c r="C55" s="247" t="s">
        <v>3368</v>
      </c>
      <c r="D55" s="238" t="s">
        <v>482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3369</v>
      </c>
      <c r="S55" s="241" t="s">
        <v>280</v>
      </c>
      <c r="T55" s="242" t="s">
        <v>441</v>
      </c>
      <c r="U55" s="222">
        <v>10.582000000000001</v>
      </c>
      <c r="V55" s="222">
        <f>ROUND(E55*U55,2)</f>
        <v>6.35</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3370</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3400</v>
      </c>
      <c r="C57" s="265" t="s">
        <v>3401</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3402</v>
      </c>
      <c r="C58" s="265" t="s">
        <v>3403</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316</v>
      </c>
      <c r="T58" s="263" t="s">
        <v>281</v>
      </c>
      <c r="U58" s="222">
        <v>0</v>
      </c>
      <c r="V58" s="222">
        <f>ROUND(E58*U58,2)</f>
        <v>0</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3404</v>
      </c>
      <c r="C59" s="265" t="s">
        <v>3405</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3406</v>
      </c>
      <c r="C60" s="265" t="s">
        <v>3407</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3408</v>
      </c>
      <c r="C61" s="265" t="s">
        <v>3409</v>
      </c>
      <c r="D61" s="259" t="s">
        <v>492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831</v>
      </c>
      <c r="Y61" s="222" t="s">
        <v>283</v>
      </c>
      <c r="Z61" s="212"/>
      <c r="AA61" s="212"/>
      <c r="AB61" s="212"/>
      <c r="AC61" s="212"/>
      <c r="AD61" s="212"/>
      <c r="AE61" s="212"/>
      <c r="AF61" s="212"/>
      <c r="AG61" s="212" t="s">
        <v>3346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3410</v>
      </c>
      <c r="C62" s="265" t="s">
        <v>3411</v>
      </c>
      <c r="D62" s="259" t="s">
        <v>492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831</v>
      </c>
      <c r="Y62" s="222" t="s">
        <v>283</v>
      </c>
      <c r="Z62" s="212"/>
      <c r="AA62" s="212"/>
      <c r="AB62" s="212"/>
      <c r="AC62" s="212"/>
      <c r="AD62" s="212"/>
      <c r="AE62" s="212"/>
      <c r="AF62" s="212"/>
      <c r="AG62" s="212" t="s">
        <v>3346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3412</v>
      </c>
      <c r="C63" s="265" t="s">
        <v>3413</v>
      </c>
      <c r="D63" s="259" t="s">
        <v>492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831</v>
      </c>
      <c r="Y63" s="222" t="s">
        <v>283</v>
      </c>
      <c r="Z63" s="212"/>
      <c r="AA63" s="212"/>
      <c r="AB63" s="212"/>
      <c r="AC63" s="212"/>
      <c r="AD63" s="212"/>
      <c r="AE63" s="212"/>
      <c r="AF63" s="212"/>
      <c r="AG63" s="212" t="s">
        <v>3346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3414</v>
      </c>
      <c r="C64" s="265" t="s">
        <v>3415</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831</v>
      </c>
      <c r="Y64" s="222" t="s">
        <v>283</v>
      </c>
      <c r="Z64" s="212"/>
      <c r="AA64" s="212"/>
      <c r="AB64" s="212"/>
      <c r="AC64" s="212"/>
      <c r="AD64" s="212"/>
      <c r="AE64" s="212"/>
      <c r="AF64" s="212"/>
      <c r="AG64" s="212" t="s">
        <v>3346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3416</v>
      </c>
      <c r="C65" s="265" t="s">
        <v>3417</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831</v>
      </c>
      <c r="Y65" s="222" t="s">
        <v>283</v>
      </c>
      <c r="Z65" s="212"/>
      <c r="AA65" s="212"/>
      <c r="AB65" s="212"/>
      <c r="AC65" s="212"/>
      <c r="AD65" s="212"/>
      <c r="AE65" s="212"/>
      <c r="AF65" s="212"/>
      <c r="AG65" s="212" t="s">
        <v>3346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3418</v>
      </c>
      <c r="C66" s="265" t="s">
        <v>3419</v>
      </c>
      <c r="D66" s="259" t="s">
        <v>492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831</v>
      </c>
      <c r="Y66" s="222" t="s">
        <v>283</v>
      </c>
      <c r="Z66" s="212"/>
      <c r="AA66" s="212"/>
      <c r="AB66" s="212"/>
      <c r="AC66" s="212"/>
      <c r="AD66" s="212"/>
      <c r="AE66" s="212"/>
      <c r="AF66" s="212"/>
      <c r="AG66" s="212" t="s">
        <v>3346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3420</v>
      </c>
      <c r="C67" s="265" t="s">
        <v>3421</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3346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3422</v>
      </c>
      <c r="C68" s="265" t="s">
        <v>3423</v>
      </c>
      <c r="D68" s="259" t="s">
        <v>492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3346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3424</v>
      </c>
      <c r="C69" s="265" t="s">
        <v>3425</v>
      </c>
      <c r="D69" s="259" t="s">
        <v>492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3346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275</v>
      </c>
      <c r="B70" s="230" t="s">
        <v>196</v>
      </c>
      <c r="C70" s="246" t="s">
        <v>197</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276</v>
      </c>
    </row>
    <row r="71" spans="1:60" ht="22.5" outlineLevel="1" x14ac:dyDescent="0.2">
      <c r="A71" s="236">
        <v>34</v>
      </c>
      <c r="B71" s="237" t="s">
        <v>3426</v>
      </c>
      <c r="C71" s="247" t="s">
        <v>3427</v>
      </c>
      <c r="D71" s="238" t="s">
        <v>564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3369</v>
      </c>
      <c r="S71" s="241" t="s">
        <v>280</v>
      </c>
      <c r="T71" s="242" t="s">
        <v>441</v>
      </c>
      <c r="U71" s="222">
        <v>0.47299999999999998</v>
      </c>
      <c r="V71" s="222">
        <f>ROUND(E71*U71,2)</f>
        <v>2.84</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2011</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3428</v>
      </c>
      <c r="C73" s="247" t="s">
        <v>3429</v>
      </c>
      <c r="D73" s="238" t="s">
        <v>564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3369</v>
      </c>
      <c r="S73" s="241" t="s">
        <v>280</v>
      </c>
      <c r="T73" s="242" t="s">
        <v>441</v>
      </c>
      <c r="U73" s="222">
        <v>0.56499999999999995</v>
      </c>
      <c r="V73" s="222">
        <f>ROUND(E73*U73,2)</f>
        <v>9.0399999999999991</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2011</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3430</v>
      </c>
      <c r="C75" s="247" t="s">
        <v>3431</v>
      </c>
      <c r="D75" s="238" t="s">
        <v>564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3369</v>
      </c>
      <c r="S75" s="241" t="s">
        <v>280</v>
      </c>
      <c r="T75" s="242" t="s">
        <v>441</v>
      </c>
      <c r="U75" s="222">
        <v>0.748</v>
      </c>
      <c r="V75" s="222">
        <f>ROUND(E75*U75,2)</f>
        <v>27.68</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2011</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3432</v>
      </c>
      <c r="C77" s="247" t="s">
        <v>3433</v>
      </c>
      <c r="D77" s="238" t="s">
        <v>564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3369</v>
      </c>
      <c r="S77" s="241" t="s">
        <v>280</v>
      </c>
      <c r="T77" s="242" t="s">
        <v>441</v>
      </c>
      <c r="U77" s="222">
        <v>0.91900000000000004</v>
      </c>
      <c r="V77" s="222">
        <f>ROUND(E77*U77,2)</f>
        <v>3.68</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2011</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3434</v>
      </c>
      <c r="C79" s="247" t="s">
        <v>3435</v>
      </c>
      <c r="D79" s="238" t="s">
        <v>564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3369</v>
      </c>
      <c r="S79" s="241" t="s">
        <v>280</v>
      </c>
      <c r="T79" s="242" t="s">
        <v>441</v>
      </c>
      <c r="U79" s="222">
        <v>1.04</v>
      </c>
      <c r="V79" s="222">
        <f>ROUND(E79*U79,2)</f>
        <v>10.4</v>
      </c>
      <c r="W79" s="222"/>
      <c r="X79" s="222" t="s">
        <v>399</v>
      </c>
      <c r="Y79" s="222" t="s">
        <v>283</v>
      </c>
      <c r="Z79" s="212"/>
      <c r="AA79" s="212"/>
      <c r="AB79" s="212"/>
      <c r="AC79" s="212"/>
      <c r="AD79" s="212"/>
      <c r="AE79" s="212"/>
      <c r="AF79" s="212"/>
      <c r="AG79" s="212" t="s">
        <v>1036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2011</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3436</v>
      </c>
      <c r="C81" s="247" t="s">
        <v>3437</v>
      </c>
      <c r="D81" s="238" t="s">
        <v>564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3369</v>
      </c>
      <c r="S81" s="241" t="s">
        <v>280</v>
      </c>
      <c r="T81" s="242" t="s">
        <v>441</v>
      </c>
      <c r="U81" s="222">
        <v>1.4</v>
      </c>
      <c r="V81" s="222">
        <f>ROUND(E81*U81,2)</f>
        <v>30.8</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2011</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3438</v>
      </c>
      <c r="C83" s="265" t="s">
        <v>3439</v>
      </c>
      <c r="D83" s="259" t="s">
        <v>492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3369</v>
      </c>
      <c r="S83" s="262" t="s">
        <v>280</v>
      </c>
      <c r="T83" s="263" t="s">
        <v>441</v>
      </c>
      <c r="U83" s="222">
        <v>1.1020000000000001</v>
      </c>
      <c r="V83" s="222">
        <f>ROUND(E83*U83,2)</f>
        <v>2.2000000000000002</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3440</v>
      </c>
      <c r="C84" s="247" t="s">
        <v>3441</v>
      </c>
      <c r="D84" s="238" t="s">
        <v>564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3369</v>
      </c>
      <c r="S84" s="241" t="s">
        <v>280</v>
      </c>
      <c r="T84" s="242" t="s">
        <v>441</v>
      </c>
      <c r="U84" s="222">
        <v>2.1000000000000001E-2</v>
      </c>
      <c r="V84" s="222">
        <f>ROUND(E84*U84,2)</f>
        <v>0.46</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2023</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3442</v>
      </c>
      <c r="C86" s="247" t="s">
        <v>3443</v>
      </c>
      <c r="D86" s="238" t="s">
        <v>564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3369</v>
      </c>
      <c r="S86" s="241" t="s">
        <v>280</v>
      </c>
      <c r="T86" s="242" t="s">
        <v>441</v>
      </c>
      <c r="U86" s="222">
        <v>3.2000000000000001E-2</v>
      </c>
      <c r="V86" s="222">
        <f>ROUND(E86*U86,2)</f>
        <v>0.13</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2023</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3444</v>
      </c>
      <c r="C88" s="247" t="s">
        <v>3445</v>
      </c>
      <c r="D88" s="238" t="s">
        <v>564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3369</v>
      </c>
      <c r="S88" s="241" t="s">
        <v>280</v>
      </c>
      <c r="T88" s="242" t="s">
        <v>441</v>
      </c>
      <c r="U88" s="222">
        <v>4.2000000000000003E-2</v>
      </c>
      <c r="V88" s="222">
        <f>ROUND(E88*U88,2)</f>
        <v>0.42</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2023</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3446</v>
      </c>
      <c r="C90" s="247" t="s">
        <v>3447</v>
      </c>
      <c r="D90" s="238" t="s">
        <v>564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3369</v>
      </c>
      <c r="S90" s="241" t="s">
        <v>280</v>
      </c>
      <c r="T90" s="242" t="s">
        <v>441</v>
      </c>
      <c r="U90" s="222">
        <v>5.2999999999999999E-2</v>
      </c>
      <c r="V90" s="222">
        <f>ROUND(E90*U90,2)</f>
        <v>1.17</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2023</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3448</v>
      </c>
      <c r="C92" s="265" t="s">
        <v>3449</v>
      </c>
      <c r="D92" s="259" t="s">
        <v>482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3369</v>
      </c>
      <c r="S92" s="262" t="s">
        <v>280</v>
      </c>
      <c r="T92" s="263" t="s">
        <v>441</v>
      </c>
      <c r="U92" s="222">
        <v>3.5630000000000002</v>
      </c>
      <c r="V92" s="222">
        <f>ROUND(E92*U92,2)</f>
        <v>1.07</v>
      </c>
      <c r="W92" s="222"/>
      <c r="X92" s="222" t="s">
        <v>399</v>
      </c>
      <c r="Y92" s="222" t="s">
        <v>283</v>
      </c>
      <c r="Z92" s="212"/>
      <c r="AA92" s="212"/>
      <c r="AB92" s="212"/>
      <c r="AC92" s="212"/>
      <c r="AD92" s="212"/>
      <c r="AE92" s="212"/>
      <c r="AF92" s="212"/>
      <c r="AG92" s="212" t="s">
        <v>1036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198</v>
      </c>
      <c r="C93" s="246" t="s">
        <v>199</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276</v>
      </c>
    </row>
    <row r="94" spans="1:60" outlineLevel="1" x14ac:dyDescent="0.2">
      <c r="A94" s="257">
        <v>46</v>
      </c>
      <c r="B94" s="258" t="s">
        <v>3450</v>
      </c>
      <c r="C94" s="265" t="s">
        <v>3451</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3369</v>
      </c>
      <c r="S94" s="262" t="s">
        <v>280</v>
      </c>
      <c r="T94" s="263" t="s">
        <v>441</v>
      </c>
      <c r="U94" s="222">
        <v>1.1020000000000001</v>
      </c>
      <c r="V94" s="222">
        <f>ROUND(E94*U94,2)</f>
        <v>3.31</v>
      </c>
      <c r="W94" s="222"/>
      <c r="X94" s="222" t="s">
        <v>399</v>
      </c>
      <c r="Y94" s="222" t="s">
        <v>283</v>
      </c>
      <c r="Z94" s="212"/>
      <c r="AA94" s="212"/>
      <c r="AB94" s="212"/>
      <c r="AC94" s="212"/>
      <c r="AD94" s="212"/>
      <c r="AE94" s="212"/>
      <c r="AF94" s="212"/>
      <c r="AG94" s="212" t="s">
        <v>1036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3452</v>
      </c>
      <c r="C95" s="265" t="s">
        <v>3453</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3369</v>
      </c>
      <c r="S95" s="262" t="s">
        <v>280</v>
      </c>
      <c r="T95" s="263" t="s">
        <v>441</v>
      </c>
      <c r="U95" s="222">
        <v>1.29</v>
      </c>
      <c r="V95" s="222">
        <f>ROUND(E95*U95,2)</f>
        <v>1.29</v>
      </c>
      <c r="W95" s="222"/>
      <c r="X95" s="222" t="s">
        <v>399</v>
      </c>
      <c r="Y95" s="222" t="s">
        <v>283</v>
      </c>
      <c r="Z95" s="212"/>
      <c r="AA95" s="212"/>
      <c r="AB95" s="212"/>
      <c r="AC95" s="212"/>
      <c r="AD95" s="212"/>
      <c r="AE95" s="212"/>
      <c r="AF95" s="212"/>
      <c r="AG95" s="212" t="s">
        <v>1036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3452</v>
      </c>
      <c r="C96" s="265" t="s">
        <v>3453</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3369</v>
      </c>
      <c r="S96" s="262" t="s">
        <v>280</v>
      </c>
      <c r="T96" s="263" t="s">
        <v>441</v>
      </c>
      <c r="U96" s="222">
        <v>1.29</v>
      </c>
      <c r="V96" s="222">
        <f>ROUND(E96*U96,2)</f>
        <v>2.58</v>
      </c>
      <c r="W96" s="222"/>
      <c r="X96" s="222" t="s">
        <v>399</v>
      </c>
      <c r="Y96" s="222" t="s">
        <v>283</v>
      </c>
      <c r="Z96" s="212"/>
      <c r="AA96" s="212"/>
      <c r="AB96" s="212"/>
      <c r="AC96" s="212"/>
      <c r="AD96" s="212"/>
      <c r="AE96" s="212"/>
      <c r="AF96" s="212"/>
      <c r="AG96" s="212" t="s">
        <v>1036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3454</v>
      </c>
      <c r="C97" s="265" t="s">
        <v>3455</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3369</v>
      </c>
      <c r="S97" s="262" t="s">
        <v>280</v>
      </c>
      <c r="T97" s="263" t="s">
        <v>441</v>
      </c>
      <c r="U97" s="222">
        <v>1.5389999999999999</v>
      </c>
      <c r="V97" s="222">
        <f>ROUND(E97*U97,2)</f>
        <v>3.08</v>
      </c>
      <c r="W97" s="222"/>
      <c r="X97" s="222" t="s">
        <v>399</v>
      </c>
      <c r="Y97" s="222" t="s">
        <v>283</v>
      </c>
      <c r="Z97" s="212"/>
      <c r="AA97" s="212"/>
      <c r="AB97" s="212"/>
      <c r="AC97" s="212"/>
      <c r="AD97" s="212"/>
      <c r="AE97" s="212"/>
      <c r="AF97" s="212"/>
      <c r="AG97" s="212" t="s">
        <v>1036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3456</v>
      </c>
      <c r="C98" s="265" t="s">
        <v>3457</v>
      </c>
      <c r="D98" s="259" t="s">
        <v>492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3369</v>
      </c>
      <c r="S98" s="262" t="s">
        <v>280</v>
      </c>
      <c r="T98" s="263" t="s">
        <v>441</v>
      </c>
      <c r="U98" s="222">
        <v>1.0609999999999999</v>
      </c>
      <c r="V98" s="222">
        <f>ROUND(E98*U98,2)</f>
        <v>8.49</v>
      </c>
      <c r="W98" s="222"/>
      <c r="X98" s="222" t="s">
        <v>399</v>
      </c>
      <c r="Y98" s="222" t="s">
        <v>283</v>
      </c>
      <c r="Z98" s="212"/>
      <c r="AA98" s="212"/>
      <c r="AB98" s="212"/>
      <c r="AC98" s="212"/>
      <c r="AD98" s="212"/>
      <c r="AE98" s="212"/>
      <c r="AF98" s="212"/>
      <c r="AG98" s="212" t="s">
        <v>1036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3458</v>
      </c>
      <c r="C99" s="265" t="s">
        <v>3459</v>
      </c>
      <c r="D99" s="259" t="s">
        <v>492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3369</v>
      </c>
      <c r="S99" s="262" t="s">
        <v>280</v>
      </c>
      <c r="T99" s="263" t="s">
        <v>441</v>
      </c>
      <c r="U99" s="222">
        <v>1.446</v>
      </c>
      <c r="V99" s="222">
        <f>ROUND(E99*U99,2)</f>
        <v>2.89</v>
      </c>
      <c r="W99" s="222"/>
      <c r="X99" s="222" t="s">
        <v>399</v>
      </c>
      <c r="Y99" s="222" t="s">
        <v>283</v>
      </c>
      <c r="Z99" s="212"/>
      <c r="AA99" s="212"/>
      <c r="AB99" s="212"/>
      <c r="AC99" s="212"/>
      <c r="AD99" s="212"/>
      <c r="AE99" s="212"/>
      <c r="AF99" s="212"/>
      <c r="AG99" s="212" t="s">
        <v>1036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3460</v>
      </c>
      <c r="C100" s="265" t="s">
        <v>3461</v>
      </c>
      <c r="D100" s="259" t="s">
        <v>492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3369</v>
      </c>
      <c r="S100" s="262" t="s">
        <v>280</v>
      </c>
      <c r="T100" s="263" t="s">
        <v>441</v>
      </c>
      <c r="U100" s="222">
        <v>0.16500000000000001</v>
      </c>
      <c r="V100" s="222">
        <f>ROUND(E100*U100,2)</f>
        <v>62.04</v>
      </c>
      <c r="W100" s="222"/>
      <c r="X100" s="222" t="s">
        <v>399</v>
      </c>
      <c r="Y100" s="222" t="s">
        <v>283</v>
      </c>
      <c r="Z100" s="212"/>
      <c r="AA100" s="212"/>
      <c r="AB100" s="212"/>
      <c r="AC100" s="212"/>
      <c r="AD100" s="212"/>
      <c r="AE100" s="212"/>
      <c r="AF100" s="212"/>
      <c r="AG100" s="212" t="s">
        <v>1036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3462</v>
      </c>
      <c r="C101" s="265" t="s">
        <v>3463</v>
      </c>
      <c r="D101" s="259" t="s">
        <v>492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3369</v>
      </c>
      <c r="S101" s="262" t="s">
        <v>280</v>
      </c>
      <c r="T101" s="263" t="s">
        <v>441</v>
      </c>
      <c r="U101" s="222">
        <v>0.22700000000000001</v>
      </c>
      <c r="V101" s="222">
        <f>ROUND(E101*U101,2)</f>
        <v>0.68</v>
      </c>
      <c r="W101" s="222"/>
      <c r="X101" s="222" t="s">
        <v>399</v>
      </c>
      <c r="Y101" s="222" t="s">
        <v>283</v>
      </c>
      <c r="Z101" s="212"/>
      <c r="AA101" s="212"/>
      <c r="AB101" s="212"/>
      <c r="AC101" s="212"/>
      <c r="AD101" s="212"/>
      <c r="AE101" s="212"/>
      <c r="AF101" s="212"/>
      <c r="AG101" s="212" t="s">
        <v>1036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3464</v>
      </c>
      <c r="C102" s="265" t="s">
        <v>3465</v>
      </c>
      <c r="D102" s="259" t="s">
        <v>492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3369</v>
      </c>
      <c r="S102" s="262" t="s">
        <v>280</v>
      </c>
      <c r="T102" s="263" t="s">
        <v>441</v>
      </c>
      <c r="U102" s="222">
        <v>0.35</v>
      </c>
      <c r="V102" s="222">
        <f>ROUND(E102*U102,2)</f>
        <v>0.35</v>
      </c>
      <c r="W102" s="222"/>
      <c r="X102" s="222" t="s">
        <v>399</v>
      </c>
      <c r="Y102" s="222" t="s">
        <v>283</v>
      </c>
      <c r="Z102" s="212"/>
      <c r="AA102" s="212"/>
      <c r="AB102" s="212"/>
      <c r="AC102" s="212"/>
      <c r="AD102" s="212"/>
      <c r="AE102" s="212"/>
      <c r="AF102" s="212"/>
      <c r="AG102" s="212" t="s">
        <v>1036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3466</v>
      </c>
      <c r="C103" s="265" t="s">
        <v>3467</v>
      </c>
      <c r="D103" s="259" t="s">
        <v>492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3369</v>
      </c>
      <c r="S103" s="262" t="s">
        <v>280</v>
      </c>
      <c r="T103" s="263" t="s">
        <v>441</v>
      </c>
      <c r="U103" s="222">
        <v>0.42199999999999999</v>
      </c>
      <c r="V103" s="222">
        <f>ROUND(E103*U103,2)</f>
        <v>0.42</v>
      </c>
      <c r="W103" s="222"/>
      <c r="X103" s="222" t="s">
        <v>399</v>
      </c>
      <c r="Y103" s="222" t="s">
        <v>283</v>
      </c>
      <c r="Z103" s="212"/>
      <c r="AA103" s="212"/>
      <c r="AB103" s="212"/>
      <c r="AC103" s="212"/>
      <c r="AD103" s="212"/>
      <c r="AE103" s="212"/>
      <c r="AF103" s="212"/>
      <c r="AG103" s="212" t="s">
        <v>1036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3468</v>
      </c>
      <c r="C104" s="265" t="s">
        <v>3469</v>
      </c>
      <c r="D104" s="259" t="s">
        <v>492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3369</v>
      </c>
      <c r="S104" s="262" t="s">
        <v>280</v>
      </c>
      <c r="T104" s="263" t="s">
        <v>441</v>
      </c>
      <c r="U104" s="222">
        <v>0.34</v>
      </c>
      <c r="V104" s="222">
        <f>ROUND(E104*U104,2)</f>
        <v>1.36</v>
      </c>
      <c r="W104" s="222"/>
      <c r="X104" s="222" t="s">
        <v>399</v>
      </c>
      <c r="Y104" s="222" t="s">
        <v>283</v>
      </c>
      <c r="Z104" s="212"/>
      <c r="AA104" s="212"/>
      <c r="AB104" s="212"/>
      <c r="AC104" s="212"/>
      <c r="AD104" s="212"/>
      <c r="AE104" s="212"/>
      <c r="AF104" s="212"/>
      <c r="AG104" s="212" t="s">
        <v>1036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3470</v>
      </c>
      <c r="C105" s="265" t="s">
        <v>3471</v>
      </c>
      <c r="D105" s="259" t="s">
        <v>482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3369</v>
      </c>
      <c r="S105" s="262" t="s">
        <v>280</v>
      </c>
      <c r="T105" s="263" t="s">
        <v>441</v>
      </c>
      <c r="U105" s="222">
        <v>2.5750000000000002</v>
      </c>
      <c r="V105" s="222">
        <f>ROUND(E105*U105,2)</f>
        <v>0.39</v>
      </c>
      <c r="W105" s="222"/>
      <c r="X105" s="222" t="s">
        <v>399</v>
      </c>
      <c r="Y105" s="222" t="s">
        <v>283</v>
      </c>
      <c r="Z105" s="212"/>
      <c r="AA105" s="212"/>
      <c r="AB105" s="212"/>
      <c r="AC105" s="212"/>
      <c r="AD105" s="212"/>
      <c r="AE105" s="212"/>
      <c r="AF105" s="212"/>
      <c r="AG105" s="212" t="s">
        <v>1036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3472</v>
      </c>
      <c r="C106" s="265" t="s">
        <v>3473</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316</v>
      </c>
      <c r="T106" s="263" t="s">
        <v>281</v>
      </c>
      <c r="U106" s="222">
        <v>0</v>
      </c>
      <c r="V106" s="222">
        <f>ROUND(E106*U106,2)</f>
        <v>0</v>
      </c>
      <c r="W106" s="222"/>
      <c r="X106" s="222" t="s">
        <v>399</v>
      </c>
      <c r="Y106" s="222" t="s">
        <v>283</v>
      </c>
      <c r="Z106" s="212"/>
      <c r="AA106" s="212"/>
      <c r="AB106" s="212"/>
      <c r="AC106" s="212"/>
      <c r="AD106" s="212"/>
      <c r="AE106" s="212"/>
      <c r="AF106" s="212"/>
      <c r="AG106" s="212" t="s">
        <v>1036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3474</v>
      </c>
      <c r="C107" s="265" t="s">
        <v>3475</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316</v>
      </c>
      <c r="T107" s="263" t="s">
        <v>281</v>
      </c>
      <c r="U107" s="222">
        <v>0</v>
      </c>
      <c r="V107" s="222">
        <f>ROUND(E107*U107,2)</f>
        <v>0</v>
      </c>
      <c r="W107" s="222"/>
      <c r="X107" s="222" t="s">
        <v>399</v>
      </c>
      <c r="Y107" s="222" t="s">
        <v>283</v>
      </c>
      <c r="Z107" s="212"/>
      <c r="AA107" s="212"/>
      <c r="AB107" s="212"/>
      <c r="AC107" s="212"/>
      <c r="AD107" s="212"/>
      <c r="AE107" s="212"/>
      <c r="AF107" s="212"/>
      <c r="AG107" s="212" t="s">
        <v>1036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3476</v>
      </c>
      <c r="C108" s="265" t="s">
        <v>3477</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316</v>
      </c>
      <c r="T108" s="263" t="s">
        <v>281</v>
      </c>
      <c r="U108" s="222">
        <v>0</v>
      </c>
      <c r="V108" s="222">
        <f>ROUND(E108*U108,2)</f>
        <v>0</v>
      </c>
      <c r="W108" s="222"/>
      <c r="X108" s="222" t="s">
        <v>399</v>
      </c>
      <c r="Y108" s="222" t="s">
        <v>283</v>
      </c>
      <c r="Z108" s="212"/>
      <c r="AA108" s="212"/>
      <c r="AB108" s="212"/>
      <c r="AC108" s="212"/>
      <c r="AD108" s="212"/>
      <c r="AE108" s="212"/>
      <c r="AF108" s="212"/>
      <c r="AG108" s="212" t="s">
        <v>1036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3478</v>
      </c>
      <c r="C109" s="265" t="s">
        <v>3479</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316</v>
      </c>
      <c r="T109" s="263" t="s">
        <v>281</v>
      </c>
      <c r="U109" s="222">
        <v>0</v>
      </c>
      <c r="V109" s="222">
        <f>ROUND(E109*U109,2)</f>
        <v>0</v>
      </c>
      <c r="W109" s="222"/>
      <c r="X109" s="222" t="s">
        <v>399</v>
      </c>
      <c r="Y109" s="222" t="s">
        <v>283</v>
      </c>
      <c r="Z109" s="212"/>
      <c r="AA109" s="212"/>
      <c r="AB109" s="212"/>
      <c r="AC109" s="212"/>
      <c r="AD109" s="212"/>
      <c r="AE109" s="212"/>
      <c r="AF109" s="212"/>
      <c r="AG109" s="212" t="s">
        <v>1036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3480</v>
      </c>
      <c r="C110" s="265" t="s">
        <v>3481</v>
      </c>
      <c r="D110" s="259" t="s">
        <v>492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316</v>
      </c>
      <c r="T110" s="263" t="s">
        <v>281</v>
      </c>
      <c r="U110" s="222">
        <v>0</v>
      </c>
      <c r="V110" s="222">
        <f>ROUND(E110*U110,2)</f>
        <v>0</v>
      </c>
      <c r="W110" s="222"/>
      <c r="X110" s="222" t="s">
        <v>399</v>
      </c>
      <c r="Y110" s="222" t="s">
        <v>283</v>
      </c>
      <c r="Z110" s="212"/>
      <c r="AA110" s="212"/>
      <c r="AB110" s="212"/>
      <c r="AC110" s="212"/>
      <c r="AD110" s="212"/>
      <c r="AE110" s="212"/>
      <c r="AF110" s="212"/>
      <c r="AG110" s="212" t="s">
        <v>1036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3482</v>
      </c>
      <c r="C111" s="265" t="s">
        <v>3483</v>
      </c>
      <c r="D111" s="259" t="s">
        <v>492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316</v>
      </c>
      <c r="T111" s="263" t="s">
        <v>281</v>
      </c>
      <c r="U111" s="222">
        <v>0</v>
      </c>
      <c r="V111" s="222">
        <f>ROUND(E111*U111,2)</f>
        <v>0</v>
      </c>
      <c r="W111" s="222"/>
      <c r="X111" s="222" t="s">
        <v>399</v>
      </c>
      <c r="Y111" s="222" t="s">
        <v>283</v>
      </c>
      <c r="Z111" s="212"/>
      <c r="AA111" s="212"/>
      <c r="AB111" s="212"/>
      <c r="AC111" s="212"/>
      <c r="AD111" s="212"/>
      <c r="AE111" s="212"/>
      <c r="AF111" s="212"/>
      <c r="AG111" s="212" t="s">
        <v>1036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3484</v>
      </c>
      <c r="C112" s="265" t="s">
        <v>3485</v>
      </c>
      <c r="D112" s="259" t="s">
        <v>492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316</v>
      </c>
      <c r="T112" s="263" t="s">
        <v>281</v>
      </c>
      <c r="U112" s="222">
        <v>0</v>
      </c>
      <c r="V112" s="222">
        <f>ROUND(E112*U112,2)</f>
        <v>0</v>
      </c>
      <c r="W112" s="222"/>
      <c r="X112" s="222" t="s">
        <v>399</v>
      </c>
      <c r="Y112" s="222" t="s">
        <v>283</v>
      </c>
      <c r="Z112" s="212"/>
      <c r="AA112" s="212"/>
      <c r="AB112" s="212"/>
      <c r="AC112" s="212"/>
      <c r="AD112" s="212"/>
      <c r="AE112" s="212"/>
      <c r="AF112" s="212"/>
      <c r="AG112" s="212" t="s">
        <v>1036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3486</v>
      </c>
      <c r="C113" s="265" t="s">
        <v>3487</v>
      </c>
      <c r="D113" s="259" t="s">
        <v>492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316</v>
      </c>
      <c r="T113" s="263" t="s">
        <v>281</v>
      </c>
      <c r="U113" s="222">
        <v>0</v>
      </c>
      <c r="V113" s="222">
        <f>ROUND(E113*U113,2)</f>
        <v>0</v>
      </c>
      <c r="W113" s="222"/>
      <c r="X113" s="222" t="s">
        <v>399</v>
      </c>
      <c r="Y113" s="222" t="s">
        <v>283</v>
      </c>
      <c r="Z113" s="212"/>
      <c r="AA113" s="212"/>
      <c r="AB113" s="212"/>
      <c r="AC113" s="212"/>
      <c r="AD113" s="212"/>
      <c r="AE113" s="212"/>
      <c r="AF113" s="212"/>
      <c r="AG113" s="212" t="s">
        <v>1036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3488</v>
      </c>
      <c r="C114" s="265" t="s">
        <v>3489</v>
      </c>
      <c r="D114" s="259" t="s">
        <v>492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316</v>
      </c>
      <c r="T114" s="263" t="s">
        <v>281</v>
      </c>
      <c r="U114" s="222">
        <v>0</v>
      </c>
      <c r="V114" s="222">
        <f>ROUND(E114*U114,2)</f>
        <v>0</v>
      </c>
      <c r="W114" s="222"/>
      <c r="X114" s="222" t="s">
        <v>399</v>
      </c>
      <c r="Y114" s="222" t="s">
        <v>283</v>
      </c>
      <c r="Z114" s="212"/>
      <c r="AA114" s="212"/>
      <c r="AB114" s="212"/>
      <c r="AC114" s="212"/>
      <c r="AD114" s="212"/>
      <c r="AE114" s="212"/>
      <c r="AF114" s="212"/>
      <c r="AG114" s="212" t="s">
        <v>1036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3490</v>
      </c>
      <c r="C115" s="265" t="s">
        <v>3491</v>
      </c>
      <c r="D115" s="259" t="s">
        <v>492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316</v>
      </c>
      <c r="T115" s="263" t="s">
        <v>281</v>
      </c>
      <c r="U115" s="222">
        <v>0</v>
      </c>
      <c r="V115" s="222">
        <f>ROUND(E115*U115,2)</f>
        <v>0</v>
      </c>
      <c r="W115" s="222"/>
      <c r="X115" s="222" t="s">
        <v>399</v>
      </c>
      <c r="Y115" s="222" t="s">
        <v>283</v>
      </c>
      <c r="Z115" s="212"/>
      <c r="AA115" s="212"/>
      <c r="AB115" s="212"/>
      <c r="AC115" s="212"/>
      <c r="AD115" s="212"/>
      <c r="AE115" s="212"/>
      <c r="AF115" s="212"/>
      <c r="AG115" s="212" t="s">
        <v>1036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3492</v>
      </c>
      <c r="C116" s="265" t="s">
        <v>3493</v>
      </c>
      <c r="D116" s="259" t="s">
        <v>492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316</v>
      </c>
      <c r="T116" s="263" t="s">
        <v>281</v>
      </c>
      <c r="U116" s="222">
        <v>0</v>
      </c>
      <c r="V116" s="222">
        <f>ROUND(E116*U116,2)</f>
        <v>0</v>
      </c>
      <c r="W116" s="222"/>
      <c r="X116" s="222" t="s">
        <v>399</v>
      </c>
      <c r="Y116" s="222" t="s">
        <v>283</v>
      </c>
      <c r="Z116" s="212"/>
      <c r="AA116" s="212"/>
      <c r="AB116" s="212"/>
      <c r="AC116" s="212"/>
      <c r="AD116" s="212"/>
      <c r="AE116" s="212"/>
      <c r="AF116" s="212"/>
      <c r="AG116" s="212" t="s">
        <v>1036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3494</v>
      </c>
      <c r="C117" s="265" t="s">
        <v>3495</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316</v>
      </c>
      <c r="T117" s="263" t="s">
        <v>281</v>
      </c>
      <c r="U117" s="222">
        <v>0</v>
      </c>
      <c r="V117" s="222">
        <f>ROUND(E117*U117,2)</f>
        <v>0</v>
      </c>
      <c r="W117" s="222"/>
      <c r="X117" s="222" t="s">
        <v>399</v>
      </c>
      <c r="Y117" s="222" t="s">
        <v>283</v>
      </c>
      <c r="Z117" s="212"/>
      <c r="AA117" s="212"/>
      <c r="AB117" s="212"/>
      <c r="AC117" s="212"/>
      <c r="AD117" s="212"/>
      <c r="AE117" s="212"/>
      <c r="AF117" s="212"/>
      <c r="AG117" s="212" t="s">
        <v>1036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3494</v>
      </c>
      <c r="C118" s="265" t="s">
        <v>3496</v>
      </c>
      <c r="D118" s="259" t="s">
        <v>492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316</v>
      </c>
      <c r="T118" s="263" t="s">
        <v>281</v>
      </c>
      <c r="U118" s="222">
        <v>0</v>
      </c>
      <c r="V118" s="222">
        <f>ROUND(E118*U118,2)</f>
        <v>0</v>
      </c>
      <c r="W118" s="222"/>
      <c r="X118" s="222" t="s">
        <v>3231</v>
      </c>
      <c r="Y118" s="222" t="s">
        <v>283</v>
      </c>
      <c r="Z118" s="212"/>
      <c r="AA118" s="212"/>
      <c r="AB118" s="212"/>
      <c r="AC118" s="212"/>
      <c r="AD118" s="212"/>
      <c r="AE118" s="212"/>
      <c r="AF118" s="212"/>
      <c r="AG118" s="212" t="s">
        <v>3232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3494</v>
      </c>
      <c r="C119" s="265" t="s">
        <v>3497</v>
      </c>
      <c r="D119" s="259" t="s">
        <v>492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316</v>
      </c>
      <c r="T119" s="263" t="s">
        <v>281</v>
      </c>
      <c r="U119" s="222">
        <v>0</v>
      </c>
      <c r="V119" s="222">
        <f>ROUND(E119*U119,2)</f>
        <v>0</v>
      </c>
      <c r="W119" s="222"/>
      <c r="X119" s="222" t="s">
        <v>3231</v>
      </c>
      <c r="Y119" s="222" t="s">
        <v>283</v>
      </c>
      <c r="Z119" s="212"/>
      <c r="AA119" s="212"/>
      <c r="AB119" s="212"/>
      <c r="AC119" s="212"/>
      <c r="AD119" s="212"/>
      <c r="AE119" s="212"/>
      <c r="AF119" s="212"/>
      <c r="AG119" s="212" t="s">
        <v>3232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3494</v>
      </c>
      <c r="C120" s="265" t="s">
        <v>3498</v>
      </c>
      <c r="D120" s="259" t="s">
        <v>492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316</v>
      </c>
      <c r="T120" s="263" t="s">
        <v>281</v>
      </c>
      <c r="U120" s="222">
        <v>0</v>
      </c>
      <c r="V120" s="222">
        <f>ROUND(E120*U120,2)</f>
        <v>0</v>
      </c>
      <c r="W120" s="222"/>
      <c r="X120" s="222" t="s">
        <v>3231</v>
      </c>
      <c r="Y120" s="222" t="s">
        <v>283</v>
      </c>
      <c r="Z120" s="212"/>
      <c r="AA120" s="212"/>
      <c r="AB120" s="212"/>
      <c r="AC120" s="212"/>
      <c r="AD120" s="212"/>
      <c r="AE120" s="212"/>
      <c r="AF120" s="212"/>
      <c r="AG120" s="212" t="s">
        <v>3232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3494</v>
      </c>
      <c r="C121" s="265" t="s">
        <v>3499</v>
      </c>
      <c r="D121" s="259" t="s">
        <v>492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316</v>
      </c>
      <c r="T121" s="263" t="s">
        <v>281</v>
      </c>
      <c r="U121" s="222">
        <v>0</v>
      </c>
      <c r="V121" s="222">
        <f>ROUND(E121*U121,2)</f>
        <v>0</v>
      </c>
      <c r="W121" s="222"/>
      <c r="X121" s="222" t="s">
        <v>3231</v>
      </c>
      <c r="Y121" s="222" t="s">
        <v>283</v>
      </c>
      <c r="Z121" s="212"/>
      <c r="AA121" s="212"/>
      <c r="AB121" s="212"/>
      <c r="AC121" s="212"/>
      <c r="AD121" s="212"/>
      <c r="AE121" s="212"/>
      <c r="AF121" s="212"/>
      <c r="AG121" s="212" t="s">
        <v>3232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3494</v>
      </c>
      <c r="C122" s="265" t="s">
        <v>3500</v>
      </c>
      <c r="D122" s="259" t="s">
        <v>492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316</v>
      </c>
      <c r="T122" s="263" t="s">
        <v>281</v>
      </c>
      <c r="U122" s="222">
        <v>0</v>
      </c>
      <c r="V122" s="222">
        <f>ROUND(E122*U122,2)</f>
        <v>0</v>
      </c>
      <c r="W122" s="222"/>
      <c r="X122" s="222" t="s">
        <v>3231</v>
      </c>
      <c r="Y122" s="222" t="s">
        <v>283</v>
      </c>
      <c r="Z122" s="212"/>
      <c r="AA122" s="212"/>
      <c r="AB122" s="212"/>
      <c r="AC122" s="212"/>
      <c r="AD122" s="212"/>
      <c r="AE122" s="212"/>
      <c r="AF122" s="212"/>
      <c r="AG122" s="212" t="s">
        <v>3232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3494</v>
      </c>
      <c r="C123" s="265" t="s">
        <v>3501</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316</v>
      </c>
      <c r="T123" s="263" t="s">
        <v>281</v>
      </c>
      <c r="U123" s="222">
        <v>0</v>
      </c>
      <c r="V123" s="222">
        <f>ROUND(E123*U123,2)</f>
        <v>0</v>
      </c>
      <c r="W123" s="222"/>
      <c r="X123" s="222" t="s">
        <v>831</v>
      </c>
      <c r="Y123" s="222" t="s">
        <v>283</v>
      </c>
      <c r="Z123" s="212"/>
      <c r="AA123" s="212"/>
      <c r="AB123" s="212"/>
      <c r="AC123" s="212"/>
      <c r="AD123" s="212"/>
      <c r="AE123" s="212"/>
      <c r="AF123" s="212"/>
      <c r="AG123" s="212" t="s">
        <v>3346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3494</v>
      </c>
      <c r="C124" s="247" t="s">
        <v>3502</v>
      </c>
      <c r="D124" s="238" t="s">
        <v>492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316</v>
      </c>
      <c r="T124" s="242" t="s">
        <v>281</v>
      </c>
      <c r="U124" s="222">
        <v>0</v>
      </c>
      <c r="V124" s="222">
        <f>ROUND(E124*U124,2)</f>
        <v>0</v>
      </c>
      <c r="W124" s="222"/>
      <c r="X124" s="222" t="s">
        <v>3231</v>
      </c>
      <c r="Y124" s="222" t="s">
        <v>283</v>
      </c>
      <c r="Z124" s="212"/>
      <c r="AA124" s="212"/>
      <c r="AB124" s="212"/>
      <c r="AC124" s="212"/>
      <c r="AD124" s="212"/>
      <c r="AE124" s="212"/>
      <c r="AF124" s="212"/>
      <c r="AG124" s="212" t="s">
        <v>3503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3504</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3494</v>
      </c>
      <c r="C126" s="247" t="s">
        <v>3505</v>
      </c>
      <c r="D126" s="238" t="s">
        <v>492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316</v>
      </c>
      <c r="T126" s="242" t="s">
        <v>281</v>
      </c>
      <c r="U126" s="222">
        <v>0</v>
      </c>
      <c r="V126" s="222">
        <f>ROUND(E126*U126,2)</f>
        <v>0</v>
      </c>
      <c r="W126" s="222"/>
      <c r="X126" s="222" t="s">
        <v>3231</v>
      </c>
      <c r="Y126" s="222" t="s">
        <v>283</v>
      </c>
      <c r="Z126" s="212"/>
      <c r="AA126" s="212"/>
      <c r="AB126" s="212"/>
      <c r="AC126" s="212"/>
      <c r="AD126" s="212"/>
      <c r="AE126" s="212"/>
      <c r="AF126" s="212"/>
      <c r="AG126" s="212" t="s">
        <v>3503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3504</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3494</v>
      </c>
      <c r="C128" s="247" t="s">
        <v>3506</v>
      </c>
      <c r="D128" s="238" t="s">
        <v>492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316</v>
      </c>
      <c r="T128" s="242" t="s">
        <v>281</v>
      </c>
      <c r="U128" s="222">
        <v>0</v>
      </c>
      <c r="V128" s="222">
        <f>ROUND(E128*U128,2)</f>
        <v>0</v>
      </c>
      <c r="W128" s="222"/>
      <c r="X128" s="222" t="s">
        <v>3231</v>
      </c>
      <c r="Y128" s="222" t="s">
        <v>283</v>
      </c>
      <c r="Z128" s="212"/>
      <c r="AA128" s="212"/>
      <c r="AB128" s="212"/>
      <c r="AC128" s="212"/>
      <c r="AD128" s="212"/>
      <c r="AE128" s="212"/>
      <c r="AF128" s="212"/>
      <c r="AG128" s="212" t="s">
        <v>3503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3504</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275</v>
      </c>
      <c r="B130" s="230" t="s">
        <v>212</v>
      </c>
      <c r="C130" s="246" t="s">
        <v>213</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276</v>
      </c>
    </row>
    <row r="131" spans="1:60" outlineLevel="1" x14ac:dyDescent="0.2">
      <c r="A131" s="236">
        <v>79</v>
      </c>
      <c r="B131" s="237" t="s">
        <v>3507</v>
      </c>
      <c r="C131" s="247" t="s">
        <v>1554</v>
      </c>
      <c r="D131" s="238" t="s">
        <v>482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1095</v>
      </c>
      <c r="S131" s="241" t="s">
        <v>280</v>
      </c>
      <c r="T131" s="242" t="s">
        <v>441</v>
      </c>
      <c r="U131" s="222">
        <v>3.327</v>
      </c>
      <c r="V131" s="222">
        <f>ROUND(E131*U131,2)</f>
        <v>0.83</v>
      </c>
      <c r="W131" s="222"/>
      <c r="X131" s="222" t="s">
        <v>399</v>
      </c>
      <c r="Y131" s="222" t="s">
        <v>283</v>
      </c>
      <c r="Z131" s="212"/>
      <c r="AA131" s="212"/>
      <c r="AB131" s="212"/>
      <c r="AC131" s="212"/>
      <c r="AD131" s="212"/>
      <c r="AE131" s="212"/>
      <c r="AF131" s="212"/>
      <c r="AG131" s="212" t="s">
        <v>1036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1076</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3508</v>
      </c>
      <c r="C133" s="265" t="s">
        <v>3509</v>
      </c>
      <c r="D133" s="259" t="s">
        <v>1094</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316</v>
      </c>
      <c r="T133" s="263" t="s">
        <v>281</v>
      </c>
      <c r="U133" s="222">
        <v>0</v>
      </c>
      <c r="V133" s="222">
        <f>ROUND(E133*U133,2)</f>
        <v>0</v>
      </c>
      <c r="W133" s="222"/>
      <c r="X133" s="222" t="s">
        <v>399</v>
      </c>
      <c r="Y133" s="222" t="s">
        <v>283</v>
      </c>
      <c r="Z133" s="212"/>
      <c r="AA133" s="212"/>
      <c r="AB133" s="212"/>
      <c r="AC133" s="212"/>
      <c r="AD133" s="212"/>
      <c r="AE133" s="212"/>
      <c r="AF133" s="212"/>
      <c r="AG133" s="212" t="s">
        <v>1036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275</v>
      </c>
      <c r="B134" s="230" t="s">
        <v>220</v>
      </c>
      <c r="C134" s="246" t="s">
        <v>221</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276</v>
      </c>
    </row>
    <row r="135" spans="1:60" outlineLevel="1" x14ac:dyDescent="0.2">
      <c r="A135" s="257">
        <v>81</v>
      </c>
      <c r="B135" s="258" t="s">
        <v>3510</v>
      </c>
      <c r="C135" s="265" t="s">
        <v>3511</v>
      </c>
      <c r="D135" s="259" t="s">
        <v>439</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316</v>
      </c>
      <c r="T135" s="263" t="s">
        <v>281</v>
      </c>
      <c r="U135" s="222">
        <v>0</v>
      </c>
      <c r="V135" s="222">
        <f>ROUND(E135*U135,2)</f>
        <v>0</v>
      </c>
      <c r="W135" s="222"/>
      <c r="X135" s="222" t="s">
        <v>399</v>
      </c>
      <c r="Y135" s="222" t="s">
        <v>283</v>
      </c>
      <c r="Z135" s="212"/>
      <c r="AA135" s="212"/>
      <c r="AB135" s="212"/>
      <c r="AC135" s="212"/>
      <c r="AD135" s="212"/>
      <c r="AE135" s="212"/>
      <c r="AF135" s="212"/>
      <c r="AG135" s="212" t="s">
        <v>1036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3512</v>
      </c>
      <c r="C136" s="265" t="s">
        <v>3513</v>
      </c>
      <c r="D136" s="259" t="s">
        <v>564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316</v>
      </c>
      <c r="T136" s="263" t="s">
        <v>281</v>
      </c>
      <c r="U136" s="222">
        <v>0</v>
      </c>
      <c r="V136" s="222">
        <f>ROUND(E136*U136,2)</f>
        <v>0</v>
      </c>
      <c r="W136" s="222"/>
      <c r="X136" s="222" t="s">
        <v>399</v>
      </c>
      <c r="Y136" s="222" t="s">
        <v>283</v>
      </c>
      <c r="Z136" s="212"/>
      <c r="AA136" s="212"/>
      <c r="AB136" s="212"/>
      <c r="AC136" s="212"/>
      <c r="AD136" s="212"/>
      <c r="AE136" s="212"/>
      <c r="AF136" s="212"/>
      <c r="AG136" s="212" t="s">
        <v>1036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3514</v>
      </c>
      <c r="C137" s="265" t="s">
        <v>3515</v>
      </c>
      <c r="D137" s="259" t="s">
        <v>564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316</v>
      </c>
      <c r="T137" s="263" t="s">
        <v>281</v>
      </c>
      <c r="U137" s="222">
        <v>0</v>
      </c>
      <c r="V137" s="222">
        <f>ROUND(E137*U137,2)</f>
        <v>0</v>
      </c>
      <c r="W137" s="222"/>
      <c r="X137" s="222" t="s">
        <v>399</v>
      </c>
      <c r="Y137" s="222" t="s">
        <v>283</v>
      </c>
      <c r="Z137" s="212"/>
      <c r="AA137" s="212"/>
      <c r="AB137" s="212"/>
      <c r="AC137" s="212"/>
      <c r="AD137" s="212"/>
      <c r="AE137" s="212"/>
      <c r="AF137" s="212"/>
      <c r="AG137" s="212" t="s">
        <v>1036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3516</v>
      </c>
      <c r="C138" s="265" t="s">
        <v>3517</v>
      </c>
      <c r="D138" s="259" t="s">
        <v>564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316</v>
      </c>
      <c r="T138" s="263" t="s">
        <v>281</v>
      </c>
      <c r="U138" s="222">
        <v>0</v>
      </c>
      <c r="V138" s="222">
        <f>ROUND(E138*U138,2)</f>
        <v>0</v>
      </c>
      <c r="W138" s="222"/>
      <c r="X138" s="222" t="s">
        <v>399</v>
      </c>
      <c r="Y138" s="222" t="s">
        <v>283</v>
      </c>
      <c r="Z138" s="212"/>
      <c r="AA138" s="212"/>
      <c r="AB138" s="212"/>
      <c r="AC138" s="212"/>
      <c r="AD138" s="212"/>
      <c r="AE138" s="212"/>
      <c r="AF138" s="212"/>
      <c r="AG138" s="212" t="s">
        <v>1036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176</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276</v>
      </c>
    </row>
    <row r="140" spans="1:60" outlineLevel="1" x14ac:dyDescent="0.2">
      <c r="A140" s="257">
        <v>85</v>
      </c>
      <c r="B140" s="258" t="s">
        <v>3518</v>
      </c>
      <c r="C140" s="265" t="s">
        <v>3519</v>
      </c>
      <c r="D140" s="259" t="s">
        <v>3520</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316</v>
      </c>
      <c r="T140" s="263" t="s">
        <v>281</v>
      </c>
      <c r="U140" s="222">
        <v>0</v>
      </c>
      <c r="V140" s="222">
        <f>ROUND(E140*U140,2)</f>
        <v>0</v>
      </c>
      <c r="W140" s="222"/>
      <c r="X140" s="222" t="s">
        <v>282</v>
      </c>
      <c r="Y140" s="222" t="s">
        <v>283</v>
      </c>
      <c r="Z140" s="212"/>
      <c r="AA140" s="212"/>
      <c r="AB140" s="212"/>
      <c r="AC140" s="212"/>
      <c r="AD140" s="212"/>
      <c r="AE140" s="212"/>
      <c r="AF140" s="212"/>
      <c r="AG140" s="212" t="s">
        <v>284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3521</v>
      </c>
      <c r="C141" s="265" t="s">
        <v>3522</v>
      </c>
      <c r="D141" s="259" t="s">
        <v>564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316</v>
      </c>
      <c r="T141" s="263" t="s">
        <v>281</v>
      </c>
      <c r="U141" s="222">
        <v>0</v>
      </c>
      <c r="V141" s="222">
        <f>ROUND(E141*U141,2)</f>
        <v>0</v>
      </c>
      <c r="W141" s="222"/>
      <c r="X141" s="222" t="s">
        <v>282</v>
      </c>
      <c r="Y141" s="222" t="s">
        <v>283</v>
      </c>
      <c r="Z141" s="212"/>
      <c r="AA141" s="212"/>
      <c r="AB141" s="212"/>
      <c r="AC141" s="212"/>
      <c r="AD141" s="212"/>
      <c r="AE141" s="212"/>
      <c r="AF141" s="212"/>
      <c r="AG141" s="212" t="s">
        <v>284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3523</v>
      </c>
      <c r="C142" s="265" t="s">
        <v>3524</v>
      </c>
      <c r="D142" s="259" t="s">
        <v>564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316</v>
      </c>
      <c r="T142" s="263" t="s">
        <v>281</v>
      </c>
      <c r="U142" s="222">
        <v>0</v>
      </c>
      <c r="V142" s="222">
        <f>ROUND(E142*U142,2)</f>
        <v>0</v>
      </c>
      <c r="W142" s="222"/>
      <c r="X142" s="222" t="s">
        <v>282</v>
      </c>
      <c r="Y142" s="222" t="s">
        <v>283</v>
      </c>
      <c r="Z142" s="212"/>
      <c r="AA142" s="212"/>
      <c r="AB142" s="212"/>
      <c r="AC142" s="212"/>
      <c r="AD142" s="212"/>
      <c r="AE142" s="212"/>
      <c r="AF142" s="212"/>
      <c r="AG142" s="212" t="s">
        <v>284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3525</v>
      </c>
      <c r="C143" s="247" t="s">
        <v>3526</v>
      </c>
      <c r="D143" s="238" t="s">
        <v>3213</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316</v>
      </c>
      <c r="T143" s="242" t="s">
        <v>281</v>
      </c>
      <c r="U143" s="222">
        <v>0</v>
      </c>
      <c r="V143" s="222">
        <f>ROUND(E143*U143,2)</f>
        <v>0</v>
      </c>
      <c r="W143" s="222"/>
      <c r="X143" s="222" t="s">
        <v>282</v>
      </c>
      <c r="Y143" s="222" t="s">
        <v>283</v>
      </c>
      <c r="Z143" s="212"/>
      <c r="AA143" s="212"/>
      <c r="AB143" s="212"/>
      <c r="AC143" s="212"/>
      <c r="AD143" s="212"/>
      <c r="AE143" s="212"/>
      <c r="AF143" s="212"/>
      <c r="AG143" s="212" t="s">
        <v>284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261</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405</v>
      </c>
    </row>
    <row r="146" spans="1:33" x14ac:dyDescent="0.2">
      <c r="C146" s="253"/>
      <c r="D146" s="10"/>
      <c r="AG146" t="s">
        <v>435</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A7LrcP74z++iU4/i5l/2UWmou+FMmEPtjd5ckglW8rMMdVicILAWrAQauQ8K5TzsUqGJG240MfA44u7ZgT/2w==" saltValue="q91qoczhYrpQc3DZVeHvgw=="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9821-630F-4A32-B65A-58A1E88ACA4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86</v>
      </c>
      <c r="C3" s="201" t="s">
        <v>87</v>
      </c>
      <c r="D3" s="199"/>
      <c r="E3" s="199"/>
      <c r="F3" s="199"/>
      <c r="G3" s="200"/>
      <c r="AC3" s="176" t="s">
        <v>248</v>
      </c>
      <c r="AG3" t="s">
        <v>251</v>
      </c>
    </row>
    <row r="4" spans="1:60" ht="24.95" customHeight="1" x14ac:dyDescent="0.2">
      <c r="A4" s="202" t="s">
        <v>9</v>
      </c>
      <c r="B4" s="203" t="s">
        <v>88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3527</v>
      </c>
      <c r="C9" s="265" t="s">
        <v>3528</v>
      </c>
      <c r="D9" s="259" t="s">
        <v>564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3529</v>
      </c>
      <c r="C10" s="265" t="s">
        <v>3524</v>
      </c>
      <c r="D10" s="259" t="s">
        <v>564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3525</v>
      </c>
      <c r="C11" s="265" t="s">
        <v>3526</v>
      </c>
      <c r="D11" s="259" t="s">
        <v>3213</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3530</v>
      </c>
      <c r="C12" s="265" t="s">
        <v>3531</v>
      </c>
      <c r="D12" s="259" t="s">
        <v>3520</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831</v>
      </c>
      <c r="Y12" s="222" t="s">
        <v>283</v>
      </c>
      <c r="Z12" s="212"/>
      <c r="AA12" s="212"/>
      <c r="AB12" s="212"/>
      <c r="AC12" s="212"/>
      <c r="AD12" s="212"/>
      <c r="AE12" s="212"/>
      <c r="AF12" s="212"/>
      <c r="AG12" s="212" t="s">
        <v>3346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276</v>
      </c>
    </row>
    <row r="14" spans="1:60" outlineLevel="1" x14ac:dyDescent="0.2">
      <c r="A14" s="236">
        <v>5</v>
      </c>
      <c r="B14" s="237" t="s">
        <v>3037</v>
      </c>
      <c r="C14" s="247" t="s">
        <v>2295</v>
      </c>
      <c r="D14" s="238" t="s">
        <v>482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1.74</v>
      </c>
      <c r="V14" s="222">
        <f>ROUND(E14*U14,2)</f>
        <v>0.03</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3342</v>
      </c>
      <c r="C16" s="265" t="s">
        <v>3343</v>
      </c>
      <c r="D16" s="259" t="s">
        <v>564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3344</v>
      </c>
      <c r="C17" s="247" t="s">
        <v>3345</v>
      </c>
      <c r="D17" s="238" t="s">
        <v>564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3346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3347</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3348</v>
      </c>
      <c r="C19" s="247" t="s">
        <v>3345</v>
      </c>
      <c r="D19" s="238" t="s">
        <v>564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3346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3349</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3532</v>
      </c>
      <c r="C21" s="265" t="s">
        <v>3533</v>
      </c>
      <c r="D21" s="259" t="s">
        <v>564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889</v>
      </c>
      <c r="S21" s="262" t="s">
        <v>3356</v>
      </c>
      <c r="T21" s="263" t="s">
        <v>281</v>
      </c>
      <c r="U21" s="222">
        <v>0</v>
      </c>
      <c r="V21" s="222">
        <f>ROUND(E21*U21,2)</f>
        <v>0</v>
      </c>
      <c r="W21" s="222"/>
      <c r="X21" s="222" t="s">
        <v>831</v>
      </c>
      <c r="Y21" s="222" t="s">
        <v>283</v>
      </c>
      <c r="Z21" s="212"/>
      <c r="AA21" s="212"/>
      <c r="AB21" s="212"/>
      <c r="AC21" s="212"/>
      <c r="AD21" s="212"/>
      <c r="AE21" s="212"/>
      <c r="AF21" s="212"/>
      <c r="AG21" s="212" t="s">
        <v>3346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3354</v>
      </c>
      <c r="C22" s="265" t="s">
        <v>3355</v>
      </c>
      <c r="D22" s="259" t="s">
        <v>564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889</v>
      </c>
      <c r="S22" s="262" t="s">
        <v>3356</v>
      </c>
      <c r="T22" s="263" t="s">
        <v>281</v>
      </c>
      <c r="U22" s="222">
        <v>0</v>
      </c>
      <c r="V22" s="222">
        <f>ROUND(E22*U22,2)</f>
        <v>0</v>
      </c>
      <c r="W22" s="222"/>
      <c r="X22" s="222" t="s">
        <v>831</v>
      </c>
      <c r="Y22" s="222" t="s">
        <v>283</v>
      </c>
      <c r="Z22" s="212"/>
      <c r="AA22" s="212"/>
      <c r="AB22" s="212"/>
      <c r="AC22" s="212"/>
      <c r="AD22" s="212"/>
      <c r="AE22" s="212"/>
      <c r="AF22" s="212"/>
      <c r="AG22" s="212" t="s">
        <v>3346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3357</v>
      </c>
      <c r="C23" s="265" t="s">
        <v>3358</v>
      </c>
      <c r="D23" s="259" t="s">
        <v>564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889</v>
      </c>
      <c r="S23" s="262" t="s">
        <v>3356</v>
      </c>
      <c r="T23" s="263" t="s">
        <v>281</v>
      </c>
      <c r="U23" s="222">
        <v>0</v>
      </c>
      <c r="V23" s="222">
        <f>ROUND(E23*U23,2)</f>
        <v>0</v>
      </c>
      <c r="W23" s="222"/>
      <c r="X23" s="222" t="s">
        <v>831</v>
      </c>
      <c r="Y23" s="222" t="s">
        <v>283</v>
      </c>
      <c r="Z23" s="212"/>
      <c r="AA23" s="212"/>
      <c r="AB23" s="212"/>
      <c r="AC23" s="212"/>
      <c r="AD23" s="212"/>
      <c r="AE23" s="212"/>
      <c r="AF23" s="212"/>
      <c r="AG23" s="212" t="s">
        <v>3346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3534</v>
      </c>
      <c r="C24" s="265" t="s">
        <v>3360</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3346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3535</v>
      </c>
      <c r="C25" s="265" t="s">
        <v>3362</v>
      </c>
      <c r="D25" s="259" t="s">
        <v>492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3346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3536</v>
      </c>
      <c r="C26" s="265" t="s">
        <v>3364</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831</v>
      </c>
      <c r="Y26" s="222" t="s">
        <v>283</v>
      </c>
      <c r="Z26" s="212"/>
      <c r="AA26" s="212"/>
      <c r="AB26" s="212"/>
      <c r="AC26" s="212"/>
      <c r="AD26" s="212"/>
      <c r="AE26" s="212"/>
      <c r="AF26" s="212"/>
      <c r="AG26" s="212" t="s">
        <v>3346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275</v>
      </c>
      <c r="B27" s="230" t="s">
        <v>194</v>
      </c>
      <c r="C27" s="246" t="s">
        <v>195</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276</v>
      </c>
    </row>
    <row r="28" spans="1:60" outlineLevel="1" x14ac:dyDescent="0.2">
      <c r="A28" s="257">
        <v>15</v>
      </c>
      <c r="B28" s="258" t="s">
        <v>3398</v>
      </c>
      <c r="C28" s="265" t="s">
        <v>3399</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3369</v>
      </c>
      <c r="S28" s="262" t="s">
        <v>280</v>
      </c>
      <c r="T28" s="263" t="s">
        <v>441</v>
      </c>
      <c r="U28" s="222">
        <v>0.114</v>
      </c>
      <c r="V28" s="222">
        <f>ROUND(E28*U28,2)</f>
        <v>1.03</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3367</v>
      </c>
      <c r="C29" s="247" t="s">
        <v>3368</v>
      </c>
      <c r="D29" s="238" t="s">
        <v>482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3369</v>
      </c>
      <c r="S29" s="241" t="s">
        <v>280</v>
      </c>
      <c r="T29" s="242" t="s">
        <v>441</v>
      </c>
      <c r="U29" s="222">
        <v>10.582000000000001</v>
      </c>
      <c r="V29" s="222">
        <f>ROUND(E29*U29,2)</f>
        <v>2.12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3370</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3402</v>
      </c>
      <c r="C31" s="265" t="s">
        <v>3403</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3404</v>
      </c>
      <c r="C32" s="265" t="s">
        <v>3405</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3537</v>
      </c>
      <c r="C33" s="265" t="s">
        <v>3538</v>
      </c>
      <c r="D33" s="259" t="s">
        <v>492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316</v>
      </c>
      <c r="T33" s="263" t="s">
        <v>281</v>
      </c>
      <c r="U33" s="222">
        <v>0</v>
      </c>
      <c r="V33" s="222">
        <f>ROUND(E33*U33,2)</f>
        <v>0</v>
      </c>
      <c r="W33" s="222"/>
      <c r="X33" s="222" t="s">
        <v>831</v>
      </c>
      <c r="Y33" s="222" t="s">
        <v>283</v>
      </c>
      <c r="Z33" s="212"/>
      <c r="AA33" s="212"/>
      <c r="AB33" s="212"/>
      <c r="AC33" s="212"/>
      <c r="AD33" s="212"/>
      <c r="AE33" s="212"/>
      <c r="AF33" s="212"/>
      <c r="AG33" s="212" t="s">
        <v>3346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3539</v>
      </c>
      <c r="C34" s="265" t="s">
        <v>3540</v>
      </c>
      <c r="D34" s="259" t="s">
        <v>492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316</v>
      </c>
      <c r="T34" s="263" t="s">
        <v>281</v>
      </c>
      <c r="U34" s="222">
        <v>0</v>
      </c>
      <c r="V34" s="222">
        <f>ROUND(E34*U34,2)</f>
        <v>0</v>
      </c>
      <c r="W34" s="222"/>
      <c r="X34" s="222" t="s">
        <v>831</v>
      </c>
      <c r="Y34" s="222" t="s">
        <v>283</v>
      </c>
      <c r="Z34" s="212"/>
      <c r="AA34" s="212"/>
      <c r="AB34" s="212"/>
      <c r="AC34" s="212"/>
      <c r="AD34" s="212"/>
      <c r="AE34" s="212"/>
      <c r="AF34" s="212"/>
      <c r="AG34" s="212" t="s">
        <v>3346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3541</v>
      </c>
      <c r="C35" s="265" t="s">
        <v>3542</v>
      </c>
      <c r="D35" s="259" t="s">
        <v>492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316</v>
      </c>
      <c r="T35" s="263" t="s">
        <v>281</v>
      </c>
      <c r="U35" s="222">
        <v>0</v>
      </c>
      <c r="V35" s="222">
        <f>ROUND(E35*U35,2)</f>
        <v>0</v>
      </c>
      <c r="W35" s="222"/>
      <c r="X35" s="222" t="s">
        <v>831</v>
      </c>
      <c r="Y35" s="222" t="s">
        <v>283</v>
      </c>
      <c r="Z35" s="212"/>
      <c r="AA35" s="212"/>
      <c r="AB35" s="212"/>
      <c r="AC35" s="212"/>
      <c r="AD35" s="212"/>
      <c r="AE35" s="212"/>
      <c r="AF35" s="212"/>
      <c r="AG35" s="212" t="s">
        <v>3346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3410</v>
      </c>
      <c r="C36" s="265" t="s">
        <v>3411</v>
      </c>
      <c r="D36" s="259" t="s">
        <v>492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0</v>
      </c>
      <c r="V36" s="222">
        <f>ROUND(E36*U36,2)</f>
        <v>0</v>
      </c>
      <c r="W36" s="222"/>
      <c r="X36" s="222" t="s">
        <v>831</v>
      </c>
      <c r="Y36" s="222" t="s">
        <v>283</v>
      </c>
      <c r="Z36" s="212"/>
      <c r="AA36" s="212"/>
      <c r="AB36" s="212"/>
      <c r="AC36" s="212"/>
      <c r="AD36" s="212"/>
      <c r="AE36" s="212"/>
      <c r="AF36" s="212"/>
      <c r="AG36" s="212" t="s">
        <v>3346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3422</v>
      </c>
      <c r="C37" s="265" t="s">
        <v>3423</v>
      </c>
      <c r="D37" s="259" t="s">
        <v>492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831</v>
      </c>
      <c r="Y37" s="222" t="s">
        <v>283</v>
      </c>
      <c r="Z37" s="212"/>
      <c r="AA37" s="212"/>
      <c r="AB37" s="212"/>
      <c r="AC37" s="212"/>
      <c r="AD37" s="212"/>
      <c r="AE37" s="212"/>
      <c r="AF37" s="212"/>
      <c r="AG37" s="212" t="s">
        <v>3346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3424</v>
      </c>
      <c r="C38" s="265" t="s">
        <v>3425</v>
      </c>
      <c r="D38" s="259" t="s">
        <v>492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831</v>
      </c>
      <c r="Y38" s="222" t="s">
        <v>283</v>
      </c>
      <c r="Z38" s="212"/>
      <c r="AA38" s="212"/>
      <c r="AB38" s="212"/>
      <c r="AC38" s="212"/>
      <c r="AD38" s="212"/>
      <c r="AE38" s="212"/>
      <c r="AF38" s="212"/>
      <c r="AG38" s="212" t="s">
        <v>3346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196</v>
      </c>
      <c r="C39" s="246" t="s">
        <v>197</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276</v>
      </c>
    </row>
    <row r="40" spans="1:60" ht="22.5" outlineLevel="1" x14ac:dyDescent="0.2">
      <c r="A40" s="236">
        <v>25</v>
      </c>
      <c r="B40" s="237" t="s">
        <v>3426</v>
      </c>
      <c r="C40" s="247" t="s">
        <v>3427</v>
      </c>
      <c r="D40" s="238" t="s">
        <v>564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3369</v>
      </c>
      <c r="S40" s="241" t="s">
        <v>280</v>
      </c>
      <c r="T40" s="242" t="s">
        <v>441</v>
      </c>
      <c r="U40" s="222">
        <v>0.47299999999999998</v>
      </c>
      <c r="V40" s="222">
        <f>ROUND(E40*U40,2)</f>
        <v>8.99</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2011</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3543</v>
      </c>
      <c r="C42" s="247" t="s">
        <v>3544</v>
      </c>
      <c r="D42" s="238" t="s">
        <v>564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3369</v>
      </c>
      <c r="S42" s="241" t="s">
        <v>280</v>
      </c>
      <c r="T42" s="242" t="s">
        <v>441</v>
      </c>
      <c r="U42" s="222">
        <v>0.505</v>
      </c>
      <c r="V42" s="222">
        <f>ROUND(E42*U42,2)</f>
        <v>17.68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2011</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3428</v>
      </c>
      <c r="C44" s="247" t="s">
        <v>3429</v>
      </c>
      <c r="D44" s="238" t="s">
        <v>564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3369</v>
      </c>
      <c r="S44" s="241" t="s">
        <v>280</v>
      </c>
      <c r="T44" s="242" t="s">
        <v>441</v>
      </c>
      <c r="U44" s="222">
        <v>0.56499999999999995</v>
      </c>
      <c r="V44" s="222">
        <f>ROUND(E44*U44,2)</f>
        <v>32.21</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2011</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3430</v>
      </c>
      <c r="C46" s="247" t="s">
        <v>3431</v>
      </c>
      <c r="D46" s="238" t="s">
        <v>564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3369</v>
      </c>
      <c r="S46" s="241" t="s">
        <v>280</v>
      </c>
      <c r="T46" s="242" t="s">
        <v>441</v>
      </c>
      <c r="U46" s="222">
        <v>0.748</v>
      </c>
      <c r="V46" s="222">
        <f>ROUND(E46*U46,2)</f>
        <v>5.98</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2011</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3432</v>
      </c>
      <c r="C48" s="247" t="s">
        <v>3433</v>
      </c>
      <c r="D48" s="238" t="s">
        <v>564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3369</v>
      </c>
      <c r="S48" s="241" t="s">
        <v>280</v>
      </c>
      <c r="T48" s="242" t="s">
        <v>441</v>
      </c>
      <c r="U48" s="222">
        <v>0.91900000000000004</v>
      </c>
      <c r="V48" s="222">
        <f>ROUND(E48*U48,2)</f>
        <v>3.68</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2011</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3440</v>
      </c>
      <c r="C50" s="247" t="s">
        <v>3441</v>
      </c>
      <c r="D50" s="238" t="s">
        <v>564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3369</v>
      </c>
      <c r="S50" s="241" t="s">
        <v>280</v>
      </c>
      <c r="T50" s="242" t="s">
        <v>441</v>
      </c>
      <c r="U50" s="222">
        <v>2.1000000000000001E-2</v>
      </c>
      <c r="V50" s="222">
        <f>ROUND(E50*U50,2)</f>
        <v>2.33</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2023</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3442</v>
      </c>
      <c r="C52" s="247" t="s">
        <v>3443</v>
      </c>
      <c r="D52" s="238" t="s">
        <v>564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3369</v>
      </c>
      <c r="S52" s="241" t="s">
        <v>280</v>
      </c>
      <c r="T52" s="242" t="s">
        <v>441</v>
      </c>
      <c r="U52" s="222">
        <v>3.2000000000000001E-2</v>
      </c>
      <c r="V52" s="222">
        <f>ROUND(E52*U52,2)</f>
        <v>0.26</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2023</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3444</v>
      </c>
      <c r="C54" s="247" t="s">
        <v>3445</v>
      </c>
      <c r="D54" s="238" t="s">
        <v>564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3369</v>
      </c>
      <c r="S54" s="241" t="s">
        <v>280</v>
      </c>
      <c r="T54" s="242" t="s">
        <v>441</v>
      </c>
      <c r="U54" s="222">
        <v>4.2000000000000003E-2</v>
      </c>
      <c r="V54" s="222">
        <f>ROUND(E54*U54,2)</f>
        <v>0.17</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2023</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3448</v>
      </c>
      <c r="C56" s="265" t="s">
        <v>3449</v>
      </c>
      <c r="D56" s="259" t="s">
        <v>482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3369</v>
      </c>
      <c r="S56" s="262" t="s">
        <v>280</v>
      </c>
      <c r="T56" s="263" t="s">
        <v>441</v>
      </c>
      <c r="U56" s="222">
        <v>3.5630000000000002</v>
      </c>
      <c r="V56" s="222">
        <f>ROUND(E56*U56,2)</f>
        <v>0.53</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198</v>
      </c>
      <c r="C57" s="246" t="s">
        <v>199</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276</v>
      </c>
    </row>
    <row r="58" spans="1:60" outlineLevel="1" x14ac:dyDescent="0.2">
      <c r="A58" s="257">
        <v>34</v>
      </c>
      <c r="B58" s="258" t="s">
        <v>3462</v>
      </c>
      <c r="C58" s="265" t="s">
        <v>3463</v>
      </c>
      <c r="D58" s="259" t="s">
        <v>492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3369</v>
      </c>
      <c r="S58" s="262" t="s">
        <v>280</v>
      </c>
      <c r="T58" s="263" t="s">
        <v>441</v>
      </c>
      <c r="U58" s="222">
        <v>0.22700000000000001</v>
      </c>
      <c r="V58" s="222">
        <f>ROUND(E58*U58,2)</f>
        <v>0.23</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3464</v>
      </c>
      <c r="C59" s="265" t="s">
        <v>3465</v>
      </c>
      <c r="D59" s="259" t="s">
        <v>492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3369</v>
      </c>
      <c r="S59" s="262" t="s">
        <v>280</v>
      </c>
      <c r="T59" s="263" t="s">
        <v>441</v>
      </c>
      <c r="U59" s="222">
        <v>0.35</v>
      </c>
      <c r="V59" s="222">
        <f>ROUND(E59*U59,2)</f>
        <v>0.7</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3468</v>
      </c>
      <c r="C60" s="265" t="s">
        <v>3469</v>
      </c>
      <c r="D60" s="259" t="s">
        <v>492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3369</v>
      </c>
      <c r="S60" s="262" t="s">
        <v>280</v>
      </c>
      <c r="T60" s="263" t="s">
        <v>441</v>
      </c>
      <c r="U60" s="222">
        <v>0.34</v>
      </c>
      <c r="V60" s="222">
        <f>ROUND(E60*U60,2)</f>
        <v>1.36</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3470</v>
      </c>
      <c r="C61" s="265" t="s">
        <v>3471</v>
      </c>
      <c r="D61" s="259" t="s">
        <v>482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3369</v>
      </c>
      <c r="S61" s="262" t="s">
        <v>280</v>
      </c>
      <c r="T61" s="263" t="s">
        <v>441</v>
      </c>
      <c r="U61" s="222">
        <v>2.5750000000000002</v>
      </c>
      <c r="V61" s="222">
        <f>ROUND(E61*U61,2)</f>
        <v>0.39</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3478</v>
      </c>
      <c r="C62" s="265" t="s">
        <v>3479</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3545</v>
      </c>
      <c r="C63" s="265" t="s">
        <v>3546</v>
      </c>
      <c r="D63" s="259" t="s">
        <v>492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3480</v>
      </c>
      <c r="C64" s="265" t="s">
        <v>3481</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3547</v>
      </c>
      <c r="C65" s="265" t="s">
        <v>3548</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3549</v>
      </c>
      <c r="C66" s="265" t="s">
        <v>3550</v>
      </c>
      <c r="D66" s="259" t="s">
        <v>492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3482</v>
      </c>
      <c r="C67" s="265" t="s">
        <v>3483</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399</v>
      </c>
      <c r="Y67" s="222" t="s">
        <v>283</v>
      </c>
      <c r="Z67" s="212"/>
      <c r="AA67" s="212"/>
      <c r="AB67" s="212"/>
      <c r="AC67" s="212"/>
      <c r="AD67" s="212"/>
      <c r="AE67" s="212"/>
      <c r="AF67" s="212"/>
      <c r="AG67" s="212" t="s">
        <v>1036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3551</v>
      </c>
      <c r="C68" s="265" t="s">
        <v>3552</v>
      </c>
      <c r="D68" s="259" t="s">
        <v>492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399</v>
      </c>
      <c r="Y68" s="222" t="s">
        <v>283</v>
      </c>
      <c r="Z68" s="212"/>
      <c r="AA68" s="212"/>
      <c r="AB68" s="212"/>
      <c r="AC68" s="212"/>
      <c r="AD68" s="212"/>
      <c r="AE68" s="212"/>
      <c r="AF68" s="212"/>
      <c r="AG68" s="212" t="s">
        <v>1036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3484</v>
      </c>
      <c r="C69" s="265" t="s">
        <v>3485</v>
      </c>
      <c r="D69" s="259" t="s">
        <v>492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399</v>
      </c>
      <c r="Y69" s="222" t="s">
        <v>283</v>
      </c>
      <c r="Z69" s="212"/>
      <c r="AA69" s="212"/>
      <c r="AB69" s="212"/>
      <c r="AC69" s="212"/>
      <c r="AD69" s="212"/>
      <c r="AE69" s="212"/>
      <c r="AF69" s="212"/>
      <c r="AG69" s="212" t="s">
        <v>1036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3486</v>
      </c>
      <c r="C70" s="265" t="s">
        <v>3487</v>
      </c>
      <c r="D70" s="259" t="s">
        <v>492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399</v>
      </c>
      <c r="Y70" s="222" t="s">
        <v>283</v>
      </c>
      <c r="Z70" s="212"/>
      <c r="AA70" s="212"/>
      <c r="AB70" s="212"/>
      <c r="AC70" s="212"/>
      <c r="AD70" s="212"/>
      <c r="AE70" s="212"/>
      <c r="AF70" s="212"/>
      <c r="AG70" s="212" t="s">
        <v>1036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3488</v>
      </c>
      <c r="C71" s="265" t="s">
        <v>3489</v>
      </c>
      <c r="D71" s="259" t="s">
        <v>492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3490</v>
      </c>
      <c r="C72" s="265" t="s">
        <v>3553</v>
      </c>
      <c r="D72" s="259" t="s">
        <v>492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399</v>
      </c>
      <c r="Y72" s="222" t="s">
        <v>283</v>
      </c>
      <c r="Z72" s="212"/>
      <c r="AA72" s="212"/>
      <c r="AB72" s="212"/>
      <c r="AC72" s="212"/>
      <c r="AD72" s="212"/>
      <c r="AE72" s="212"/>
      <c r="AF72" s="212"/>
      <c r="AG72" s="212" t="s">
        <v>1036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3492</v>
      </c>
      <c r="C73" s="265" t="s">
        <v>3493</v>
      </c>
      <c r="D73" s="259" t="s">
        <v>492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3554</v>
      </c>
      <c r="C74" s="265" t="s">
        <v>3498</v>
      </c>
      <c r="D74" s="259" t="s">
        <v>492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3346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3555</v>
      </c>
      <c r="C75" s="265" t="s">
        <v>3499</v>
      </c>
      <c r="D75" s="259" t="s">
        <v>492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3346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3556</v>
      </c>
      <c r="C76" s="265" t="s">
        <v>3496</v>
      </c>
      <c r="D76" s="259" t="s">
        <v>492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3346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275</v>
      </c>
      <c r="B77" s="230" t="s">
        <v>212</v>
      </c>
      <c r="C77" s="246" t="s">
        <v>213</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276</v>
      </c>
    </row>
    <row r="78" spans="1:60" outlineLevel="1" x14ac:dyDescent="0.2">
      <c r="A78" s="236">
        <v>53</v>
      </c>
      <c r="B78" s="237" t="s">
        <v>3507</v>
      </c>
      <c r="C78" s="247" t="s">
        <v>1554</v>
      </c>
      <c r="D78" s="238" t="s">
        <v>482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1095</v>
      </c>
      <c r="S78" s="241" t="s">
        <v>280</v>
      </c>
      <c r="T78" s="242" t="s">
        <v>441</v>
      </c>
      <c r="U78" s="222">
        <v>3.327</v>
      </c>
      <c r="V78" s="222">
        <f>ROUND(E78*U78,2)</f>
        <v>0.33</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1076</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3508</v>
      </c>
      <c r="C80" s="265" t="s">
        <v>3509</v>
      </c>
      <c r="D80" s="259" t="s">
        <v>1094</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316</v>
      </c>
      <c r="T80" s="263" t="s">
        <v>281</v>
      </c>
      <c r="U80" s="222">
        <v>0</v>
      </c>
      <c r="V80" s="222">
        <f>ROUND(E80*U80,2)</f>
        <v>0</v>
      </c>
      <c r="W80" s="222"/>
      <c r="X80" s="222" t="s">
        <v>399</v>
      </c>
      <c r="Y80" s="222" t="s">
        <v>283</v>
      </c>
      <c r="Z80" s="212"/>
      <c r="AA80" s="212"/>
      <c r="AB80" s="212"/>
      <c r="AC80" s="212"/>
      <c r="AD80" s="212"/>
      <c r="AE80" s="212"/>
      <c r="AF80" s="212"/>
      <c r="AG80" s="212" t="s">
        <v>1036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275</v>
      </c>
      <c r="B81" s="230" t="s">
        <v>220</v>
      </c>
      <c r="C81" s="246" t="s">
        <v>221</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276</v>
      </c>
    </row>
    <row r="82" spans="1:60" outlineLevel="1" x14ac:dyDescent="0.2">
      <c r="A82" s="257">
        <v>55</v>
      </c>
      <c r="B82" s="258" t="s">
        <v>3510</v>
      </c>
      <c r="C82" s="265" t="s">
        <v>3511</v>
      </c>
      <c r="D82" s="259" t="s">
        <v>439</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316</v>
      </c>
      <c r="T82" s="263" t="s">
        <v>281</v>
      </c>
      <c r="U82" s="222">
        <v>0</v>
      </c>
      <c r="V82" s="222">
        <f>ROUND(E82*U82,2)</f>
        <v>0</v>
      </c>
      <c r="W82" s="222"/>
      <c r="X82" s="222" t="s">
        <v>399</v>
      </c>
      <c r="Y82" s="222" t="s">
        <v>283</v>
      </c>
      <c r="Z82" s="212"/>
      <c r="AA82" s="212"/>
      <c r="AB82" s="212"/>
      <c r="AC82" s="212"/>
      <c r="AD82" s="212"/>
      <c r="AE82" s="212"/>
      <c r="AF82" s="212"/>
      <c r="AG82" s="212" t="s">
        <v>1036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3512</v>
      </c>
      <c r="C83" s="265" t="s">
        <v>3513</v>
      </c>
      <c r="D83" s="259" t="s">
        <v>564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316</v>
      </c>
      <c r="T83" s="263" t="s">
        <v>281</v>
      </c>
      <c r="U83" s="222">
        <v>0</v>
      </c>
      <c r="V83" s="222">
        <f>ROUND(E83*U83,2)</f>
        <v>0</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3514</v>
      </c>
      <c r="C84" s="247" t="s">
        <v>3515</v>
      </c>
      <c r="D84" s="238" t="s">
        <v>564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261</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405</v>
      </c>
    </row>
    <row r="87" spans="1:60" x14ac:dyDescent="0.2">
      <c r="C87" s="253"/>
      <c r="D87" s="10"/>
      <c r="AG87" t="s">
        <v>435</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ubI6ROMjGNkxZbOL7Jjan6wty5gF6E4hzC6r/wtTHo8jcLA98mpCN0BYlEGQYGkpbXDDZPHuTbQkZ9amWk9XQ==" saltValue="XNO9yToQeQLMjLK2eaTePg=="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13A3-1148-47DB-BB94-B1EA4EF19D6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89</v>
      </c>
      <c r="C3" s="201" t="s">
        <v>90</v>
      </c>
      <c r="D3" s="199"/>
      <c r="E3" s="199"/>
      <c r="F3" s="199"/>
      <c r="G3" s="200"/>
      <c r="AC3" s="176" t="s">
        <v>248</v>
      </c>
      <c r="AG3" t="s">
        <v>251</v>
      </c>
    </row>
    <row r="4" spans="1:60" ht="24.95" customHeight="1" x14ac:dyDescent="0.2">
      <c r="A4" s="202" t="s">
        <v>9</v>
      </c>
      <c r="B4" s="203" t="s">
        <v>91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3557</v>
      </c>
      <c r="C9" s="265" t="s">
        <v>3522</v>
      </c>
      <c r="D9" s="259" t="s">
        <v>564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3525</v>
      </c>
      <c r="C10" s="265" t="s">
        <v>3526</v>
      </c>
      <c r="D10" s="259" t="s">
        <v>3213</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3530</v>
      </c>
      <c r="C11" s="265" t="s">
        <v>3558</v>
      </c>
      <c r="D11" s="259" t="s">
        <v>3213</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3559</v>
      </c>
      <c r="C12" s="265" t="s">
        <v>3524</v>
      </c>
      <c r="D12" s="259" t="s">
        <v>564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3231</v>
      </c>
      <c r="Y12" s="222" t="s">
        <v>283</v>
      </c>
      <c r="Z12" s="212"/>
      <c r="AA12" s="212"/>
      <c r="AB12" s="212"/>
      <c r="AC12" s="212"/>
      <c r="AD12" s="212"/>
      <c r="AE12" s="212"/>
      <c r="AF12" s="212"/>
      <c r="AG12" s="212" t="s">
        <v>3503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276</v>
      </c>
    </row>
    <row r="14" spans="1:60" outlineLevel="1" x14ac:dyDescent="0.2">
      <c r="A14" s="236">
        <v>5</v>
      </c>
      <c r="B14" s="237" t="s">
        <v>3560</v>
      </c>
      <c r="C14" s="247" t="s">
        <v>1973</v>
      </c>
      <c r="D14" s="238" t="s">
        <v>482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1.966</v>
      </c>
      <c r="V14" s="222">
        <f>ROUND(E14*U14,2)</f>
        <v>1.57</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3342</v>
      </c>
      <c r="C16" s="265" t="s">
        <v>3343</v>
      </c>
      <c r="D16" s="259" t="s">
        <v>564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3561</v>
      </c>
      <c r="C17" s="247" t="s">
        <v>3345</v>
      </c>
      <c r="D17" s="238" t="s">
        <v>564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3346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3562</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3563</v>
      </c>
      <c r="C19" s="247" t="s">
        <v>3345</v>
      </c>
      <c r="D19" s="238" t="s">
        <v>564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3346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3564</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3350</v>
      </c>
      <c r="C21" s="247" t="s">
        <v>3345</v>
      </c>
      <c r="D21" s="238" t="s">
        <v>564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831</v>
      </c>
      <c r="Y21" s="222" t="s">
        <v>283</v>
      </c>
      <c r="Z21" s="212"/>
      <c r="AA21" s="212"/>
      <c r="AB21" s="212"/>
      <c r="AC21" s="212"/>
      <c r="AD21" s="212"/>
      <c r="AE21" s="212"/>
      <c r="AF21" s="212"/>
      <c r="AG21" s="212" t="s">
        <v>3346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3351</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3565</v>
      </c>
      <c r="C23" s="265" t="s">
        <v>3566</v>
      </c>
      <c r="D23" s="259" t="s">
        <v>564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889</v>
      </c>
      <c r="S23" s="262" t="s">
        <v>3356</v>
      </c>
      <c r="T23" s="263" t="s">
        <v>281</v>
      </c>
      <c r="U23" s="222">
        <v>0</v>
      </c>
      <c r="V23" s="222">
        <f>ROUND(E23*U23,2)</f>
        <v>0</v>
      </c>
      <c r="W23" s="222"/>
      <c r="X23" s="222" t="s">
        <v>831</v>
      </c>
      <c r="Y23" s="222" t="s">
        <v>283</v>
      </c>
      <c r="Z23" s="212"/>
      <c r="AA23" s="212"/>
      <c r="AB23" s="212"/>
      <c r="AC23" s="212"/>
      <c r="AD23" s="212"/>
      <c r="AE23" s="212"/>
      <c r="AF23" s="212"/>
      <c r="AG23" s="212" t="s">
        <v>3346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3532</v>
      </c>
      <c r="C24" s="265" t="s">
        <v>3533</v>
      </c>
      <c r="D24" s="259" t="s">
        <v>564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889</v>
      </c>
      <c r="S24" s="262" t="s">
        <v>3356</v>
      </c>
      <c r="T24" s="263" t="s">
        <v>281</v>
      </c>
      <c r="U24" s="222">
        <v>0</v>
      </c>
      <c r="V24" s="222">
        <f>ROUND(E24*U24,2)</f>
        <v>0</v>
      </c>
      <c r="W24" s="222"/>
      <c r="X24" s="222" t="s">
        <v>831</v>
      </c>
      <c r="Y24" s="222" t="s">
        <v>283</v>
      </c>
      <c r="Z24" s="212"/>
      <c r="AA24" s="212"/>
      <c r="AB24" s="212"/>
      <c r="AC24" s="212"/>
      <c r="AD24" s="212"/>
      <c r="AE24" s="212"/>
      <c r="AF24" s="212"/>
      <c r="AG24" s="212" t="s">
        <v>3346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3354</v>
      </c>
      <c r="C25" s="265" t="s">
        <v>3355</v>
      </c>
      <c r="D25" s="259" t="s">
        <v>564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889</v>
      </c>
      <c r="S25" s="262" t="s">
        <v>3356</v>
      </c>
      <c r="T25" s="263" t="s">
        <v>281</v>
      </c>
      <c r="U25" s="222">
        <v>0</v>
      </c>
      <c r="V25" s="222">
        <f>ROUND(E25*U25,2)</f>
        <v>0</v>
      </c>
      <c r="W25" s="222"/>
      <c r="X25" s="222" t="s">
        <v>831</v>
      </c>
      <c r="Y25" s="222" t="s">
        <v>283</v>
      </c>
      <c r="Z25" s="212"/>
      <c r="AA25" s="212"/>
      <c r="AB25" s="212"/>
      <c r="AC25" s="212"/>
      <c r="AD25" s="212"/>
      <c r="AE25" s="212"/>
      <c r="AF25" s="212"/>
      <c r="AG25" s="212" t="s">
        <v>3346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3567</v>
      </c>
      <c r="C26" s="265" t="s">
        <v>3568</v>
      </c>
      <c r="D26" s="259" t="s">
        <v>564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889</v>
      </c>
      <c r="S26" s="262" t="s">
        <v>3356</v>
      </c>
      <c r="T26" s="263" t="s">
        <v>281</v>
      </c>
      <c r="U26" s="222">
        <v>0</v>
      </c>
      <c r="V26" s="222">
        <f>ROUND(E26*U26,2)</f>
        <v>0</v>
      </c>
      <c r="W26" s="222"/>
      <c r="X26" s="222" t="s">
        <v>831</v>
      </c>
      <c r="Y26" s="222" t="s">
        <v>283</v>
      </c>
      <c r="Z26" s="212"/>
      <c r="AA26" s="212"/>
      <c r="AB26" s="212"/>
      <c r="AC26" s="212"/>
      <c r="AD26" s="212"/>
      <c r="AE26" s="212"/>
      <c r="AF26" s="212"/>
      <c r="AG26" s="212" t="s">
        <v>3346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3569</v>
      </c>
      <c r="C27" s="265" t="s">
        <v>3570</v>
      </c>
      <c r="D27" s="259" t="s">
        <v>564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889</v>
      </c>
      <c r="S27" s="262" t="s">
        <v>3356</v>
      </c>
      <c r="T27" s="263" t="s">
        <v>281</v>
      </c>
      <c r="U27" s="222">
        <v>0</v>
      </c>
      <c r="V27" s="222">
        <f>ROUND(E27*U27,2)</f>
        <v>0</v>
      </c>
      <c r="W27" s="222"/>
      <c r="X27" s="222" t="s">
        <v>831</v>
      </c>
      <c r="Y27" s="222" t="s">
        <v>283</v>
      </c>
      <c r="Z27" s="212"/>
      <c r="AA27" s="212"/>
      <c r="AB27" s="212"/>
      <c r="AC27" s="212"/>
      <c r="AD27" s="212"/>
      <c r="AE27" s="212"/>
      <c r="AF27" s="212"/>
      <c r="AG27" s="212" t="s">
        <v>3346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3359</v>
      </c>
      <c r="C28" s="265" t="s">
        <v>3360</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3346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3361</v>
      </c>
      <c r="C29" s="265" t="s">
        <v>3362</v>
      </c>
      <c r="D29" s="259" t="s">
        <v>492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3346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196</v>
      </c>
      <c r="C30" s="246" t="s">
        <v>197</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276</v>
      </c>
    </row>
    <row r="31" spans="1:60" ht="22.5" outlineLevel="1" x14ac:dyDescent="0.2">
      <c r="A31" s="236">
        <v>17</v>
      </c>
      <c r="B31" s="237" t="s">
        <v>3440</v>
      </c>
      <c r="C31" s="247" t="s">
        <v>3441</v>
      </c>
      <c r="D31" s="238" t="s">
        <v>564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3369</v>
      </c>
      <c r="S31" s="241" t="s">
        <v>280</v>
      </c>
      <c r="T31" s="242" t="s">
        <v>441</v>
      </c>
      <c r="U31" s="222">
        <v>2.1000000000000001E-2</v>
      </c>
      <c r="V31" s="222">
        <f>ROUND(E31*U31,2)</f>
        <v>46.18</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2023</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3571</v>
      </c>
      <c r="C33" s="247" t="s">
        <v>3572</v>
      </c>
      <c r="D33" s="238" t="s">
        <v>564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3369</v>
      </c>
      <c r="S33" s="241" t="s">
        <v>280</v>
      </c>
      <c r="T33" s="242" t="s">
        <v>441</v>
      </c>
      <c r="U33" s="222">
        <v>3.2000000000000001E-2</v>
      </c>
      <c r="V33" s="222">
        <f>ROUND(E33*U33,2)</f>
        <v>1.28</v>
      </c>
      <c r="W33" s="222"/>
      <c r="X33" s="222" t="s">
        <v>399</v>
      </c>
      <c r="Y33" s="222" t="s">
        <v>283</v>
      </c>
      <c r="Z33" s="212"/>
      <c r="AA33" s="212"/>
      <c r="AB33" s="212"/>
      <c r="AC33" s="212"/>
      <c r="AD33" s="212"/>
      <c r="AE33" s="212"/>
      <c r="AF33" s="212"/>
      <c r="AG33" s="212" t="s">
        <v>1036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2023</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3442</v>
      </c>
      <c r="C35" s="247" t="s">
        <v>3443</v>
      </c>
      <c r="D35" s="238" t="s">
        <v>564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3369</v>
      </c>
      <c r="S35" s="241" t="s">
        <v>280</v>
      </c>
      <c r="T35" s="242" t="s">
        <v>441</v>
      </c>
      <c r="U35" s="222">
        <v>3.2000000000000001E-2</v>
      </c>
      <c r="V35" s="222">
        <f>ROUND(E35*U35,2)</f>
        <v>4.22</v>
      </c>
      <c r="W35" s="222"/>
      <c r="X35" s="222" t="s">
        <v>399</v>
      </c>
      <c r="Y35" s="222" t="s">
        <v>283</v>
      </c>
      <c r="Z35" s="212"/>
      <c r="AA35" s="212"/>
      <c r="AB35" s="212"/>
      <c r="AC35" s="212"/>
      <c r="AD35" s="212"/>
      <c r="AE35" s="212"/>
      <c r="AF35" s="212"/>
      <c r="AG35" s="212" t="s">
        <v>1036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2023</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3444</v>
      </c>
      <c r="C37" s="247" t="s">
        <v>3445</v>
      </c>
      <c r="D37" s="238" t="s">
        <v>564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3369</v>
      </c>
      <c r="S37" s="241" t="s">
        <v>280</v>
      </c>
      <c r="T37" s="242" t="s">
        <v>441</v>
      </c>
      <c r="U37" s="222">
        <v>4.2000000000000003E-2</v>
      </c>
      <c r="V37" s="222">
        <f>ROUND(E37*U37,2)</f>
        <v>2.6</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2023</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3446</v>
      </c>
      <c r="C39" s="247" t="s">
        <v>3447</v>
      </c>
      <c r="D39" s="238" t="s">
        <v>564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3369</v>
      </c>
      <c r="S39" s="241" t="s">
        <v>280</v>
      </c>
      <c r="T39" s="242" t="s">
        <v>441</v>
      </c>
      <c r="U39" s="222">
        <v>5.2999999999999999E-2</v>
      </c>
      <c r="V39" s="222">
        <f>ROUND(E39*U39,2)</f>
        <v>7.53</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2023</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3573</v>
      </c>
      <c r="C41" s="265" t="s">
        <v>3574</v>
      </c>
      <c r="D41" s="259" t="s">
        <v>564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3369</v>
      </c>
      <c r="S41" s="262" t="s">
        <v>280</v>
      </c>
      <c r="T41" s="263" t="s">
        <v>441</v>
      </c>
      <c r="U41" s="222">
        <v>0.35</v>
      </c>
      <c r="V41" s="222">
        <f>ROUND(E41*U41,2)</f>
        <v>591.15</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3575</v>
      </c>
      <c r="C42" s="265" t="s">
        <v>3576</v>
      </c>
      <c r="D42" s="259" t="s">
        <v>564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3369</v>
      </c>
      <c r="S42" s="262" t="s">
        <v>280</v>
      </c>
      <c r="T42" s="263" t="s">
        <v>441</v>
      </c>
      <c r="U42" s="222">
        <v>0.33</v>
      </c>
      <c r="V42" s="222">
        <f>ROUND(E42*U42,2)</f>
        <v>97.68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3577</v>
      </c>
      <c r="C43" s="265" t="s">
        <v>3578</v>
      </c>
      <c r="D43" s="259" t="s">
        <v>564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3369</v>
      </c>
      <c r="S43" s="262" t="s">
        <v>280</v>
      </c>
      <c r="T43" s="263" t="s">
        <v>441</v>
      </c>
      <c r="U43" s="222">
        <v>0.38100000000000001</v>
      </c>
      <c r="V43" s="222">
        <f>ROUND(E43*U43,2)</f>
        <v>84.96</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3579</v>
      </c>
      <c r="C44" s="265" t="s">
        <v>3580</v>
      </c>
      <c r="D44" s="259" t="s">
        <v>564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3369</v>
      </c>
      <c r="S44" s="262" t="s">
        <v>280</v>
      </c>
      <c r="T44" s="263" t="s">
        <v>441</v>
      </c>
      <c r="U44" s="222">
        <v>0.433</v>
      </c>
      <c r="V44" s="222">
        <f>ROUND(E44*U44,2)</f>
        <v>17.32</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3581</v>
      </c>
      <c r="C45" s="265" t="s">
        <v>3582</v>
      </c>
      <c r="D45" s="259" t="s">
        <v>564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3369</v>
      </c>
      <c r="S45" s="262" t="s">
        <v>280</v>
      </c>
      <c r="T45" s="263" t="s">
        <v>441</v>
      </c>
      <c r="U45" s="222">
        <v>0.56699999999999995</v>
      </c>
      <c r="V45" s="222">
        <f>ROUND(E45*U45,2)</f>
        <v>74.84</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3583</v>
      </c>
      <c r="C46" s="265" t="s">
        <v>3584</v>
      </c>
      <c r="D46" s="259" t="s">
        <v>564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3369</v>
      </c>
      <c r="S46" s="262" t="s">
        <v>280</v>
      </c>
      <c r="T46" s="263" t="s">
        <v>441</v>
      </c>
      <c r="U46" s="222">
        <v>0.752</v>
      </c>
      <c r="V46" s="222">
        <f>ROUND(E46*U46,2)</f>
        <v>46.62</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3585</v>
      </c>
      <c r="C47" s="265" t="s">
        <v>3586</v>
      </c>
      <c r="D47" s="259" t="s">
        <v>564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3369</v>
      </c>
      <c r="S47" s="262" t="s">
        <v>280</v>
      </c>
      <c r="T47" s="263" t="s">
        <v>441</v>
      </c>
      <c r="U47" s="222">
        <v>0.82399999999999995</v>
      </c>
      <c r="V47" s="222">
        <f>ROUND(E47*U47,2)</f>
        <v>117.01</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3587</v>
      </c>
      <c r="C48" s="265" t="s">
        <v>3588</v>
      </c>
      <c r="D48" s="259" t="s">
        <v>482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3369</v>
      </c>
      <c r="S48" s="262" t="s">
        <v>280</v>
      </c>
      <c r="T48" s="263" t="s">
        <v>441</v>
      </c>
      <c r="U48" s="222">
        <v>3.246</v>
      </c>
      <c r="V48" s="222">
        <f>ROUND(E48*U48,2)</f>
        <v>47.07</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3559</v>
      </c>
      <c r="C49" s="265" t="s">
        <v>3589</v>
      </c>
      <c r="D49" s="259" t="s">
        <v>564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316</v>
      </c>
      <c r="T49" s="263" t="s">
        <v>281</v>
      </c>
      <c r="U49" s="222">
        <v>0</v>
      </c>
      <c r="V49" s="222">
        <f>ROUND(E49*U49,2)</f>
        <v>0</v>
      </c>
      <c r="W49" s="222"/>
      <c r="X49" s="222" t="s">
        <v>399</v>
      </c>
      <c r="Y49" s="222" t="s">
        <v>283</v>
      </c>
      <c r="Z49" s="212"/>
      <c r="AA49" s="212"/>
      <c r="AB49" s="212"/>
      <c r="AC49" s="212"/>
      <c r="AD49" s="212"/>
      <c r="AE49" s="212"/>
      <c r="AF49" s="212"/>
      <c r="AG49" s="212" t="s">
        <v>1036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3590</v>
      </c>
      <c r="C50" s="265" t="s">
        <v>3591</v>
      </c>
      <c r="D50" s="259" t="s">
        <v>564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316</v>
      </c>
      <c r="T50" s="263" t="s">
        <v>281</v>
      </c>
      <c r="U50" s="222">
        <v>0</v>
      </c>
      <c r="V50" s="222">
        <f>ROUND(E50*U50,2)</f>
        <v>0</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3529</v>
      </c>
      <c r="C51" s="265" t="s">
        <v>3592</v>
      </c>
      <c r="D51" s="259" t="s">
        <v>564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316</v>
      </c>
      <c r="T51" s="263" t="s">
        <v>281</v>
      </c>
      <c r="U51" s="222">
        <v>0</v>
      </c>
      <c r="V51" s="222">
        <f>ROUND(E51*U51,2)</f>
        <v>0</v>
      </c>
      <c r="W51" s="222"/>
      <c r="X51" s="222" t="s">
        <v>399</v>
      </c>
      <c r="Y51" s="222" t="s">
        <v>283</v>
      </c>
      <c r="Z51" s="212"/>
      <c r="AA51" s="212"/>
      <c r="AB51" s="212"/>
      <c r="AC51" s="212"/>
      <c r="AD51" s="212"/>
      <c r="AE51" s="212"/>
      <c r="AF51" s="212"/>
      <c r="AG51" s="212" t="s">
        <v>1036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3593</v>
      </c>
      <c r="C52" s="265" t="s">
        <v>3594</v>
      </c>
      <c r="D52" s="259" t="s">
        <v>564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3595</v>
      </c>
      <c r="C53" s="265" t="s">
        <v>3596</v>
      </c>
      <c r="D53" s="259" t="s">
        <v>564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399</v>
      </c>
      <c r="Y53" s="222" t="s">
        <v>283</v>
      </c>
      <c r="Z53" s="212"/>
      <c r="AA53" s="212"/>
      <c r="AB53" s="212"/>
      <c r="AC53" s="212"/>
      <c r="AD53" s="212"/>
      <c r="AE53" s="212"/>
      <c r="AF53" s="212"/>
      <c r="AG53" s="212" t="s">
        <v>1036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3597</v>
      </c>
      <c r="C54" s="265" t="s">
        <v>3598</v>
      </c>
      <c r="D54" s="259" t="s">
        <v>564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3599</v>
      </c>
      <c r="C55" s="265" t="s">
        <v>3600</v>
      </c>
      <c r="D55" s="259" t="s">
        <v>564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316</v>
      </c>
      <c r="T55" s="263" t="s">
        <v>281</v>
      </c>
      <c r="U55" s="222">
        <v>0</v>
      </c>
      <c r="V55" s="222">
        <f>ROUND(E55*U55,2)</f>
        <v>0</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3601</v>
      </c>
      <c r="C56" s="265" t="s">
        <v>3602</v>
      </c>
      <c r="D56" s="259" t="s">
        <v>564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316</v>
      </c>
      <c r="T56" s="263" t="s">
        <v>281</v>
      </c>
      <c r="U56" s="222">
        <v>0</v>
      </c>
      <c r="V56" s="222">
        <f>ROUND(E56*U56,2)</f>
        <v>0</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3603</v>
      </c>
      <c r="C57" s="265" t="s">
        <v>3604</v>
      </c>
      <c r="D57" s="259" t="s">
        <v>492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3605</v>
      </c>
      <c r="C58" s="247" t="s">
        <v>3606</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316</v>
      </c>
      <c r="T58" s="242" t="s">
        <v>281</v>
      </c>
      <c r="U58" s="222">
        <v>0</v>
      </c>
      <c r="V58" s="222">
        <f>ROUND(E58*U58,2)</f>
        <v>0</v>
      </c>
      <c r="W58" s="222"/>
      <c r="X58" s="222" t="s">
        <v>831</v>
      </c>
      <c r="Y58" s="222" t="s">
        <v>283</v>
      </c>
      <c r="Z58" s="212"/>
      <c r="AA58" s="212"/>
      <c r="AB58" s="212"/>
      <c r="AC58" s="212"/>
      <c r="AD58" s="212"/>
      <c r="AE58" s="212"/>
      <c r="AF58" s="212"/>
      <c r="AG58" s="212" t="s">
        <v>3346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3607</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275</v>
      </c>
      <c r="B60" s="230" t="s">
        <v>198</v>
      </c>
      <c r="C60" s="246" t="s">
        <v>199</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276</v>
      </c>
    </row>
    <row r="61" spans="1:60" outlineLevel="1" x14ac:dyDescent="0.2">
      <c r="A61" s="257">
        <v>40</v>
      </c>
      <c r="B61" s="258" t="s">
        <v>3460</v>
      </c>
      <c r="C61" s="265" t="s">
        <v>3461</v>
      </c>
      <c r="D61" s="259" t="s">
        <v>492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3369</v>
      </c>
      <c r="S61" s="262" t="s">
        <v>280</v>
      </c>
      <c r="T61" s="263" t="s">
        <v>441</v>
      </c>
      <c r="U61" s="222">
        <v>0.16500000000000001</v>
      </c>
      <c r="V61" s="222">
        <f>ROUND(E61*U61,2)</f>
        <v>62.04</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3608</v>
      </c>
      <c r="C62" s="265" t="s">
        <v>3609</v>
      </c>
      <c r="D62" s="259" t="s">
        <v>482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3369</v>
      </c>
      <c r="S62" s="262" t="s">
        <v>280</v>
      </c>
      <c r="T62" s="263" t="s">
        <v>441</v>
      </c>
      <c r="U62" s="222">
        <v>2.351</v>
      </c>
      <c r="V62" s="222">
        <f>ROUND(E62*U62,2)</f>
        <v>0.94</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3549</v>
      </c>
      <c r="C63" s="265" t="s">
        <v>3550</v>
      </c>
      <c r="D63" s="259" t="s">
        <v>492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3610</v>
      </c>
      <c r="C64" s="265" t="s">
        <v>3611</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3612</v>
      </c>
      <c r="C65" s="265" t="s">
        <v>3613</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3614</v>
      </c>
      <c r="C66" s="265" t="s">
        <v>3615</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3616</v>
      </c>
      <c r="C67" s="265" t="s">
        <v>3617</v>
      </c>
      <c r="D67" s="259" t="s">
        <v>492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3346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3618</v>
      </c>
      <c r="C68" s="265" t="s">
        <v>3619</v>
      </c>
      <c r="D68" s="259" t="s">
        <v>492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3346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3620</v>
      </c>
      <c r="C69" s="265" t="s">
        <v>3621</v>
      </c>
      <c r="D69" s="259" t="s">
        <v>492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3346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3622</v>
      </c>
      <c r="C70" s="265" t="s">
        <v>3623</v>
      </c>
      <c r="D70" s="259" t="s">
        <v>492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3346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3624</v>
      </c>
      <c r="C71" s="265" t="s">
        <v>3625</v>
      </c>
      <c r="D71" s="259" t="s">
        <v>492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3346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3626</v>
      </c>
      <c r="C72" s="265" t="s">
        <v>3627</v>
      </c>
      <c r="D72" s="259" t="s">
        <v>492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3346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275</v>
      </c>
      <c r="B73" s="230" t="s">
        <v>200</v>
      </c>
      <c r="C73" s="246" t="s">
        <v>201</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276</v>
      </c>
    </row>
    <row r="74" spans="1:60" ht="22.5" outlineLevel="1" x14ac:dyDescent="0.2">
      <c r="A74" s="257">
        <v>52</v>
      </c>
      <c r="B74" s="258" t="s">
        <v>3628</v>
      </c>
      <c r="C74" s="265" t="s">
        <v>3629</v>
      </c>
      <c r="D74" s="259" t="s">
        <v>439</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3369</v>
      </c>
      <c r="S74" s="262" t="s">
        <v>3630</v>
      </c>
      <c r="T74" s="263" t="s">
        <v>1410</v>
      </c>
      <c r="U74" s="222">
        <v>0.41099999999999998</v>
      </c>
      <c r="V74" s="222">
        <f>ROUND(E74*U74,2)</f>
        <v>15.3</v>
      </c>
      <c r="W74" s="222"/>
      <c r="X74" s="222" t="s">
        <v>399</v>
      </c>
      <c r="Y74" s="222" t="s">
        <v>283</v>
      </c>
      <c r="Z74" s="212"/>
      <c r="AA74" s="212"/>
      <c r="AB74" s="212"/>
      <c r="AC74" s="212"/>
      <c r="AD74" s="212"/>
      <c r="AE74" s="212"/>
      <c r="AF74" s="212"/>
      <c r="AG74" s="212" t="s">
        <v>400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3631</v>
      </c>
      <c r="C75" s="265" t="s">
        <v>3632</v>
      </c>
      <c r="D75" s="259" t="s">
        <v>439</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3369</v>
      </c>
      <c r="S75" s="262" t="s">
        <v>280</v>
      </c>
      <c r="T75" s="263" t="s">
        <v>441</v>
      </c>
      <c r="U75" s="222">
        <v>0.13400000000000001</v>
      </c>
      <c r="V75" s="222">
        <f>ROUND(E75*U75,2)</f>
        <v>115.16</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3633</v>
      </c>
      <c r="C76" s="265" t="s">
        <v>3634</v>
      </c>
      <c r="D76" s="259" t="s">
        <v>439</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3369</v>
      </c>
      <c r="S76" s="262" t="s">
        <v>280</v>
      </c>
      <c r="T76" s="263" t="s">
        <v>441</v>
      </c>
      <c r="U76" s="222">
        <v>0.42899999999999999</v>
      </c>
      <c r="V76" s="222">
        <f>ROUND(E76*U76,2)</f>
        <v>359.12</v>
      </c>
      <c r="W76" s="222"/>
      <c r="X76" s="222" t="s">
        <v>399</v>
      </c>
      <c r="Y76" s="222" t="s">
        <v>283</v>
      </c>
      <c r="Z76" s="212"/>
      <c r="AA76" s="212"/>
      <c r="AB76" s="212"/>
      <c r="AC76" s="212"/>
      <c r="AD76" s="212"/>
      <c r="AE76" s="212"/>
      <c r="AF76" s="212"/>
      <c r="AG76" s="212" t="s">
        <v>1036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3635</v>
      </c>
      <c r="C77" s="265" t="s">
        <v>3636</v>
      </c>
      <c r="D77" s="259" t="s">
        <v>439</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3369</v>
      </c>
      <c r="S77" s="262" t="s">
        <v>280</v>
      </c>
      <c r="T77" s="263" t="s">
        <v>441</v>
      </c>
      <c r="U77" s="222">
        <v>8.2000000000000003E-2</v>
      </c>
      <c r="V77" s="222">
        <f>ROUND(E77*U77,2)</f>
        <v>70.47</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3637</v>
      </c>
      <c r="C78" s="247" t="s">
        <v>3638</v>
      </c>
      <c r="D78" s="238" t="s">
        <v>439</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3369</v>
      </c>
      <c r="S78" s="241" t="s">
        <v>280</v>
      </c>
      <c r="T78" s="242" t="s">
        <v>441</v>
      </c>
      <c r="U78" s="222">
        <v>5.1999999999999998E-2</v>
      </c>
      <c r="V78" s="222">
        <f>ROUND(E78*U78,2)</f>
        <v>44.69</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3639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212</v>
      </c>
      <c r="C80" s="246" t="s">
        <v>213</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276</v>
      </c>
    </row>
    <row r="81" spans="1:60" outlineLevel="1" x14ac:dyDescent="0.2">
      <c r="A81" s="236">
        <v>57</v>
      </c>
      <c r="B81" s="237" t="s">
        <v>3640</v>
      </c>
      <c r="C81" s="247" t="s">
        <v>3641</v>
      </c>
      <c r="D81" s="238" t="s">
        <v>482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1095</v>
      </c>
      <c r="S81" s="241" t="s">
        <v>280</v>
      </c>
      <c r="T81" s="242" t="s">
        <v>441</v>
      </c>
      <c r="U81" s="222">
        <v>3.016</v>
      </c>
      <c r="V81" s="222">
        <f>ROUND(E81*U81,2)</f>
        <v>10.56</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1076</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3508</v>
      </c>
      <c r="C83" s="265" t="s">
        <v>3509</v>
      </c>
      <c r="D83" s="259" t="s">
        <v>1094</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316</v>
      </c>
      <c r="T83" s="263" t="s">
        <v>281</v>
      </c>
      <c r="U83" s="222">
        <v>0.42599999999999999</v>
      </c>
      <c r="V83" s="222">
        <f>ROUND(E83*U83,2)</f>
        <v>1491</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275</v>
      </c>
      <c r="B84" s="230" t="s">
        <v>220</v>
      </c>
      <c r="C84" s="246" t="s">
        <v>221</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276</v>
      </c>
    </row>
    <row r="85" spans="1:60" outlineLevel="1" x14ac:dyDescent="0.2">
      <c r="A85" s="257">
        <v>59</v>
      </c>
      <c r="B85" s="258" t="s">
        <v>3642</v>
      </c>
      <c r="C85" s="265" t="s">
        <v>3643</v>
      </c>
      <c r="D85" s="259" t="s">
        <v>439</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316</v>
      </c>
      <c r="T85" s="263" t="s">
        <v>281</v>
      </c>
      <c r="U85" s="222">
        <v>0</v>
      </c>
      <c r="V85" s="222">
        <f>ROUND(E85*U85,2)</f>
        <v>0</v>
      </c>
      <c r="W85" s="222"/>
      <c r="X85" s="222" t="s">
        <v>399</v>
      </c>
      <c r="Y85" s="222" t="s">
        <v>283</v>
      </c>
      <c r="Z85" s="212"/>
      <c r="AA85" s="212"/>
      <c r="AB85" s="212"/>
      <c r="AC85" s="212"/>
      <c r="AD85" s="212"/>
      <c r="AE85" s="212"/>
      <c r="AF85" s="212"/>
      <c r="AG85" s="212" t="s">
        <v>1036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3644</v>
      </c>
      <c r="C86" s="265" t="s">
        <v>3645</v>
      </c>
      <c r="D86" s="259" t="s">
        <v>439</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316</v>
      </c>
      <c r="T86" s="263" t="s">
        <v>281</v>
      </c>
      <c r="U86" s="222">
        <v>0</v>
      </c>
      <c r="V86" s="222">
        <f>ROUND(E86*U86,2)</f>
        <v>0</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3646</v>
      </c>
      <c r="C87" s="265" t="s">
        <v>3647</v>
      </c>
      <c r="D87" s="259" t="s">
        <v>439</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316</v>
      </c>
      <c r="T87" s="263" t="s">
        <v>281</v>
      </c>
      <c r="U87" s="222">
        <v>0</v>
      </c>
      <c r="V87" s="222">
        <f>ROUND(E87*U87,2)</f>
        <v>0</v>
      </c>
      <c r="W87" s="222"/>
      <c r="X87" s="222" t="s">
        <v>399</v>
      </c>
      <c r="Y87" s="222" t="s">
        <v>283</v>
      </c>
      <c r="Z87" s="212"/>
      <c r="AA87" s="212"/>
      <c r="AB87" s="212"/>
      <c r="AC87" s="212"/>
      <c r="AD87" s="212"/>
      <c r="AE87" s="212"/>
      <c r="AF87" s="212"/>
      <c r="AG87" s="212" t="s">
        <v>1036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3648</v>
      </c>
      <c r="C88" s="265" t="s">
        <v>3649</v>
      </c>
      <c r="D88" s="259" t="s">
        <v>439</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316</v>
      </c>
      <c r="T88" s="263" t="s">
        <v>281</v>
      </c>
      <c r="U88" s="222">
        <v>0</v>
      </c>
      <c r="V88" s="222">
        <f>ROUND(E88*U88,2)</f>
        <v>0</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3650</v>
      </c>
      <c r="C89" s="265" t="s">
        <v>3651</v>
      </c>
      <c r="D89" s="259" t="s">
        <v>439</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316</v>
      </c>
      <c r="T89" s="263" t="s">
        <v>281</v>
      </c>
      <c r="U89" s="222">
        <v>0</v>
      </c>
      <c r="V89" s="222">
        <f>ROUND(E89*U89,2)</f>
        <v>0</v>
      </c>
      <c r="W89" s="222"/>
      <c r="X89" s="222" t="s">
        <v>399</v>
      </c>
      <c r="Y89" s="222" t="s">
        <v>283</v>
      </c>
      <c r="Z89" s="212"/>
      <c r="AA89" s="212"/>
      <c r="AB89" s="212"/>
      <c r="AC89" s="212"/>
      <c r="AD89" s="212"/>
      <c r="AE89" s="212"/>
      <c r="AF89" s="212"/>
      <c r="AG89" s="212" t="s">
        <v>1036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3652</v>
      </c>
      <c r="C90" s="247" t="s">
        <v>3653</v>
      </c>
      <c r="D90" s="238" t="s">
        <v>439</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316</v>
      </c>
      <c r="T90" s="242" t="s">
        <v>281</v>
      </c>
      <c r="U90" s="222">
        <v>0</v>
      </c>
      <c r="V90" s="222">
        <f>ROUND(E90*U90,2)</f>
        <v>0</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261</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405</v>
      </c>
    </row>
    <row r="93" spans="1:60" x14ac:dyDescent="0.2">
      <c r="C93" s="253"/>
      <c r="D93" s="10"/>
      <c r="AG93" t="s">
        <v>435</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EbaJGN7Z1beAp2zwr+/kTEjX74VM5bWbWoaAgANlCL4Y5NVYSGLY/2Mo/yOkB+pMu7T9YiuuHp0YYyI3ds2Wg==" saltValue="YOpQD485sAN0DhTDvZvMog=="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EA35-1212-4C2A-BF96-9C81D8C308E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92</v>
      </c>
      <c r="C3" s="201" t="s">
        <v>93</v>
      </c>
      <c r="D3" s="199"/>
      <c r="E3" s="199"/>
      <c r="F3" s="199"/>
      <c r="G3" s="200"/>
      <c r="AC3" s="176" t="s">
        <v>248</v>
      </c>
      <c r="AG3" t="s">
        <v>251</v>
      </c>
    </row>
    <row r="4" spans="1:60" ht="24.95" customHeight="1" x14ac:dyDescent="0.2">
      <c r="A4" s="202" t="s">
        <v>9</v>
      </c>
      <c r="B4" s="203" t="s">
        <v>94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276</v>
      </c>
    </row>
    <row r="9" spans="1:60" outlineLevel="1" x14ac:dyDescent="0.2">
      <c r="A9" s="257">
        <v>1</v>
      </c>
      <c r="B9" s="258" t="s">
        <v>3525</v>
      </c>
      <c r="C9" s="265" t="s">
        <v>3654</v>
      </c>
      <c r="D9" s="259" t="s">
        <v>3213</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275</v>
      </c>
      <c r="B10" s="230" t="s">
        <v>198</v>
      </c>
      <c r="C10" s="246" t="s">
        <v>199</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276</v>
      </c>
    </row>
    <row r="11" spans="1:60" outlineLevel="1" x14ac:dyDescent="0.2">
      <c r="A11" s="257">
        <v>2</v>
      </c>
      <c r="B11" s="258" t="s">
        <v>3655</v>
      </c>
      <c r="C11" s="265" t="s">
        <v>3656</v>
      </c>
      <c r="D11" s="259" t="s">
        <v>492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3369</v>
      </c>
      <c r="S11" s="262" t="s">
        <v>280</v>
      </c>
      <c r="T11" s="263" t="s">
        <v>441</v>
      </c>
      <c r="U11" s="222">
        <v>6.2E-2</v>
      </c>
      <c r="V11" s="222">
        <f>ROUND(E11*U11,2)</f>
        <v>0.62</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3608</v>
      </c>
      <c r="C12" s="265" t="s">
        <v>3609</v>
      </c>
      <c r="D12" s="259" t="s">
        <v>482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3369</v>
      </c>
      <c r="S12" s="262" t="s">
        <v>280</v>
      </c>
      <c r="T12" s="263" t="s">
        <v>441</v>
      </c>
      <c r="U12" s="222">
        <v>2.351</v>
      </c>
      <c r="V12" s="222">
        <f>ROUND(E12*U12,2)</f>
        <v>0.94</v>
      </c>
      <c r="W12" s="222"/>
      <c r="X12" s="222" t="s">
        <v>399</v>
      </c>
      <c r="Y12" s="222" t="s">
        <v>283</v>
      </c>
      <c r="Z12" s="212"/>
      <c r="AA12" s="212"/>
      <c r="AB12" s="212"/>
      <c r="AC12" s="212"/>
      <c r="AD12" s="212"/>
      <c r="AE12" s="212"/>
      <c r="AF12" s="212"/>
      <c r="AG12" s="212" t="s">
        <v>1036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3494</v>
      </c>
      <c r="C13" s="265" t="s">
        <v>3657</v>
      </c>
      <c r="D13" s="259" t="s">
        <v>492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316</v>
      </c>
      <c r="T13" s="263" t="s">
        <v>281</v>
      </c>
      <c r="U13" s="222">
        <v>0</v>
      </c>
      <c r="V13" s="222">
        <f>ROUND(E13*U13,2)</f>
        <v>0</v>
      </c>
      <c r="W13" s="222"/>
      <c r="X13" s="222" t="s">
        <v>831</v>
      </c>
      <c r="Y13" s="222" t="s">
        <v>283</v>
      </c>
      <c r="Z13" s="212"/>
      <c r="AA13" s="212"/>
      <c r="AB13" s="212"/>
      <c r="AC13" s="212"/>
      <c r="AD13" s="212"/>
      <c r="AE13" s="212"/>
      <c r="AF13" s="212"/>
      <c r="AG13" s="212" t="s">
        <v>3346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275</v>
      </c>
      <c r="B14" s="230" t="s">
        <v>200</v>
      </c>
      <c r="C14" s="246" t="s">
        <v>201</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276</v>
      </c>
    </row>
    <row r="15" spans="1:60" outlineLevel="1" x14ac:dyDescent="0.2">
      <c r="A15" s="257">
        <v>5</v>
      </c>
      <c r="B15" s="258" t="s">
        <v>3631</v>
      </c>
      <c r="C15" s="265" t="s">
        <v>3632</v>
      </c>
      <c r="D15" s="259" t="s">
        <v>439</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3369</v>
      </c>
      <c r="S15" s="262" t="s">
        <v>280</v>
      </c>
      <c r="T15" s="263" t="s">
        <v>441</v>
      </c>
      <c r="U15" s="222">
        <v>0.13400000000000001</v>
      </c>
      <c r="V15" s="222">
        <f>ROUND(E15*U15,2)</f>
        <v>19</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3633</v>
      </c>
      <c r="C16" s="265" t="s">
        <v>3634</v>
      </c>
      <c r="D16" s="259" t="s">
        <v>439</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3369</v>
      </c>
      <c r="S16" s="262" t="s">
        <v>280</v>
      </c>
      <c r="T16" s="263" t="s">
        <v>441</v>
      </c>
      <c r="U16" s="222">
        <v>0.42899999999999999</v>
      </c>
      <c r="V16" s="222">
        <f>ROUND(E16*U16,2)</f>
        <v>60.83</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3635</v>
      </c>
      <c r="C17" s="265" t="s">
        <v>3636</v>
      </c>
      <c r="D17" s="259" t="s">
        <v>439</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3369</v>
      </c>
      <c r="S17" s="262" t="s">
        <v>280</v>
      </c>
      <c r="T17" s="263" t="s">
        <v>441</v>
      </c>
      <c r="U17" s="222">
        <v>8.2000000000000003E-2</v>
      </c>
      <c r="V17" s="222">
        <f>ROUND(E17*U17,2)</f>
        <v>11.63</v>
      </c>
      <c r="W17" s="222"/>
      <c r="X17" s="222" t="s">
        <v>399</v>
      </c>
      <c r="Y17" s="222" t="s">
        <v>283</v>
      </c>
      <c r="Z17" s="212"/>
      <c r="AA17" s="212"/>
      <c r="AB17" s="212"/>
      <c r="AC17" s="212"/>
      <c r="AD17" s="212"/>
      <c r="AE17" s="212"/>
      <c r="AF17" s="212"/>
      <c r="AG17" s="212" t="s">
        <v>1036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220</v>
      </c>
      <c r="C18" s="246" t="s">
        <v>221</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276</v>
      </c>
    </row>
    <row r="19" spans="1:60" outlineLevel="1" x14ac:dyDescent="0.2">
      <c r="A19" s="257">
        <v>8</v>
      </c>
      <c r="B19" s="258" t="s">
        <v>3658</v>
      </c>
      <c r="C19" s="265" t="s">
        <v>3659</v>
      </c>
      <c r="D19" s="259" t="s">
        <v>439</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3660</v>
      </c>
      <c r="C20" s="265" t="s">
        <v>3661</v>
      </c>
      <c r="D20" s="259" t="s">
        <v>439</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3662</v>
      </c>
      <c r="C21" s="265" t="s">
        <v>3663</v>
      </c>
      <c r="D21" s="259" t="s">
        <v>439</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3642</v>
      </c>
      <c r="C22" s="265" t="s">
        <v>3643</v>
      </c>
      <c r="D22" s="259" t="s">
        <v>439</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399</v>
      </c>
      <c r="Y22" s="222" t="s">
        <v>283</v>
      </c>
      <c r="Z22" s="212"/>
      <c r="AA22" s="212"/>
      <c r="AB22" s="212"/>
      <c r="AC22" s="212"/>
      <c r="AD22" s="212"/>
      <c r="AE22" s="212"/>
      <c r="AF22" s="212"/>
      <c r="AG22" s="212" t="s">
        <v>1036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3644</v>
      </c>
      <c r="C23" s="265" t="s">
        <v>3645</v>
      </c>
      <c r="D23" s="259" t="s">
        <v>439</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399</v>
      </c>
      <c r="Y23" s="222" t="s">
        <v>283</v>
      </c>
      <c r="Z23" s="212"/>
      <c r="AA23" s="212"/>
      <c r="AB23" s="212"/>
      <c r="AC23" s="212"/>
      <c r="AD23" s="212"/>
      <c r="AE23" s="212"/>
      <c r="AF23" s="212"/>
      <c r="AG23" s="212" t="s">
        <v>1036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3646</v>
      </c>
      <c r="C24" s="265" t="s">
        <v>3647</v>
      </c>
      <c r="D24" s="259" t="s">
        <v>439</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3664</v>
      </c>
      <c r="C25" s="265" t="s">
        <v>3665</v>
      </c>
      <c r="D25" s="259" t="s">
        <v>564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399</v>
      </c>
      <c r="Y25" s="222" t="s">
        <v>283</v>
      </c>
      <c r="Z25" s="212"/>
      <c r="AA25" s="212"/>
      <c r="AB25" s="212"/>
      <c r="AC25" s="212"/>
      <c r="AD25" s="212"/>
      <c r="AE25" s="212"/>
      <c r="AF25" s="212"/>
      <c r="AG25" s="212" t="s">
        <v>1036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3648</v>
      </c>
      <c r="C26" s="265" t="s">
        <v>3666</v>
      </c>
      <c r="D26" s="259" t="s">
        <v>439</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3667</v>
      </c>
      <c r="C27" s="265" t="s">
        <v>3668</v>
      </c>
      <c r="D27" s="259" t="s">
        <v>564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3650</v>
      </c>
      <c r="C28" s="265" t="s">
        <v>3651</v>
      </c>
      <c r="D28" s="259" t="s">
        <v>439</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3669</v>
      </c>
      <c r="C29" s="265" t="s">
        <v>3670</v>
      </c>
      <c r="D29" s="259" t="s">
        <v>564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3652</v>
      </c>
      <c r="C30" s="265" t="s">
        <v>3653</v>
      </c>
      <c r="D30" s="259" t="s">
        <v>439</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3671</v>
      </c>
      <c r="C31" s="247" t="s">
        <v>3672</v>
      </c>
      <c r="D31" s="238" t="s">
        <v>564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261</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405</v>
      </c>
    </row>
    <row r="34" spans="1:33" x14ac:dyDescent="0.2">
      <c r="C34" s="253"/>
      <c r="D34" s="10"/>
      <c r="AG34" t="s">
        <v>435</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V8WrOt9ZEdJoBjAr/8BsECwROmZX2fkASTfmrYg2xgP+R62WOtHAZBcpM9/XJ5yShNL2LfhCfH/ppem/aWd4g==" saltValue="b/wWJoA7971xEKHz3HbyU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5410-1E60-4DE3-9508-5A674BED0AD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95</v>
      </c>
      <c r="C3" s="201" t="s">
        <v>96</v>
      </c>
      <c r="D3" s="199"/>
      <c r="E3" s="199"/>
      <c r="F3" s="199"/>
      <c r="G3" s="200"/>
      <c r="AC3" s="176" t="s">
        <v>248</v>
      </c>
      <c r="AG3" t="s">
        <v>251</v>
      </c>
    </row>
    <row r="4" spans="1:60" ht="24.95" customHeight="1" x14ac:dyDescent="0.2">
      <c r="A4" s="202" t="s">
        <v>9</v>
      </c>
      <c r="B4" s="203" t="s">
        <v>97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3673</v>
      </c>
      <c r="C9" s="265" t="s">
        <v>3674</v>
      </c>
      <c r="D9" s="259" t="s">
        <v>3213</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3675</v>
      </c>
      <c r="C10" s="265" t="s">
        <v>3676</v>
      </c>
      <c r="D10" s="259" t="s">
        <v>3213</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3677</v>
      </c>
      <c r="C11" s="265" t="s">
        <v>3678</v>
      </c>
      <c r="D11" s="259" t="s">
        <v>878</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3679</v>
      </c>
      <c r="C12" s="265" t="s">
        <v>3680</v>
      </c>
      <c r="D12" s="259" t="s">
        <v>3213</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399</v>
      </c>
      <c r="Y12" s="222" t="s">
        <v>283</v>
      </c>
      <c r="Z12" s="212"/>
      <c r="AA12" s="212"/>
      <c r="AB12" s="212"/>
      <c r="AC12" s="212"/>
      <c r="AD12" s="212"/>
      <c r="AE12" s="212"/>
      <c r="AF12" s="212"/>
      <c r="AG12" s="212" t="s">
        <v>1016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186</v>
      </c>
      <c r="C13" s="246" t="s">
        <v>187</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276</v>
      </c>
    </row>
    <row r="14" spans="1:60" outlineLevel="1" x14ac:dyDescent="0.2">
      <c r="A14" s="236">
        <v>5</v>
      </c>
      <c r="B14" s="237" t="s">
        <v>3681</v>
      </c>
      <c r="C14" s="247" t="s">
        <v>3682</v>
      </c>
      <c r="D14" s="238" t="s">
        <v>482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1976</v>
      </c>
      <c r="S14" s="241" t="s">
        <v>280</v>
      </c>
      <c r="T14" s="242" t="s">
        <v>441</v>
      </c>
      <c r="U14" s="222">
        <v>1.327</v>
      </c>
      <c r="V14" s="222">
        <f>ROUND(E14*U14,2)</f>
        <v>0</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3370</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3683</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183</v>
      </c>
      <c r="C17" s="246" t="s">
        <v>185</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276</v>
      </c>
    </row>
    <row r="18" spans="1:60" outlineLevel="1" x14ac:dyDescent="0.2">
      <c r="A18" s="257">
        <v>6</v>
      </c>
      <c r="B18" s="258" t="s">
        <v>3684</v>
      </c>
      <c r="C18" s="265" t="s">
        <v>3685</v>
      </c>
      <c r="D18" s="259" t="s">
        <v>492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316</v>
      </c>
      <c r="T18" s="263" t="s">
        <v>281</v>
      </c>
      <c r="U18" s="222">
        <v>0</v>
      </c>
      <c r="V18" s="222">
        <f>ROUND(E18*U18,2)</f>
        <v>0</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3686</v>
      </c>
      <c r="C19" s="265" t="s">
        <v>3687</v>
      </c>
      <c r="D19" s="259" t="s">
        <v>564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3688</v>
      </c>
      <c r="C20" s="265" t="s">
        <v>3689</v>
      </c>
      <c r="D20" s="259" t="s">
        <v>564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3690</v>
      </c>
      <c r="C21" s="265" t="s">
        <v>3691</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3692</v>
      </c>
      <c r="C22" s="265" t="s">
        <v>3693</v>
      </c>
      <c r="D22" s="259" t="s">
        <v>492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3346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275</v>
      </c>
      <c r="B23" s="230" t="s">
        <v>186</v>
      </c>
      <c r="C23" s="246" t="s">
        <v>187</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276</v>
      </c>
    </row>
    <row r="24" spans="1:60" ht="22.5" outlineLevel="1" x14ac:dyDescent="0.2">
      <c r="A24" s="236">
        <v>11</v>
      </c>
      <c r="B24" s="237" t="s">
        <v>3694</v>
      </c>
      <c r="C24" s="247" t="s">
        <v>3695</v>
      </c>
      <c r="D24" s="238" t="s">
        <v>564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1976</v>
      </c>
      <c r="S24" s="241" t="s">
        <v>280</v>
      </c>
      <c r="T24" s="242" t="s">
        <v>441</v>
      </c>
      <c r="U24" s="222">
        <v>1.0169999999999999</v>
      </c>
      <c r="V24" s="222">
        <f>ROUND(E24*U24,2)</f>
        <v>9.15</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2011</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3696</v>
      </c>
      <c r="C26" s="247" t="s">
        <v>3697</v>
      </c>
      <c r="D26" s="238" t="s">
        <v>564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1976</v>
      </c>
      <c r="S26" s="241" t="s">
        <v>280</v>
      </c>
      <c r="T26" s="242" t="s">
        <v>441</v>
      </c>
      <c r="U26" s="222">
        <v>1.0569999999999999</v>
      </c>
      <c r="V26" s="222">
        <f>ROUND(E26*U26,2)</f>
        <v>16.91</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2011</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3698</v>
      </c>
      <c r="C28" s="265" t="s">
        <v>3699</v>
      </c>
      <c r="D28" s="259" t="s">
        <v>492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1976</v>
      </c>
      <c r="S28" s="262" t="s">
        <v>280</v>
      </c>
      <c r="T28" s="263" t="s">
        <v>441</v>
      </c>
      <c r="U28" s="222">
        <v>1.157</v>
      </c>
      <c r="V28" s="222">
        <f>ROUND(E28*U28,2)</f>
        <v>1.1599999999999999</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3700</v>
      </c>
      <c r="C29" s="265" t="s">
        <v>3701</v>
      </c>
      <c r="D29" s="259" t="s">
        <v>492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1976</v>
      </c>
      <c r="S29" s="262" t="s">
        <v>280</v>
      </c>
      <c r="T29" s="263" t="s">
        <v>441</v>
      </c>
      <c r="U29" s="222">
        <v>1.26</v>
      </c>
      <c r="V29" s="222">
        <f>ROUND(E29*U29,2)</f>
        <v>2.52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3702</v>
      </c>
      <c r="C30" s="247" t="s">
        <v>3703</v>
      </c>
      <c r="D30" s="238" t="s">
        <v>564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1976</v>
      </c>
      <c r="S30" s="241" t="s">
        <v>280</v>
      </c>
      <c r="T30" s="242" t="s">
        <v>441</v>
      </c>
      <c r="U30" s="222">
        <v>6.7000000000000004E-2</v>
      </c>
      <c r="V30" s="222">
        <f>ROUND(E30*U30,2)</f>
        <v>2.0099999999999998</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2023</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3704</v>
      </c>
      <c r="C32" s="247" t="s">
        <v>3705</v>
      </c>
      <c r="D32" s="238" t="s">
        <v>564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1976</v>
      </c>
      <c r="S32" s="241" t="s">
        <v>280</v>
      </c>
      <c r="T32" s="242" t="s">
        <v>441</v>
      </c>
      <c r="U32" s="222">
        <v>6.2E-2</v>
      </c>
      <c r="V32" s="222">
        <f>ROUND(E32*U32,2)</f>
        <v>1.86</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3706</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3707</v>
      </c>
      <c r="C34" s="247" t="s">
        <v>3682</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1976</v>
      </c>
      <c r="S34" s="241" t="s">
        <v>280</v>
      </c>
      <c r="T34" s="242" t="s">
        <v>441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3370</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3708</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3709</v>
      </c>
      <c r="C37" s="265" t="s">
        <v>3710</v>
      </c>
      <c r="D37" s="259" t="s">
        <v>492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3711</v>
      </c>
      <c r="C38" s="265" t="s">
        <v>3712</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399</v>
      </c>
      <c r="Y38" s="222" t="s">
        <v>283</v>
      </c>
      <c r="Z38" s="212"/>
      <c r="AA38" s="212"/>
      <c r="AB38" s="212"/>
      <c r="AC38" s="212"/>
      <c r="AD38" s="212"/>
      <c r="AE38" s="212"/>
      <c r="AF38" s="212"/>
      <c r="AG38" s="212" t="s">
        <v>1036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3713</v>
      </c>
      <c r="C39" s="265" t="s">
        <v>3714</v>
      </c>
      <c r="D39" s="259" t="s">
        <v>564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316</v>
      </c>
      <c r="T39" s="263" t="s">
        <v>281</v>
      </c>
      <c r="U39" s="222">
        <v>0</v>
      </c>
      <c r="V39" s="222">
        <f>ROUND(E39*U39,2)</f>
        <v>0</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3715</v>
      </c>
      <c r="C40" s="265" t="s">
        <v>3716</v>
      </c>
      <c r="D40" s="259" t="s">
        <v>492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316</v>
      </c>
      <c r="T40" s="263" t="s">
        <v>281</v>
      </c>
      <c r="U40" s="222">
        <v>0</v>
      </c>
      <c r="V40" s="222">
        <f>ROUND(E40*U40,2)</f>
        <v>0</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3717</v>
      </c>
      <c r="C41" s="265" t="s">
        <v>3718</v>
      </c>
      <c r="D41" s="259" t="s">
        <v>492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316</v>
      </c>
      <c r="T41" s="263" t="s">
        <v>281</v>
      </c>
      <c r="U41" s="222">
        <v>0</v>
      </c>
      <c r="V41" s="222">
        <f>ROUND(E41*U41,2)</f>
        <v>0</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3719</v>
      </c>
      <c r="C42" s="265" t="s">
        <v>3720</v>
      </c>
      <c r="D42" s="259" t="s">
        <v>492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316</v>
      </c>
      <c r="T42" s="263" t="s">
        <v>281</v>
      </c>
      <c r="U42" s="222">
        <v>0</v>
      </c>
      <c r="V42" s="222">
        <f>ROUND(E42*U42,2)</f>
        <v>0</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3721</v>
      </c>
      <c r="C43" s="265" t="s">
        <v>3722</v>
      </c>
      <c r="D43" s="259" t="s">
        <v>492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316</v>
      </c>
      <c r="T43" s="263" t="s">
        <v>281</v>
      </c>
      <c r="U43" s="222">
        <v>0</v>
      </c>
      <c r="V43" s="222">
        <f>ROUND(E43*U43,2)</f>
        <v>0</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3723</v>
      </c>
      <c r="C44" s="265" t="s">
        <v>3724</v>
      </c>
      <c r="D44" s="259" t="s">
        <v>492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316</v>
      </c>
      <c r="T44" s="263" t="s">
        <v>281</v>
      </c>
      <c r="U44" s="222">
        <v>0</v>
      </c>
      <c r="V44" s="222">
        <f>ROUND(E44*U44,2)</f>
        <v>0</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3725</v>
      </c>
      <c r="C45" s="265" t="s">
        <v>3726</v>
      </c>
      <c r="D45" s="259" t="s">
        <v>492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316</v>
      </c>
      <c r="T45" s="263" t="s">
        <v>281</v>
      </c>
      <c r="U45" s="222">
        <v>0.55800000000000005</v>
      </c>
      <c r="V45" s="222">
        <f>ROUND(E45*U45,2)</f>
        <v>1.1200000000000001</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3727</v>
      </c>
      <c r="C46" s="265" t="s">
        <v>3728</v>
      </c>
      <c r="D46" s="259" t="s">
        <v>492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316</v>
      </c>
      <c r="T46" s="263" t="s">
        <v>281</v>
      </c>
      <c r="U46" s="222">
        <v>0</v>
      </c>
      <c r="V46" s="222">
        <f>ROUND(E46*U46,2)</f>
        <v>0</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3729</v>
      </c>
      <c r="C47" s="265" t="s">
        <v>3730</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316</v>
      </c>
      <c r="T47" s="263" t="s">
        <v>281</v>
      </c>
      <c r="U47" s="222">
        <v>0</v>
      </c>
      <c r="V47" s="222">
        <f>ROUND(E47*U47,2)</f>
        <v>0</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3731</v>
      </c>
      <c r="C48" s="265" t="s">
        <v>3732</v>
      </c>
      <c r="D48" s="259" t="s">
        <v>492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316</v>
      </c>
      <c r="T48" s="263" t="s">
        <v>281</v>
      </c>
      <c r="U48" s="222">
        <v>0</v>
      </c>
      <c r="V48" s="222">
        <f>ROUND(E48*U48,2)</f>
        <v>0</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3733</v>
      </c>
      <c r="C49" s="247" t="s">
        <v>3734</v>
      </c>
      <c r="D49" s="238" t="s">
        <v>492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831</v>
      </c>
      <c r="Y49" s="222" t="s">
        <v>283</v>
      </c>
      <c r="Z49" s="212"/>
      <c r="AA49" s="212"/>
      <c r="AB49" s="212"/>
      <c r="AC49" s="212"/>
      <c r="AD49" s="212"/>
      <c r="AE49" s="212"/>
      <c r="AF49" s="212"/>
      <c r="AG49" s="212" t="s">
        <v>3346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261</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405</v>
      </c>
    </row>
    <row r="52" spans="1:60" x14ac:dyDescent="0.2">
      <c r="C52" s="253"/>
      <c r="D52" s="10"/>
      <c r="AG52" t="s">
        <v>435</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H0Sj1Z5xIiAaNOoAUO265I8X/SrrN2hjRQcdV30eGIDoJAIhqeBAe7ymHOH3oJwDfJniuUCI+/kr3A9xT+NDA==" saltValue="8Hd2/QT8RR3HtlVQEIoIew=="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FBD7-22CC-44B2-9D7C-D76DD4AD624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98</v>
      </c>
      <c r="C3" s="201" t="s">
        <v>99</v>
      </c>
      <c r="D3" s="199"/>
      <c r="E3" s="199"/>
      <c r="F3" s="199"/>
      <c r="G3" s="200"/>
      <c r="AC3" s="176" t="s">
        <v>248</v>
      </c>
      <c r="AG3" t="s">
        <v>251</v>
      </c>
    </row>
    <row r="4" spans="1:60" ht="24.95" customHeight="1" x14ac:dyDescent="0.2">
      <c r="A4" s="202" t="s">
        <v>9</v>
      </c>
      <c r="B4" s="203" t="s">
        <v>100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276</v>
      </c>
    </row>
    <row r="9" spans="1:60" ht="22.5" outlineLevel="1" x14ac:dyDescent="0.2">
      <c r="A9" s="236">
        <v>1</v>
      </c>
      <c r="B9" s="237" t="s">
        <v>2383</v>
      </c>
      <c r="C9" s="247" t="s">
        <v>2384</v>
      </c>
      <c r="D9" s="238" t="s">
        <v>439</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440</v>
      </c>
      <c r="S9" s="241" t="s">
        <v>280</v>
      </c>
      <c r="T9" s="242" t="s">
        <v>441</v>
      </c>
      <c r="U9" s="222">
        <v>0.16</v>
      </c>
      <c r="V9" s="222">
        <f>ROUND(E9*U9,2)</f>
        <v>0.17</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3735</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3736</v>
      </c>
      <c r="C12" s="247" t="s">
        <v>3737</v>
      </c>
      <c r="D12" s="238" t="s">
        <v>439</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440</v>
      </c>
      <c r="S12" s="241" t="s">
        <v>280</v>
      </c>
      <c r="T12" s="242" t="s">
        <v>441</v>
      </c>
      <c r="U12" s="222">
        <v>0.14199999999999999</v>
      </c>
      <c r="V12" s="222">
        <f>ROUND(E12*U12,2)</f>
        <v>1.48</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2385</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3738</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3739</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3740</v>
      </c>
      <c r="C16" s="247" t="s">
        <v>3741</v>
      </c>
      <c r="D16" s="238" t="s">
        <v>439</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440</v>
      </c>
      <c r="S16" s="241" t="s">
        <v>280</v>
      </c>
      <c r="T16" s="242" t="s">
        <v>441</v>
      </c>
      <c r="U16" s="222">
        <v>7.0000000000000007E-2</v>
      </c>
      <c r="V16" s="222">
        <f>ROUND(E16*U16,2)</f>
        <v>4.41</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3738</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3742</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3743</v>
      </c>
      <c r="C19" s="247" t="s">
        <v>3744</v>
      </c>
      <c r="D19" s="238" t="s">
        <v>445</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3168</v>
      </c>
      <c r="S19" s="241" t="s">
        <v>280</v>
      </c>
      <c r="T19" s="242" t="s">
        <v>441</v>
      </c>
      <c r="U19" s="222">
        <v>0.51</v>
      </c>
      <c r="V19" s="222">
        <f>ROUND(E19*U19,2)</f>
        <v>6.22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3745</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3746</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3747</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3748</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3749</v>
      </c>
      <c r="C24" s="247" t="s">
        <v>3750</v>
      </c>
      <c r="D24" s="238" t="s">
        <v>445</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9.7000000000000003E-2</v>
      </c>
      <c r="V24" s="222">
        <f>ROUND(E24*U24,2)</f>
        <v>0.04</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3751</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3738</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3752</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3753</v>
      </c>
      <c r="C28" s="247" t="s">
        <v>3754</v>
      </c>
      <c r="D28" s="238" t="s">
        <v>445</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0.25659999999999999</v>
      </c>
      <c r="V28" s="222">
        <f>ROUND(E28*U28,2)</f>
        <v>3.85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2729</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3738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3755</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3756</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3757</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3758</v>
      </c>
      <c r="C34" s="247" t="s">
        <v>3759</v>
      </c>
      <c r="D34" s="238" t="s">
        <v>445</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0.36499999999999999</v>
      </c>
      <c r="V34" s="222">
        <f>ROUND(E34*U34,2)</f>
        <v>13.2</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2140</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3738</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3760</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3761</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3762</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2735</v>
      </c>
      <c r="C40" s="247" t="s">
        <v>2736</v>
      </c>
      <c r="D40" s="238" t="s">
        <v>445</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446</v>
      </c>
      <c r="S40" s="241" t="s">
        <v>280</v>
      </c>
      <c r="T40" s="242" t="s">
        <v>441</v>
      </c>
      <c r="U40" s="222">
        <v>8.4000000000000005E-2</v>
      </c>
      <c r="V40" s="222">
        <f>ROUND(E40*U40,2)</f>
        <v>1.52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2140</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3763</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2737</v>
      </c>
      <c r="C43" s="247" t="s">
        <v>2738</v>
      </c>
      <c r="D43" s="238" t="s">
        <v>439</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446</v>
      </c>
      <c r="S43" s="241" t="s">
        <v>280</v>
      </c>
      <c r="T43" s="242" t="s">
        <v>441</v>
      </c>
      <c r="U43" s="222">
        <v>0.23599999999999999</v>
      </c>
      <c r="V43" s="222">
        <f>ROUND(E43*U43,2)</f>
        <v>7.24</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2739</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3764</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2742</v>
      </c>
      <c r="C46" s="247" t="s">
        <v>2743</v>
      </c>
      <c r="D46" s="238" t="s">
        <v>439</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446</v>
      </c>
      <c r="S46" s="241" t="s">
        <v>280</v>
      </c>
      <c r="T46" s="242" t="s">
        <v>441</v>
      </c>
      <c r="U46" s="222">
        <v>7.0000000000000007E-2</v>
      </c>
      <c r="V46" s="222">
        <f>ROUND(E46*U46,2)</f>
        <v>2.15</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2744</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448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3765</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2145</v>
      </c>
      <c r="C49" s="247" t="s">
        <v>2146</v>
      </c>
      <c r="D49" s="238" t="s">
        <v>445</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446</v>
      </c>
      <c r="S49" s="241" t="s">
        <v>280</v>
      </c>
      <c r="T49" s="242" t="s">
        <v>441</v>
      </c>
      <c r="U49" s="222">
        <v>7.3999999999999996E-2</v>
      </c>
      <c r="V49" s="222">
        <f>ROUND(E49*U49,2)</f>
        <v>3.79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3766</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3767</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3768</v>
      </c>
      <c r="C53" s="247" t="s">
        <v>3769</v>
      </c>
      <c r="D53" s="238" t="s">
        <v>445</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446</v>
      </c>
      <c r="S53" s="241" t="s">
        <v>280</v>
      </c>
      <c r="T53" s="242" t="s">
        <v>441</v>
      </c>
      <c r="U53" s="222">
        <v>1.0999999999999999E-2</v>
      </c>
      <c r="V53" s="222">
        <f>ROUND(E53*U53,2)</f>
        <v>0.56000000000000005</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455</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3770</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456</v>
      </c>
      <c r="C56" s="247" t="s">
        <v>457</v>
      </c>
      <c r="D56" s="238" t="s">
        <v>445</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446</v>
      </c>
      <c r="S56" s="241" t="s">
        <v>280</v>
      </c>
      <c r="T56" s="242" t="s">
        <v>441</v>
      </c>
      <c r="U56" s="222">
        <v>0</v>
      </c>
      <c r="V56" s="222">
        <f>ROUND(E56*U56,2)</f>
        <v>0</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455</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448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3771</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3772</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3773</v>
      </c>
      <c r="C60" s="247" t="s">
        <v>3774</v>
      </c>
      <c r="D60" s="238" t="s">
        <v>445</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446</v>
      </c>
      <c r="S60" s="241" t="s">
        <v>280</v>
      </c>
      <c r="T60" s="242" t="s">
        <v>441</v>
      </c>
      <c r="U60" s="222">
        <v>1.587</v>
      </c>
      <c r="V60" s="222">
        <f>ROUND(E60*U60,2)</f>
        <v>23.62</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2758</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3775</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3776</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3777</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2756</v>
      </c>
      <c r="C65" s="247" t="s">
        <v>2757</v>
      </c>
      <c r="D65" s="238" t="s">
        <v>445</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446</v>
      </c>
      <c r="S65" s="241" t="s">
        <v>280</v>
      </c>
      <c r="T65" s="242" t="s">
        <v>441</v>
      </c>
      <c r="U65" s="222">
        <v>1.587</v>
      </c>
      <c r="V65" s="222">
        <f>ROUND(E65*U65,2)</f>
        <v>52.06</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2758</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3775</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3778</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3738</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3779</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3780</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3781</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2831</v>
      </c>
      <c r="C73" s="247" t="s">
        <v>2832</v>
      </c>
      <c r="D73" s="238" t="s">
        <v>439</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2512</v>
      </c>
      <c r="S73" s="241" t="s">
        <v>280</v>
      </c>
      <c r="T73" s="242" t="s">
        <v>441</v>
      </c>
      <c r="U73" s="222">
        <v>0.06</v>
      </c>
      <c r="V73" s="222">
        <f>ROUND(E73*U73,2)</f>
        <v>0.14000000000000001</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2833</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448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3782</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3783</v>
      </c>
      <c r="C76" s="247" t="s">
        <v>3784</v>
      </c>
      <c r="D76" s="238" t="s">
        <v>439</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446</v>
      </c>
      <c r="S76" s="241" t="s">
        <v>280</v>
      </c>
      <c r="T76" s="242" t="s">
        <v>441</v>
      </c>
      <c r="U76" s="222">
        <v>0.254</v>
      </c>
      <c r="V76" s="222">
        <f>ROUND(E76*U76,2)</f>
        <v>0.57999999999999996</v>
      </c>
      <c r="W76" s="222"/>
      <c r="X76" s="222" t="s">
        <v>399</v>
      </c>
      <c r="Y76" s="222" t="s">
        <v>283</v>
      </c>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3785</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448</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3786</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3787</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3788</v>
      </c>
      <c r="C80" s="247" t="s">
        <v>3789</v>
      </c>
      <c r="D80" s="238" t="s">
        <v>439</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2512</v>
      </c>
      <c r="S80" s="241" t="s">
        <v>280</v>
      </c>
      <c r="T80" s="242" t="s">
        <v>441</v>
      </c>
      <c r="U80" s="222">
        <v>1.4999999999999999E-2</v>
      </c>
      <c r="V80" s="222">
        <f>ROUND(E80*U80,2)</f>
        <v>0.03</v>
      </c>
      <c r="W80" s="222"/>
      <c r="X80" s="222" t="s">
        <v>399</v>
      </c>
      <c r="Y80" s="222" t="s">
        <v>283</v>
      </c>
      <c r="Z80" s="212"/>
      <c r="AA80" s="212"/>
      <c r="AB80" s="212"/>
      <c r="AC80" s="212"/>
      <c r="AD80" s="212"/>
      <c r="AE80" s="212"/>
      <c r="AF80" s="212"/>
      <c r="AG80" s="212" t="s">
        <v>400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3782</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3790</v>
      </c>
      <c r="C82" s="247" t="s">
        <v>3791</v>
      </c>
      <c r="D82" s="238" t="s">
        <v>482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446</v>
      </c>
      <c r="S82" s="241" t="s">
        <v>280</v>
      </c>
      <c r="T82" s="242" t="s">
        <v>441</v>
      </c>
      <c r="U82" s="222">
        <v>0</v>
      </c>
      <c r="V82" s="222">
        <f>ROUND(E82*U82,2)</f>
        <v>0</v>
      </c>
      <c r="W82" s="222"/>
      <c r="X82" s="222" t="s">
        <v>399</v>
      </c>
      <c r="Y82" s="222" t="s">
        <v>283</v>
      </c>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3792</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3793</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2849</v>
      </c>
      <c r="C85" s="247" t="s">
        <v>2850</v>
      </c>
      <c r="D85" s="238" t="s">
        <v>1094</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889</v>
      </c>
      <c r="S85" s="241" t="s">
        <v>280</v>
      </c>
      <c r="T85" s="242" t="s">
        <v>441</v>
      </c>
      <c r="U85" s="222">
        <v>0</v>
      </c>
      <c r="V85" s="222">
        <f>ROUND(E85*U85,2)</f>
        <v>0</v>
      </c>
      <c r="W85" s="222"/>
      <c r="X85" s="222" t="s">
        <v>831</v>
      </c>
      <c r="Y85" s="222" t="s">
        <v>283</v>
      </c>
      <c r="Z85" s="212"/>
      <c r="AA85" s="212"/>
      <c r="AB85" s="212"/>
      <c r="AC85" s="212"/>
      <c r="AD85" s="212"/>
      <c r="AE85" s="212"/>
      <c r="AF85" s="212"/>
      <c r="AG85" s="212" t="s">
        <v>832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3794</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3795</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3796</v>
      </c>
      <c r="C88" s="247" t="s">
        <v>3797</v>
      </c>
      <c r="D88" s="238" t="s">
        <v>482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889</v>
      </c>
      <c r="S88" s="241" t="s">
        <v>2917</v>
      </c>
      <c r="T88" s="242" t="s">
        <v>1410</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3798</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3799</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3800</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3801</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276</v>
      </c>
    </row>
    <row r="94" spans="1:60" ht="33.75" outlineLevel="1" x14ac:dyDescent="0.2">
      <c r="A94" s="236">
        <v>22</v>
      </c>
      <c r="B94" s="237" t="s">
        <v>3802</v>
      </c>
      <c r="C94" s="247" t="s">
        <v>3803</v>
      </c>
      <c r="D94" s="238" t="s">
        <v>445</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2407</v>
      </c>
      <c r="S94" s="241" t="s">
        <v>280</v>
      </c>
      <c r="T94" s="242" t="s">
        <v>441</v>
      </c>
      <c r="U94" s="222">
        <v>1.4490000000000001</v>
      </c>
      <c r="V94" s="222">
        <f>ROUND(E94*U94,2)</f>
        <v>1.25</v>
      </c>
      <c r="W94" s="222"/>
      <c r="X94" s="222" t="s">
        <v>399</v>
      </c>
      <c r="Y94" s="222" t="s">
        <v>283</v>
      </c>
      <c r="Z94" s="212"/>
      <c r="AA94" s="212"/>
      <c r="AB94" s="212"/>
      <c r="AC94" s="212"/>
      <c r="AD94" s="212"/>
      <c r="AE94" s="212"/>
      <c r="AF94" s="212"/>
      <c r="AG94" s="212" t="s">
        <v>400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2763</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3738</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3804</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275</v>
      </c>
      <c r="B98" s="230" t="s">
        <v>70</v>
      </c>
      <c r="C98" s="246" t="s">
        <v>151</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276</v>
      </c>
    </row>
    <row r="99" spans="1:60" ht="22.5" outlineLevel="1" x14ac:dyDescent="0.2">
      <c r="A99" s="236">
        <v>23</v>
      </c>
      <c r="B99" s="237" t="s">
        <v>3805</v>
      </c>
      <c r="C99" s="247" t="s">
        <v>3806</v>
      </c>
      <c r="D99" s="238" t="s">
        <v>439</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440</v>
      </c>
      <c r="S99" s="241" t="s">
        <v>280</v>
      </c>
      <c r="T99" s="242" t="s">
        <v>441</v>
      </c>
      <c r="U99" s="222">
        <v>2.9000000000000001E-2</v>
      </c>
      <c r="V99" s="222">
        <f>ROUND(E99*U99,2)</f>
        <v>1.5</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3786</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3807</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3808</v>
      </c>
      <c r="C102" s="247" t="s">
        <v>3809</v>
      </c>
      <c r="D102" s="238" t="s">
        <v>439</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440</v>
      </c>
      <c r="S102" s="241" t="s">
        <v>280</v>
      </c>
      <c r="T102" s="242" t="s">
        <v>441</v>
      </c>
      <c r="U102" s="222">
        <v>6.4000000000000001E-2</v>
      </c>
      <c r="V102" s="222">
        <f>ROUND(E102*U102,2)</f>
        <v>3.96</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3786</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3810</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2867</v>
      </c>
      <c r="C105" s="247" t="s">
        <v>2868</v>
      </c>
      <c r="D105" s="238" t="s">
        <v>439</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440</v>
      </c>
      <c r="S105" s="241" t="s">
        <v>280</v>
      </c>
      <c r="T105" s="242" t="s">
        <v>441</v>
      </c>
      <c r="U105" s="222">
        <v>0.45200000000000001</v>
      </c>
      <c r="V105" s="222">
        <f>ROUND(E105*U105,2)</f>
        <v>4.57</v>
      </c>
      <c r="W105" s="222"/>
      <c r="X105" s="222" t="s">
        <v>399</v>
      </c>
      <c r="Y105" s="222" t="s">
        <v>283</v>
      </c>
      <c r="Z105" s="212"/>
      <c r="AA105" s="212"/>
      <c r="AB105" s="212"/>
      <c r="AC105" s="212"/>
      <c r="AD105" s="212"/>
      <c r="AE105" s="212"/>
      <c r="AF105" s="212"/>
      <c r="AG105" s="212" t="s">
        <v>400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2516</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3811</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3812</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3813</v>
      </c>
      <c r="C109" s="247" t="s">
        <v>3814</v>
      </c>
      <c r="D109" s="238" t="s">
        <v>564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440</v>
      </c>
      <c r="S109" s="241" t="s">
        <v>280</v>
      </c>
      <c r="T109" s="242" t="s">
        <v>441</v>
      </c>
      <c r="U109" s="222">
        <v>0.41</v>
      </c>
      <c r="V109" s="222">
        <f>ROUND(E109*U109,2)</f>
        <v>6.07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3815</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2518</v>
      </c>
      <c r="C111" s="247" t="s">
        <v>2519</v>
      </c>
      <c r="D111" s="238" t="s">
        <v>439</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440</v>
      </c>
      <c r="S111" s="241" t="s">
        <v>280</v>
      </c>
      <c r="T111" s="242" t="s">
        <v>441</v>
      </c>
      <c r="U111" s="222">
        <v>0.375</v>
      </c>
      <c r="V111" s="222">
        <f>ROUND(E111*U111,2)</f>
        <v>0.41</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689</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3738</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3816</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3817</v>
      </c>
      <c r="C115" s="247" t="s">
        <v>3818</v>
      </c>
      <c r="D115" s="238" t="s">
        <v>439</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440</v>
      </c>
      <c r="S115" s="241" t="s">
        <v>280</v>
      </c>
      <c r="T115" s="242" t="s">
        <v>441</v>
      </c>
      <c r="U115" s="222">
        <v>5.6000000000000001E-2</v>
      </c>
      <c r="V115" s="222">
        <f>ROUND(E115*U115,2)</f>
        <v>3.47</v>
      </c>
      <c r="W115" s="222"/>
      <c r="X115" s="222" t="s">
        <v>399</v>
      </c>
      <c r="Y115" s="222" t="s">
        <v>283</v>
      </c>
      <c r="Z115" s="212"/>
      <c r="AA115" s="212"/>
      <c r="AB115" s="212"/>
      <c r="AC115" s="212"/>
      <c r="AD115" s="212"/>
      <c r="AE115" s="212"/>
      <c r="AF115" s="212"/>
      <c r="AG115" s="212" t="s">
        <v>400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2866</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448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3819</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3786</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3820</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3821</v>
      </c>
      <c r="C120" s="247" t="s">
        <v>3822</v>
      </c>
      <c r="D120" s="238" t="s">
        <v>439</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889</v>
      </c>
      <c r="S120" s="241" t="s">
        <v>280</v>
      </c>
      <c r="T120" s="242" t="s">
        <v>441</v>
      </c>
      <c r="U120" s="222">
        <v>0</v>
      </c>
      <c r="V120" s="222">
        <f>ROUND(E120*U120,2)</f>
        <v>0</v>
      </c>
      <c r="W120" s="222"/>
      <c r="X120" s="222" t="s">
        <v>831</v>
      </c>
      <c r="Y120" s="222" t="s">
        <v>283</v>
      </c>
      <c r="Z120" s="212"/>
      <c r="AA120" s="212"/>
      <c r="AB120" s="212"/>
      <c r="AC120" s="212"/>
      <c r="AD120" s="212"/>
      <c r="AE120" s="212"/>
      <c r="AF120" s="212"/>
      <c r="AG120" s="212" t="s">
        <v>832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3811</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3823</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1070</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275</v>
      </c>
      <c r="B124" s="230" t="s">
        <v>164</v>
      </c>
      <c r="C124" s="246" t="s">
        <v>165</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276</v>
      </c>
    </row>
    <row r="125" spans="1:60" ht="33.75" outlineLevel="1" x14ac:dyDescent="0.2">
      <c r="A125" s="236">
        <v>30</v>
      </c>
      <c r="B125" s="237" t="s">
        <v>3824</v>
      </c>
      <c r="C125" s="247" t="s">
        <v>3825</v>
      </c>
      <c r="D125" s="238" t="s">
        <v>564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440</v>
      </c>
      <c r="S125" s="241" t="s">
        <v>280</v>
      </c>
      <c r="T125" s="242" t="s">
        <v>441</v>
      </c>
      <c r="U125" s="222">
        <v>0.21983</v>
      </c>
      <c r="V125" s="222">
        <f>ROUND(E125*U125,2)</f>
        <v>1.85</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2571</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448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3826</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275</v>
      </c>
      <c r="B128" s="230" t="s">
        <v>174</v>
      </c>
      <c r="C128" s="246" t="s">
        <v>175</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276</v>
      </c>
    </row>
    <row r="129" spans="1:60" outlineLevel="1" x14ac:dyDescent="0.2">
      <c r="A129" s="257">
        <v>31</v>
      </c>
      <c r="B129" s="258" t="s">
        <v>3827</v>
      </c>
      <c r="C129" s="265" t="s">
        <v>3828</v>
      </c>
      <c r="D129" s="259" t="s">
        <v>482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2512</v>
      </c>
      <c r="S129" s="262" t="s">
        <v>280</v>
      </c>
      <c r="T129" s="263" t="s">
        <v>441</v>
      </c>
      <c r="U129" s="222">
        <v>7.4999999999999997E-2</v>
      </c>
      <c r="V129" s="222">
        <f>ROUND(E129*U129,2)</f>
        <v>9.1999999999999993</v>
      </c>
      <c r="W129" s="222"/>
      <c r="X129" s="222" t="s">
        <v>399</v>
      </c>
      <c r="Y129" s="222" t="s">
        <v>283</v>
      </c>
      <c r="Z129" s="212"/>
      <c r="AA129" s="212"/>
      <c r="AB129" s="212"/>
      <c r="AC129" s="212"/>
      <c r="AD129" s="212"/>
      <c r="AE129" s="212"/>
      <c r="AF129" s="212"/>
      <c r="AG129" s="212" t="s">
        <v>1016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275</v>
      </c>
      <c r="B130" s="230" t="s">
        <v>177</v>
      </c>
      <c r="C130" s="246" t="s">
        <v>178</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276</v>
      </c>
    </row>
    <row r="131" spans="1:60" ht="56.25" outlineLevel="1" x14ac:dyDescent="0.2">
      <c r="A131" s="236">
        <v>32</v>
      </c>
      <c r="B131" s="237" t="s">
        <v>1022</v>
      </c>
      <c r="C131" s="247" t="s">
        <v>3829</v>
      </c>
      <c r="D131" s="238" t="s">
        <v>439</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1020</v>
      </c>
      <c r="S131" s="241" t="s">
        <v>280</v>
      </c>
      <c r="T131" s="242" t="s">
        <v>441</v>
      </c>
      <c r="U131" s="222">
        <v>4.9000000000000002E-2</v>
      </c>
      <c r="V131" s="222">
        <f>ROUND(E131*U131,2)</f>
        <v>0.23</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3830</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3831</v>
      </c>
      <c r="C133" s="247" t="s">
        <v>3832</v>
      </c>
      <c r="D133" s="238" t="s">
        <v>439</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1020</v>
      </c>
      <c r="S133" s="241" t="s">
        <v>280</v>
      </c>
      <c r="T133" s="242" t="s">
        <v>441</v>
      </c>
      <c r="U133" s="222">
        <v>0.53200000000000003</v>
      </c>
      <c r="V133" s="222">
        <f>ROUND(E133*U133,2)</f>
        <v>2.4500000000000002</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3830</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3833</v>
      </c>
      <c r="C135" s="247" t="s">
        <v>3834</v>
      </c>
      <c r="D135" s="238" t="s">
        <v>439</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1020</v>
      </c>
      <c r="S135" s="241" t="s">
        <v>280</v>
      </c>
      <c r="T135" s="242" t="s">
        <v>441</v>
      </c>
      <c r="U135" s="222">
        <v>0.59299999999999997</v>
      </c>
      <c r="V135" s="222">
        <f>ROUND(E135*U135,2)</f>
        <v>2.73</v>
      </c>
      <c r="W135" s="222"/>
      <c r="X135" s="222" t="s">
        <v>399</v>
      </c>
      <c r="Y135" s="222" t="s">
        <v>283</v>
      </c>
      <c r="Z135" s="212"/>
      <c r="AA135" s="212"/>
      <c r="AB135" s="212"/>
      <c r="AC135" s="212"/>
      <c r="AD135" s="212"/>
      <c r="AE135" s="212"/>
      <c r="AF135" s="212"/>
      <c r="AG135" s="212" t="s">
        <v>400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3738</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3835</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3836</v>
      </c>
      <c r="C138" s="247" t="s">
        <v>3837</v>
      </c>
      <c r="D138" s="238" t="s">
        <v>439</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1020</v>
      </c>
      <c r="S138" s="241" t="s">
        <v>280</v>
      </c>
      <c r="T138" s="242" t="s">
        <v>441</v>
      </c>
      <c r="U138" s="222">
        <v>0.16</v>
      </c>
      <c r="V138" s="222">
        <f>ROUND(E138*U138,2)</f>
        <v>0.74</v>
      </c>
      <c r="W138" s="222"/>
      <c r="X138" s="222" t="s">
        <v>399</v>
      </c>
      <c r="Y138" s="222" t="s">
        <v>283</v>
      </c>
      <c r="Z138" s="212"/>
      <c r="AA138" s="212"/>
      <c r="AB138" s="212"/>
      <c r="AC138" s="212"/>
      <c r="AD138" s="212"/>
      <c r="AE138" s="212"/>
      <c r="AF138" s="212"/>
      <c r="AG138" s="212" t="s">
        <v>400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3830</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3838</v>
      </c>
      <c r="C140" s="247" t="s">
        <v>3839</v>
      </c>
      <c r="D140" s="238" t="s">
        <v>564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1020</v>
      </c>
      <c r="S140" s="241" t="s">
        <v>280</v>
      </c>
      <c r="T140" s="242" t="s">
        <v>441</v>
      </c>
      <c r="U140" s="222">
        <v>0.1</v>
      </c>
      <c r="V140" s="222">
        <f>ROUND(E140*U140,2)</f>
        <v>0.34</v>
      </c>
      <c r="W140" s="222"/>
      <c r="X140" s="222" t="s">
        <v>399</v>
      </c>
      <c r="Y140" s="222" t="s">
        <v>283</v>
      </c>
      <c r="Z140" s="212"/>
      <c r="AA140" s="212"/>
      <c r="AB140" s="212"/>
      <c r="AC140" s="212"/>
      <c r="AD140" s="212"/>
      <c r="AE140" s="212"/>
      <c r="AF140" s="212"/>
      <c r="AG140" s="212" t="s">
        <v>400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3840</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3841</v>
      </c>
      <c r="C142" s="247" t="s">
        <v>3842</v>
      </c>
      <c r="D142" s="238" t="s">
        <v>492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889</v>
      </c>
      <c r="S142" s="241" t="s">
        <v>280</v>
      </c>
      <c r="T142" s="242" t="s">
        <v>441</v>
      </c>
      <c r="U142" s="222">
        <v>0</v>
      </c>
      <c r="V142" s="222">
        <f>ROUND(E142*U142,2)</f>
        <v>0</v>
      </c>
      <c r="W142" s="222"/>
      <c r="X142" s="222" t="s">
        <v>831</v>
      </c>
      <c r="Y142" s="222" t="s">
        <v>283</v>
      </c>
      <c r="Z142" s="212"/>
      <c r="AA142" s="212"/>
      <c r="AB142" s="212"/>
      <c r="AC142" s="212"/>
      <c r="AD142" s="212"/>
      <c r="AE142" s="212"/>
      <c r="AF142" s="212"/>
      <c r="AG142" s="212" t="s">
        <v>832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275</v>
      </c>
      <c r="B144" s="230" t="s">
        <v>234</v>
      </c>
      <c r="C144" s="246" t="s">
        <v>235</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276</v>
      </c>
    </row>
    <row r="145" spans="1:60" outlineLevel="1" x14ac:dyDescent="0.2">
      <c r="A145" s="236">
        <v>38</v>
      </c>
      <c r="B145" s="237" t="s">
        <v>3843</v>
      </c>
      <c r="C145" s="247" t="s">
        <v>3844</v>
      </c>
      <c r="D145" s="238" t="s">
        <v>564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280</v>
      </c>
      <c r="T145" s="242" t="s">
        <v>441</v>
      </c>
      <c r="U145" s="222">
        <v>8.5000000000000006E-2</v>
      </c>
      <c r="V145" s="222">
        <f>ROUND(E145*U145,2)</f>
        <v>3.19</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3845</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3846</v>
      </c>
      <c r="C147" s="247" t="s">
        <v>3847</v>
      </c>
      <c r="D147" s="238" t="s">
        <v>564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889</v>
      </c>
      <c r="S147" s="241" t="s">
        <v>280</v>
      </c>
      <c r="T147" s="242" t="s">
        <v>441</v>
      </c>
      <c r="U147" s="222">
        <v>0</v>
      </c>
      <c r="V147" s="222">
        <f>ROUND(E147*U147,2)</f>
        <v>0</v>
      </c>
      <c r="W147" s="222"/>
      <c r="X147" s="222" t="s">
        <v>831</v>
      </c>
      <c r="Y147" s="222" t="s">
        <v>283</v>
      </c>
      <c r="Z147" s="212"/>
      <c r="AA147" s="212"/>
      <c r="AB147" s="212"/>
      <c r="AC147" s="212"/>
      <c r="AD147" s="212"/>
      <c r="AE147" s="212"/>
      <c r="AF147" s="212"/>
      <c r="AG147" s="212" t="s">
        <v>832</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3848</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275</v>
      </c>
      <c r="B149" s="230" t="s">
        <v>242</v>
      </c>
      <c r="C149" s="246" t="s">
        <v>173</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276</v>
      </c>
    </row>
    <row r="150" spans="1:60" outlineLevel="1" x14ac:dyDescent="0.2">
      <c r="A150" s="236">
        <v>40</v>
      </c>
      <c r="B150" s="237" t="s">
        <v>2088</v>
      </c>
      <c r="C150" s="247" t="s">
        <v>2089</v>
      </c>
      <c r="D150" s="238" t="s">
        <v>482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892</v>
      </c>
      <c r="S150" s="241" t="s">
        <v>280</v>
      </c>
      <c r="T150" s="242" t="s">
        <v>441</v>
      </c>
      <c r="U150" s="222">
        <v>0.49</v>
      </c>
      <c r="V150" s="222">
        <f>ROUND(E150*U150,2)</f>
        <v>15.77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2090</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3849</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3850</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3851</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2095</v>
      </c>
      <c r="C155" s="247" t="s">
        <v>2096</v>
      </c>
      <c r="D155" s="238" t="s">
        <v>482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892</v>
      </c>
      <c r="S155" s="241" t="s">
        <v>280</v>
      </c>
      <c r="T155" s="242" t="s">
        <v>441</v>
      </c>
      <c r="U155" s="222">
        <v>0</v>
      </c>
      <c r="V155" s="222">
        <f>ROUND(E155*U155,2)</f>
        <v>0</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3147</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3852</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2103</v>
      </c>
      <c r="C158" s="247" t="s">
        <v>2104</v>
      </c>
      <c r="D158" s="238" t="s">
        <v>482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892</v>
      </c>
      <c r="S158" s="241" t="s">
        <v>280</v>
      </c>
      <c r="T158" s="242" t="s">
        <v>441</v>
      </c>
      <c r="U158" s="222">
        <v>0.94199999999999995</v>
      </c>
      <c r="V158" s="222">
        <f>ROUND(E158*U158,2)</f>
        <v>13.04</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3853</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2108</v>
      </c>
      <c r="C160" s="247" t="s">
        <v>3149</v>
      </c>
      <c r="D160" s="238" t="s">
        <v>482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892</v>
      </c>
      <c r="S160" s="241" t="s">
        <v>2110</v>
      </c>
      <c r="T160" s="242" t="s">
        <v>2110</v>
      </c>
      <c r="U160" s="222">
        <v>0</v>
      </c>
      <c r="V160" s="222">
        <f>ROUND(E160*U160,2)</f>
        <v>0</v>
      </c>
      <c r="W160" s="222"/>
      <c r="X160" s="222" t="s">
        <v>399</v>
      </c>
      <c r="Y160" s="222" t="s">
        <v>283</v>
      </c>
      <c r="Z160" s="212"/>
      <c r="AA160" s="212"/>
      <c r="AB160" s="212"/>
      <c r="AC160" s="212"/>
      <c r="AD160" s="212"/>
      <c r="AE160" s="212"/>
      <c r="AF160" s="212"/>
      <c r="AG160" s="212" t="s">
        <v>400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3854</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2890</v>
      </c>
      <c r="C162" s="247" t="s">
        <v>2891</v>
      </c>
      <c r="D162" s="238" t="s">
        <v>482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892</v>
      </c>
      <c r="S162" s="241" t="s">
        <v>280</v>
      </c>
      <c r="T162" s="242" t="s">
        <v>441</v>
      </c>
      <c r="U162" s="222">
        <v>0</v>
      </c>
      <c r="V162" s="222">
        <f>ROUND(E162*U162,2)</f>
        <v>0</v>
      </c>
      <c r="W162" s="222"/>
      <c r="X162" s="222" t="s">
        <v>399</v>
      </c>
      <c r="Y162" s="222" t="s">
        <v>283</v>
      </c>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3855</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3856</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2723</v>
      </c>
      <c r="C165" s="247" t="s">
        <v>2724</v>
      </c>
      <c r="D165" s="238" t="s">
        <v>482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892</v>
      </c>
      <c r="S165" s="241" t="s">
        <v>280</v>
      </c>
      <c r="T165" s="242" t="s">
        <v>441</v>
      </c>
      <c r="U165" s="222">
        <v>0</v>
      </c>
      <c r="V165" s="222">
        <f>ROUND(E165*U165,2)</f>
        <v>0</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3853</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261</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405</v>
      </c>
    </row>
    <row r="169" spans="1:60" x14ac:dyDescent="0.2">
      <c r="C169" s="253"/>
      <c r="D169" s="10"/>
      <c r="AG169" t="s">
        <v>435</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sxIoqJ4swnUphY78/NE0xM2cLB0ZG3v7g2ImflZZnaGJPO7HE7KmijxlI4lg0Hr5dU9OALgCpGexRgAG4i5tQ==" saltValue="9pdERnalpcdrq3gB4qxaWA=="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4E2E-1A5E-4A8F-BCFC-8EDBE6FD3CA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101</v>
      </c>
      <c r="C3" s="201" t="s">
        <v>102</v>
      </c>
      <c r="D3" s="199"/>
      <c r="E3" s="199"/>
      <c r="F3" s="199"/>
      <c r="G3" s="200"/>
      <c r="AC3" s="176" t="s">
        <v>248</v>
      </c>
      <c r="AG3" t="s">
        <v>251</v>
      </c>
    </row>
    <row r="4" spans="1:60" ht="24.95" customHeight="1" x14ac:dyDescent="0.2">
      <c r="A4" s="202" t="s">
        <v>9</v>
      </c>
      <c r="B4" s="203" t="s">
        <v>103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276</v>
      </c>
    </row>
    <row r="9" spans="1:60" ht="22.5" outlineLevel="1" x14ac:dyDescent="0.2">
      <c r="A9" s="257">
        <v>1</v>
      </c>
      <c r="B9" s="258" t="s">
        <v>3525</v>
      </c>
      <c r="C9" s="265" t="s">
        <v>3526</v>
      </c>
      <c r="D9" s="259" t="s">
        <v>3213</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3494</v>
      </c>
      <c r="C10" s="265" t="s">
        <v>3524</v>
      </c>
      <c r="D10" s="259" t="s">
        <v>564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3231</v>
      </c>
      <c r="Y10" s="222" t="s">
        <v>283</v>
      </c>
      <c r="Z10" s="212"/>
      <c r="AA10" s="212"/>
      <c r="AB10" s="212"/>
      <c r="AC10" s="212"/>
      <c r="AD10" s="212"/>
      <c r="AE10" s="212"/>
      <c r="AF10" s="212"/>
      <c r="AG10" s="212" t="s">
        <v>3503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3494</v>
      </c>
      <c r="C11" s="265" t="s">
        <v>3522</v>
      </c>
      <c r="D11" s="259" t="s">
        <v>564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3231</v>
      </c>
      <c r="Y11" s="222" t="s">
        <v>283</v>
      </c>
      <c r="Z11" s="212"/>
      <c r="AA11" s="212"/>
      <c r="AB11" s="212"/>
      <c r="AC11" s="212"/>
      <c r="AD11" s="212"/>
      <c r="AE11" s="212"/>
      <c r="AF11" s="212"/>
      <c r="AG11" s="212" t="s">
        <v>3503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275</v>
      </c>
      <c r="B12" s="230" t="s">
        <v>181</v>
      </c>
      <c r="C12" s="246" t="s">
        <v>182</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276</v>
      </c>
    </row>
    <row r="13" spans="1:60" outlineLevel="1" x14ac:dyDescent="0.2">
      <c r="A13" s="236">
        <v>4</v>
      </c>
      <c r="B13" s="237" t="s">
        <v>3037</v>
      </c>
      <c r="C13" s="247" t="s">
        <v>2295</v>
      </c>
      <c r="D13" s="238" t="s">
        <v>482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1079</v>
      </c>
      <c r="S13" s="241" t="s">
        <v>280</v>
      </c>
      <c r="T13" s="242" t="s">
        <v>441</v>
      </c>
      <c r="U13" s="222">
        <v>1.74</v>
      </c>
      <c r="V13" s="222">
        <f>ROUND(E13*U13,2)</f>
        <v>0.26</v>
      </c>
      <c r="W13" s="222"/>
      <c r="X13" s="222" t="s">
        <v>399</v>
      </c>
      <c r="Y13" s="222" t="s">
        <v>283</v>
      </c>
      <c r="Z13" s="212"/>
      <c r="AA13" s="212"/>
      <c r="AB13" s="212"/>
      <c r="AC13" s="212"/>
      <c r="AD13" s="212"/>
      <c r="AE13" s="212"/>
      <c r="AF13" s="212"/>
      <c r="AG13" s="212" t="s">
        <v>1036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1076</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3342</v>
      </c>
      <c r="C15" s="265" t="s">
        <v>3343</v>
      </c>
      <c r="D15" s="259" t="s">
        <v>564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316</v>
      </c>
      <c r="T15" s="263" t="s">
        <v>281</v>
      </c>
      <c r="U15" s="222">
        <v>0</v>
      </c>
      <c r="V15" s="222">
        <f>ROUND(E15*U15,2)</f>
        <v>0</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3857</v>
      </c>
      <c r="C16" s="265" t="s">
        <v>3858</v>
      </c>
      <c r="D16" s="259" t="s">
        <v>564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831</v>
      </c>
      <c r="Y16" s="222" t="s">
        <v>283</v>
      </c>
      <c r="Z16" s="212"/>
      <c r="AA16" s="212"/>
      <c r="AB16" s="212"/>
      <c r="AC16" s="212"/>
      <c r="AD16" s="212"/>
      <c r="AE16" s="212"/>
      <c r="AF16" s="212"/>
      <c r="AG16" s="212" t="s">
        <v>3346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196</v>
      </c>
      <c r="C17" s="246" t="s">
        <v>197</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276</v>
      </c>
    </row>
    <row r="18" spans="1:60" outlineLevel="1" x14ac:dyDescent="0.2">
      <c r="A18" s="257">
        <v>7</v>
      </c>
      <c r="B18" s="258" t="s">
        <v>3448</v>
      </c>
      <c r="C18" s="265" t="s">
        <v>3449</v>
      </c>
      <c r="D18" s="259" t="s">
        <v>482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3369</v>
      </c>
      <c r="S18" s="262" t="s">
        <v>280</v>
      </c>
      <c r="T18" s="263" t="s">
        <v>441</v>
      </c>
      <c r="U18" s="222">
        <v>3.5630000000000002</v>
      </c>
      <c r="V18" s="222">
        <f>ROUND(E18*U18,2)</f>
        <v>5.34</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3494</v>
      </c>
      <c r="C19" s="265" t="s">
        <v>3859</v>
      </c>
      <c r="D19" s="259" t="s">
        <v>564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3494</v>
      </c>
      <c r="C20" s="265" t="s">
        <v>3860</v>
      </c>
      <c r="D20" s="259" t="s">
        <v>492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3231</v>
      </c>
      <c r="Y20" s="222" t="s">
        <v>283</v>
      </c>
      <c r="Z20" s="212"/>
      <c r="AA20" s="212"/>
      <c r="AB20" s="212"/>
      <c r="AC20" s="212"/>
      <c r="AD20" s="212"/>
      <c r="AE20" s="212"/>
      <c r="AF20" s="212"/>
      <c r="AG20" s="212" t="s">
        <v>3232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3494</v>
      </c>
      <c r="C21" s="265" t="s">
        <v>3861</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3231</v>
      </c>
      <c r="Y21" s="222" t="s">
        <v>283</v>
      </c>
      <c r="Z21" s="212"/>
      <c r="AA21" s="212"/>
      <c r="AB21" s="212"/>
      <c r="AC21" s="212"/>
      <c r="AD21" s="212"/>
      <c r="AE21" s="212"/>
      <c r="AF21" s="212"/>
      <c r="AG21" s="212" t="s">
        <v>3232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3494</v>
      </c>
      <c r="C22" s="265" t="s">
        <v>3862</v>
      </c>
      <c r="D22" s="259" t="s">
        <v>492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3231</v>
      </c>
      <c r="Y22" s="222" t="s">
        <v>283</v>
      </c>
      <c r="Z22" s="212"/>
      <c r="AA22" s="212"/>
      <c r="AB22" s="212"/>
      <c r="AC22" s="212"/>
      <c r="AD22" s="212"/>
      <c r="AE22" s="212"/>
      <c r="AF22" s="212"/>
      <c r="AG22" s="212" t="s">
        <v>3232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3494</v>
      </c>
      <c r="C23" s="265" t="s">
        <v>3863</v>
      </c>
      <c r="D23" s="259" t="s">
        <v>492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3231</v>
      </c>
      <c r="Y23" s="222" t="s">
        <v>283</v>
      </c>
      <c r="Z23" s="212"/>
      <c r="AA23" s="212"/>
      <c r="AB23" s="212"/>
      <c r="AC23" s="212"/>
      <c r="AD23" s="212"/>
      <c r="AE23" s="212"/>
      <c r="AF23" s="212"/>
      <c r="AG23" s="212" t="s">
        <v>3232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3494</v>
      </c>
      <c r="C24" s="265" t="s">
        <v>3864</v>
      </c>
      <c r="D24" s="259" t="s">
        <v>492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3231</v>
      </c>
      <c r="Y24" s="222" t="s">
        <v>283</v>
      </c>
      <c r="Z24" s="212"/>
      <c r="AA24" s="212"/>
      <c r="AB24" s="212"/>
      <c r="AC24" s="212"/>
      <c r="AD24" s="212"/>
      <c r="AE24" s="212"/>
      <c r="AF24" s="212"/>
      <c r="AG24" s="212" t="s">
        <v>3232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3494</v>
      </c>
      <c r="C25" s="265" t="s">
        <v>3865</v>
      </c>
      <c r="D25" s="259" t="s">
        <v>492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3231</v>
      </c>
      <c r="Y25" s="222" t="s">
        <v>283</v>
      </c>
      <c r="Z25" s="212"/>
      <c r="AA25" s="212"/>
      <c r="AB25" s="212"/>
      <c r="AC25" s="212"/>
      <c r="AD25" s="212"/>
      <c r="AE25" s="212"/>
      <c r="AF25" s="212"/>
      <c r="AG25" s="212" t="s">
        <v>3232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3494</v>
      </c>
      <c r="C26" s="265" t="s">
        <v>3866</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3231</v>
      </c>
      <c r="Y26" s="222" t="s">
        <v>283</v>
      </c>
      <c r="Z26" s="212"/>
      <c r="AA26" s="212"/>
      <c r="AB26" s="212"/>
      <c r="AC26" s="212"/>
      <c r="AD26" s="212"/>
      <c r="AE26" s="212"/>
      <c r="AF26" s="212"/>
      <c r="AG26" s="212" t="s">
        <v>3232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3494</v>
      </c>
      <c r="C27" s="265" t="s">
        <v>3867</v>
      </c>
      <c r="D27" s="259" t="s">
        <v>878</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3231</v>
      </c>
      <c r="Y27" s="222" t="s">
        <v>283</v>
      </c>
      <c r="Z27" s="212"/>
      <c r="AA27" s="212"/>
      <c r="AB27" s="212"/>
      <c r="AC27" s="212"/>
      <c r="AD27" s="212"/>
      <c r="AE27" s="212"/>
      <c r="AF27" s="212"/>
      <c r="AG27" s="212" t="s">
        <v>3232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3868</v>
      </c>
      <c r="C28" s="265" t="s">
        <v>3869</v>
      </c>
      <c r="D28" s="259" t="s">
        <v>564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3346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3494</v>
      </c>
      <c r="C29" s="265" t="s">
        <v>3870</v>
      </c>
      <c r="D29" s="259" t="s">
        <v>564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3346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198</v>
      </c>
      <c r="C30" s="246" t="s">
        <v>199</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276</v>
      </c>
    </row>
    <row r="31" spans="1:60" outlineLevel="1" x14ac:dyDescent="0.2">
      <c r="A31" s="257">
        <v>19</v>
      </c>
      <c r="B31" s="258" t="s">
        <v>3470</v>
      </c>
      <c r="C31" s="265" t="s">
        <v>3471</v>
      </c>
      <c r="D31" s="259" t="s">
        <v>482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3369</v>
      </c>
      <c r="S31" s="262" t="s">
        <v>280</v>
      </c>
      <c r="T31" s="263" t="s">
        <v>441</v>
      </c>
      <c r="U31" s="222">
        <v>2.5750000000000002</v>
      </c>
      <c r="V31" s="222">
        <f>ROUND(E31*U31,2)</f>
        <v>0.01</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3871</v>
      </c>
      <c r="C32" s="265" t="s">
        <v>3872</v>
      </c>
      <c r="D32" s="259" t="s">
        <v>492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220</v>
      </c>
      <c r="C33" s="246" t="s">
        <v>221</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276</v>
      </c>
    </row>
    <row r="34" spans="1:60" outlineLevel="1" x14ac:dyDescent="0.2">
      <c r="A34" s="236">
        <v>21</v>
      </c>
      <c r="B34" s="237" t="s">
        <v>3514</v>
      </c>
      <c r="C34" s="247" t="s">
        <v>3515</v>
      </c>
      <c r="D34" s="238" t="s">
        <v>564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316</v>
      </c>
      <c r="T34" s="242" t="s">
        <v>281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261</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405</v>
      </c>
    </row>
    <row r="37" spans="1:60" x14ac:dyDescent="0.2">
      <c r="C37" s="253"/>
      <c r="D37" s="10"/>
      <c r="AG37" t="s">
        <v>435</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sgpeShUfARzarzl59b9cAaVzGBSAw8gnrXqBDSgUpfRdkgZK9D7DMhN7FijGKuqUHr+AlIpawP1VTa7UDoN3A==" saltValue="udlqE6Y3gSdPSGy3Q0TOc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2023-02-17T07:36:18Z</dcterms:modified>
</cp:coreProperties>
</file>