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2"/>
  <workbookPr codeName="ThisWorkbook" defaultThemeVersion="124226"/>
  <xr:revisionPtr revIDLastSave="0" documentId="11_5A6D47CF980A842D0E19DABA10A0379C8CBBCF34" xr6:coauthVersionLast="47" xr6:coauthVersionMax="47" xr10:uidLastSave="{00000000-0000-0000-0000-000000000000}"/>
  <bookViews>
    <workbookView xWindow="12285" yWindow="4305" windowWidth="29040" windowHeight="15435" firstSheet="2" activeTab="2" xr2:uid="{00000000-000D-0000-FFFF-FFFF00000000}"/>
  </bookViews>
  <sheets>
    <sheet name="Krycí list" sheetId="1" r:id="rId1"/>
    <sheet name="Rekapitulace" sheetId="2" r:id="rId2"/>
    <sheet name="soupis oceněný" sheetId="3" r:id="rId3"/>
    <sheet name="#Figury" sheetId="4" state="hidden" r:id="rId4"/>
  </sheets>
  <definedNames>
    <definedName name="_xlnm.Print_Titles" localSheetId="1">Rekapitulace!$11:$13</definedName>
    <definedName name="_xlnm.Print_Titles" localSheetId="2">'soupis oceněný'!$11:$13</definedName>
    <definedName name="_xlnm.Print_Area" localSheetId="2">'soupis oceněný'!$A$1:$J$24</definedName>
    <definedName name="Z_65E3123D_ED26_44E3_A414_09EEEF825484_.wvu.Cols" localSheetId="1" hidden="1">Rekapitulace!#REF!</definedName>
    <definedName name="Z_65E3123D_ED26_44E3_A414_09EEEF825484_.wvu.Cols" localSheetId="2" hidden="1">'soupis oceněný'!#REF!,'soupis oceněný'!#REF!,'soupis oceněný'!#REF!</definedName>
    <definedName name="Z_65E3123D_ED26_44E3_A414_09EEEF825484_.wvu.PrintArea" localSheetId="2" hidden="1">'soupis oceněný'!$A$1:$J$24</definedName>
    <definedName name="Z_65E3123D_ED26_44E3_A414_09EEEF825484_.wvu.PrintTitles" localSheetId="1" hidden="1">Rekapitulace!$11:$13</definedName>
    <definedName name="Z_65E3123D_ED26_44E3_A414_09EEEF825484_.wvu.PrintTitles" localSheetId="2" hidden="1">'soupis oceněný'!$11:$13</definedName>
    <definedName name="Z_65E3123D_ED26_44E3_A414_09EEEF825484_.wvu.Rows" localSheetId="0" hidden="1">'Krycí list'!$1:$1,'Krycí list'!$3:$3,'Krycí list'!$6:$6,'Krycí list'!$8:$8,'Krycí list'!$10:$24</definedName>
    <definedName name="Z_65E3123D_ED26_44E3_A414_09EEEF825484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</definedName>
    <definedName name="Z_82B4F4D9_5370_4303_A97E_2A49E01AF629_.wvu.Cols" localSheetId="1" hidden="1">Rekapitulace!#REF!</definedName>
    <definedName name="Z_82B4F4D9_5370_4303_A97E_2A49E01AF629_.wvu.Cols" localSheetId="2" hidden="1">'soupis oceněný'!#REF!,'soupis oceněný'!#REF!,'soupis oceněný'!#REF!</definedName>
    <definedName name="Z_82B4F4D9_5370_4303_A97E_2A49E01AF629_.wvu.PrintArea" localSheetId="2" hidden="1">'soupis oceněný'!$A$1:$J$24</definedName>
    <definedName name="Z_82B4F4D9_5370_4303_A97E_2A49E01AF629_.wvu.PrintTitles" localSheetId="1" hidden="1">Rekapitulace!$11:$13</definedName>
    <definedName name="Z_82B4F4D9_5370_4303_A97E_2A49E01AF629_.wvu.PrintTitles" localSheetId="2" hidden="1">'soupis oceněný'!$11:$13</definedName>
    <definedName name="Z_82B4F4D9_5370_4303_A97E_2A49E01AF629_.wvu.Rows" localSheetId="0" hidden="1">'Krycí list'!$1:$1,'Krycí list'!$3:$3,'Krycí list'!$6:$6,'Krycí list'!$8:$8,'Krycí list'!$10:$24</definedName>
    <definedName name="Z_82B4F4D9_5370_4303_A97E_2A49E01AF629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</definedName>
    <definedName name="Z_D6CFA044_0C8C_4ECE_96A2_AFF3DD5E0425_.wvu.Cols" localSheetId="1" hidden="1">Rekapitulace!#REF!</definedName>
    <definedName name="Z_D6CFA044_0C8C_4ECE_96A2_AFF3DD5E0425_.wvu.Cols" localSheetId="2" hidden="1">'soupis oceněný'!#REF!,'soupis oceněný'!#REF!,'soupis oceněný'!#REF!</definedName>
    <definedName name="Z_D6CFA044_0C8C_4ECE_96A2_AFF3DD5E0425_.wvu.PrintArea" localSheetId="2" hidden="1">'soupis oceněný'!$A$1:$J$24</definedName>
    <definedName name="Z_D6CFA044_0C8C_4ECE_96A2_AFF3DD5E0425_.wvu.PrintTitles" localSheetId="1" hidden="1">Rekapitulace!$11:$13</definedName>
    <definedName name="Z_D6CFA044_0C8C_4ECE_96A2_AFF3DD5E0425_.wvu.PrintTitles" localSheetId="2" hidden="1">'soupis oceněný'!$11:$13</definedName>
    <definedName name="Z_D6CFA044_0C8C_4ECE_96A2_AFF3DD5E0425_.wvu.Rows" localSheetId="0" hidden="1">'Krycí list'!$1:$1,'Krycí list'!$3:$3,'Krycí list'!$6:$6,'Krycí list'!$8:$8,'Krycí list'!$10:$24</definedName>
    <definedName name="Z_D6CFA044_0C8C_4ECE_96A2_AFF3DD5E0425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</definedName>
  </definedNames>
  <calcPr calcId="191028"/>
  <customWorkbookViews>
    <customWorkbookView name="Sebastian Fenyk – osobní zobrazení" guid="{65E3123D-ED26-44E3-A414-09EEEF825484}" mergeInterval="0" personalView="1" maximized="1" xWindow="-8" yWindow="-8" windowWidth="1936" windowHeight="1056" activeSheetId="3"/>
    <customWorkbookView name="Vladimír Lazárek – osobní zobrazení" guid="{82B4F4D9-5370-4303-A97E-2A49E01AF629}" mergeInterval="0" personalView="1" maximized="1" xWindow="-8" yWindow="-8" windowWidth="1936" windowHeight="1056" activeSheetId="3"/>
    <customWorkbookView name="Petr Smolík – osobní zobrazení" guid="{D6CFA044-0C8C-4ECE-96A2-AFF3DD5E0425}" mergeInterval="0" personalView="1" maximized="1" xWindow="1911" yWindow="-9" windowWidth="1938" windowHeight="1048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  <c r="B17" i="2"/>
  <c r="B16" i="2"/>
  <c r="B15" i="2"/>
  <c r="B14" i="2"/>
  <c r="A14" i="2"/>
  <c r="C17" i="2" l="1"/>
  <c r="C15" i="2" l="1"/>
  <c r="C2" i="3"/>
  <c r="C3" i="3"/>
  <c r="C4" i="3"/>
  <c r="C5" i="3"/>
  <c r="C8" i="3"/>
  <c r="C9" i="3"/>
  <c r="B2" i="2"/>
  <c r="B3" i="2"/>
  <c r="B4" i="2"/>
  <c r="B5" i="2"/>
  <c r="B7" i="2"/>
  <c r="B8" i="2"/>
  <c r="B9" i="2"/>
  <c r="E35" i="1"/>
  <c r="J35" i="1"/>
  <c r="R35" i="1"/>
  <c r="P38" i="1"/>
  <c r="P39" i="1"/>
  <c r="P40" i="1"/>
  <c r="P41" i="1"/>
  <c r="P42" i="1"/>
  <c r="J46" i="1"/>
  <c r="K47" i="1"/>
  <c r="C14" i="2" l="1"/>
  <c r="E44" i="1" s="1"/>
  <c r="C16" i="2"/>
  <c r="C18" i="2" l="1"/>
  <c r="E46" i="1"/>
  <c r="R46" i="1" l="1"/>
  <c r="R49" i="1" s="1"/>
  <c r="O51" i="1" s="1"/>
  <c r="S49" i="1" l="1"/>
  <c r="S51" i="1"/>
  <c r="R51" i="1"/>
  <c r="O50" i="1"/>
  <c r="S50" i="1" l="1"/>
  <c r="R50" i="1"/>
  <c r="R52" i="1" s="1"/>
</calcChain>
</file>

<file path=xl/sharedStrings.xml><?xml version="1.0" encoding="utf-8"?>
<sst xmlns="http://schemas.openxmlformats.org/spreadsheetml/2006/main" count="185" uniqueCount="125">
  <si>
    <t>KRYCÍ LIST SOUPISU</t>
  </si>
  <si>
    <t>Název stavby</t>
  </si>
  <si>
    <t>Učebna pro výuku cizích jazyků 3.13</t>
  </si>
  <si>
    <t>JKSO</t>
  </si>
  <si>
    <t xml:space="preserve"> </t>
  </si>
  <si>
    <t>Kód stavby</t>
  </si>
  <si>
    <t>ucebny</t>
  </si>
  <si>
    <t>Název objektu</t>
  </si>
  <si>
    <t>Základní škola a mateřská škola Brno, p.o.
Přemyslovo náměstí 89/1 Brno-Slatina 627 00</t>
  </si>
  <si>
    <t>EČO</t>
  </si>
  <si>
    <t/>
  </si>
  <si>
    <t>Kód objektu</t>
  </si>
  <si>
    <t>Název části</t>
  </si>
  <si>
    <t>OCENĚNÝ SOUPIS PRACÍ A DODÁVEK A SLUŽEB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</si>
  <si>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</si>
  <si>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</si>
  <si>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</si>
  <si>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</si>
  <si>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</si>
  <si>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</si>
  <si>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</si>
  <si>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Základní škola a mateřská škola Brno, p.o.</t>
  </si>
  <si>
    <t>Projektant</t>
  </si>
  <si>
    <t>Sebastian Fenyk</t>
  </si>
  <si>
    <t>Zhotovitel</t>
  </si>
  <si>
    <t>Rozpočet číslo</t>
  </si>
  <si>
    <t>Zpracoval</t>
  </si>
  <si>
    <t>Dne</t>
  </si>
  <si>
    <t>12/2021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</si>
  <si>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</si>
  <si>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</si>
  <si>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</si>
  <si>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</si>
  <si>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</si>
  <si>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</si>
  <si>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</si>
  <si>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</si>
  <si>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</si>
  <si>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</si>
  <si>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</si>
  <si>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</si>
  <si>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</si>
  <si>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</si>
  <si>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</si>
  <si>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HSV</t>
  </si>
  <si>
    <t>Práce přesčas</t>
  </si>
  <si>
    <t>Zařízení staveniště</t>
  </si>
  <si>
    <t>%</t>
  </si>
  <si>
    <t>Bez pevné podl.</t>
  </si>
  <si>
    <t>Projektové práce (DSPS)</t>
  </si>
  <si>
    <t>PSV</t>
  </si>
  <si>
    <t>Kulturní památka</t>
  </si>
  <si>
    <t>Územní vlivy</t>
  </si>
  <si>
    <t>Provozní vlivy</t>
  </si>
  <si>
    <t>"EL"</t>
  </si>
  <si>
    <t>Ostatní</t>
  </si>
  <si>
    <t>VRN z rozpočtu</t>
  </si>
  <si>
    <t>"AVT"</t>
  </si>
  <si>
    <t>ZRN (ř. 1-8)</t>
  </si>
  <si>
    <t>DN (ř. 10-12)</t>
  </si>
  <si>
    <t>VRN (ř. 14-19)</t>
  </si>
  <si>
    <t>HZS</t>
  </si>
  <si>
    <t>Kompl. činnost</t>
  </si>
  <si>
    <t>Ostatní náklady</t>
  </si>
  <si>
    <t>D</t>
  </si>
  <si>
    <t>Celkové náklady</t>
  </si>
  <si>
    <t>Součet 9, 13, 20-23</t>
  </si>
  <si>
    <t>Datum a podpis</t>
  </si>
  <si>
    <t>Razítko</t>
  </si>
  <si>
    <t>15</t>
  </si>
  <si>
    <t>DPH</t>
  </si>
  <si>
    <t>21</t>
  </si>
  <si>
    <t>Cena s DPH (ř. 25-26)</t>
  </si>
  <si>
    <t>E</t>
  </si>
  <si>
    <t>Přípočty a odpočty</t>
  </si>
  <si>
    <t>Dodávky objednatele</t>
  </si>
  <si>
    <t>Klouzavá doložka</t>
  </si>
  <si>
    <t>Zvýhodnění + -</t>
  </si>
  <si>
    <t xml:space="preserve">REKAPITULACE 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</si>
  <si>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</si>
  <si>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</si>
  <si>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</si>
  <si>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</si>
  <si>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</si>
  <si>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</si>
  <si>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</si>
  <si>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</si>
  <si>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</si>
  <si>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</si>
  <si>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SOUPIS PRACÍ A DODÁVEK A SLUŽEB vč VÝKAZU VÝMĚR</t>
  </si>
  <si>
    <t>JKSO:</t>
  </si>
  <si>
    <t>P.Č.</t>
  </si>
  <si>
    <t>TV</t>
  </si>
  <si>
    <t>KCN</t>
  </si>
  <si>
    <t>Kód položky / název</t>
  </si>
  <si>
    <t>Popis / minimální technické parametry</t>
  </si>
  <si>
    <t>MJ</t>
  </si>
  <si>
    <t>Množství celkem</t>
  </si>
  <si>
    <t>Cena jednotková bez DPH</t>
  </si>
  <si>
    <t>Cena celkem bez DPH</t>
  </si>
  <si>
    <t>Sazba DPH</t>
  </si>
  <si>
    <t>Cena celkem s DPH</t>
  </si>
  <si>
    <t>AVT</t>
  </si>
  <si>
    <t>Koncové prvky</t>
  </si>
  <si>
    <t>Interaktivní tabule</t>
  </si>
  <si>
    <t>vlastní</t>
  </si>
  <si>
    <t>Tabule</t>
  </si>
  <si>
    <t xml:space="preserve">Tabule 83” na pylonovém pojezdu. Možnost popisu fixem, magnetický povrch. Křídla o rozměru min. 100x120 cm. Cena včetně dopravy, instalace.
</t>
  </si>
  <si>
    <t>kus</t>
  </si>
  <si>
    <t>Interaktivní projektor</t>
  </si>
  <si>
    <t>interaktivní ultrakrátký datový projektor, ovládání dotykem i 2 pery, technologie 3LCD, rozlišení min.  1280 x 800,  výkon min. 3500 ANSI lumenů, projekční poměr max. 0,28:1, kontrast min. 14 000 : 1, obrazové vstupy min. 3 x HDMI, 2 x VGA, hmotnost max. 6 kg, včetně nástěnného držáku. Cena včetně dopravy, instalace a nastavení.</t>
  </si>
  <si>
    <t>Prezentační SW</t>
  </si>
  <si>
    <t xml:space="preserve"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Balíček dále musí obsahovat nástroj pro rychlou přípravu digitálních učebních aktivit, hlasování. Aktivity je možno sdílet na žákovská zařízení přes cloud prostředí. Licence pro min. 4 učitele. Cena včetně dopravy, instalace.
</t>
  </si>
  <si>
    <t>Přídavné reproduktory</t>
  </si>
  <si>
    <t xml:space="preserve">Přídavné reproduktory, min. 20 W Cena včetně dopravy, instalace.
</t>
  </si>
  <si>
    <t>soubor</t>
  </si>
  <si>
    <t>Kabel HDMI a extender</t>
  </si>
  <si>
    <t xml:space="preserve">Kabel HDMI, min. 4K*2K @ 60Hz, min. 12.5m. Včetně HDMI extenderu pro zesílení signálu podporující přenos na min. 30 m, podpora rozlišení min. 4K*2K @ 60Hz, HDCP kompatibilní. Včetně HDMI kabelu 0,5 m, (M/M), min. rozlišení  4K*2K @ 60Hz. Cena včetně dopravy, instalace.
</t>
  </si>
  <si>
    <t>Repeater aktivní USB</t>
  </si>
  <si>
    <t xml:space="preserve">USB repeater pro prodlužování USB kabelů, délka min. 5 m. Cena včetně dopravy, instalace.
</t>
  </si>
  <si>
    <t>Kabel audio</t>
  </si>
  <si>
    <t xml:space="preserve">Audio kabel RCA (M/M), min. 12 m. Cena včetně dopravy, instalace.
</t>
  </si>
  <si>
    <t>Stolní vizualizér</t>
  </si>
  <si>
    <t xml:space="preserve">Bezdrátová dokumentová kamera s flexibilním ramenem. Min. 12x zoom. LED osvětlení snímaného objektu, ruční a automatické ovládání ostření a jasu. Snímaná plocha min A4. Jednoduché ovládání vizualizéru prostřednictvím software. Cena včetně dopravy, instalace.
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</si>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</sst>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00"/>
    <numFmt numFmtId="166" formatCode="#,##0\_x0000_"/>
    <numFmt numFmtId="167" formatCode="#,##0.0"/>
    <numFmt numFmtId="168" formatCode="#,##0.0000"/>
  </numFmts>
  <fonts count="24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indexed="10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FF"/>
      <name val="Arial"/>
      <family val="2"/>
      <charset val="238"/>
    </font>
    <font>
      <b/>
      <sz val="8"/>
      <color rgb="FF7030A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800080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Calibri"/>
      <family val="2"/>
      <scheme val="minor"/>
    </font>
    <font>
      <sz val="8"/>
      <color rgb="FF7030A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9" fillId="0" borderId="0"/>
  </cellStyleXfs>
  <cellXfs count="22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64" fontId="4" fillId="0" borderId="17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1" fontId="2" fillId="0" borderId="30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" fontId="2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" fontId="5" fillId="0" borderId="19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168" fontId="2" fillId="0" borderId="18" xfId="0" applyNumberFormat="1" applyFont="1" applyBorder="1" applyAlignment="1">
      <alignment horizontal="right" vertical="center"/>
    </xf>
    <xf numFmtId="0" fontId="2" fillId="0" borderId="39" xfId="0" applyFont="1" applyBorder="1"/>
    <xf numFmtId="0" fontId="2" fillId="0" borderId="29" xfId="0" applyFont="1" applyBorder="1"/>
    <xf numFmtId="168" fontId="2" fillId="0" borderId="40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vertical="top"/>
    </xf>
    <xf numFmtId="0" fontId="2" fillId="0" borderId="25" xfId="0" applyFont="1" applyBorder="1" applyAlignment="1">
      <alignment vertical="center"/>
    </xf>
    <xf numFmtId="168" fontId="2" fillId="0" borderId="27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3" xfId="0" applyFont="1" applyBorder="1"/>
    <xf numFmtId="0" fontId="2" fillId="0" borderId="44" xfId="0" applyFont="1" applyBorder="1" applyAlignment="1">
      <alignment vertical="center"/>
    </xf>
    <xf numFmtId="0" fontId="2" fillId="0" borderId="45" xfId="0" applyFont="1" applyBorder="1"/>
    <xf numFmtId="0" fontId="2" fillId="0" borderId="4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3" borderId="47" xfId="0" applyNumberFormat="1" applyFont="1" applyFill="1" applyBorder="1" applyAlignment="1">
      <alignment horizontal="center" vertical="center" wrapText="1"/>
    </xf>
    <xf numFmtId="1" fontId="2" fillId="3" borderId="48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/>
    <xf numFmtId="49" fontId="6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  <xf numFmtId="49" fontId="2" fillId="3" borderId="49" xfId="0" applyNumberFormat="1" applyFont="1" applyFill="1" applyBorder="1" applyAlignment="1">
      <alignment horizontal="center" vertical="center" wrapText="1"/>
    </xf>
    <xf numFmtId="1" fontId="2" fillId="3" borderId="3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/>
    <xf numFmtId="2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9" fontId="3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3" borderId="50" xfId="0" applyNumberFormat="1" applyFont="1" applyFill="1" applyBorder="1" applyAlignment="1">
      <alignment horizontal="center" vertical="center" wrapText="1"/>
    </xf>
    <xf numFmtId="1" fontId="2" fillId="3" borderId="51" xfId="0" applyNumberFormat="1" applyFont="1" applyFill="1" applyBorder="1" applyAlignment="1">
      <alignment horizontal="center" vertical="center" wrapText="1"/>
    </xf>
    <xf numFmtId="0" fontId="1" fillId="4" borderId="16" xfId="0" applyFont="1" applyFill="1" applyBorder="1"/>
    <xf numFmtId="0" fontId="1" fillId="4" borderId="17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8" fillId="0" borderId="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4" fontId="2" fillId="0" borderId="25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26" xfId="0" applyNumberFormat="1" applyFont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3" fontId="1" fillId="0" borderId="52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/>
    </xf>
    <xf numFmtId="166" fontId="1" fillId="0" borderId="35" xfId="0" applyNumberFormat="1" applyFont="1" applyBorder="1" applyAlignment="1">
      <alignment horizontal="right" vertical="center" wrapText="1"/>
    </xf>
    <xf numFmtId="4" fontId="1" fillId="0" borderId="33" xfId="0" applyNumberFormat="1" applyFont="1" applyBorder="1" applyAlignment="1">
      <alignment horizontal="right" vertical="center" wrapText="1"/>
    </xf>
    <xf numFmtId="3" fontId="1" fillId="0" borderId="3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 wrapText="1"/>
    </xf>
    <xf numFmtId="4" fontId="1" fillId="0" borderId="34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vertical="center"/>
    </xf>
    <xf numFmtId="4" fontId="1" fillId="0" borderId="28" xfId="0" applyNumberFormat="1" applyFont="1" applyBorder="1" applyAlignment="1">
      <alignment horizontal="right" vertical="center" wrapText="1"/>
    </xf>
    <xf numFmtId="4" fontId="1" fillId="0" borderId="28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3" fontId="1" fillId="0" borderId="28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vertical="center"/>
    </xf>
    <xf numFmtId="4" fontId="1" fillId="0" borderId="45" xfId="0" applyNumberFormat="1" applyFont="1" applyBorder="1" applyAlignment="1">
      <alignment horizontal="right" vertical="center" wrapText="1"/>
    </xf>
    <xf numFmtId="4" fontId="1" fillId="0" borderId="17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vertical="center" wrapText="1"/>
    </xf>
    <xf numFmtId="3" fontId="2" fillId="0" borderId="29" xfId="0" applyNumberFormat="1" applyFont="1" applyBorder="1" applyAlignment="1">
      <alignment horizontal="right" vertical="center" wrapText="1"/>
    </xf>
    <xf numFmtId="4" fontId="2" fillId="0" borderId="28" xfId="0" applyNumberFormat="1" applyFont="1" applyBorder="1" applyAlignment="1">
      <alignment horizontal="right" vertical="center" wrapText="1"/>
    </xf>
    <xf numFmtId="4" fontId="1" fillId="0" borderId="29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 wrapText="1"/>
    </xf>
    <xf numFmtId="4" fontId="4" fillId="0" borderId="53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1" fillId="4" borderId="0" xfId="0" applyFont="1" applyFill="1" applyAlignment="1">
      <alignment horizontal="left" vertical="center"/>
    </xf>
    <xf numFmtId="49" fontId="1" fillId="4" borderId="0" xfId="0" applyNumberFormat="1" applyFont="1" applyFill="1" applyAlignment="1">
      <alignment vertical="center" wrapText="1"/>
    </xf>
    <xf numFmtId="49" fontId="1" fillId="3" borderId="47" xfId="0" applyNumberFormat="1" applyFont="1" applyFill="1" applyBorder="1" applyAlignment="1">
      <alignment horizontal="center" vertical="center" wrapText="1"/>
    </xf>
    <xf numFmtId="1" fontId="1" fillId="3" borderId="48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4" fontId="16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4" fontId="17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wrapText="1"/>
      <protection locked="0"/>
    </xf>
    <xf numFmtId="49" fontId="1" fillId="2" borderId="0" xfId="0" applyNumberFormat="1" applyFont="1" applyFill="1"/>
    <xf numFmtId="1" fontId="1" fillId="3" borderId="48" xfId="0" applyNumberFormat="1" applyFont="1" applyFill="1" applyBorder="1" applyAlignment="1">
      <alignment horizontal="center" vertical="center"/>
    </xf>
    <xf numFmtId="4" fontId="1" fillId="5" borderId="0" xfId="0" applyNumberFormat="1" applyFont="1" applyFill="1" applyAlignment="1">
      <alignment horizontal="right" vertical="center"/>
    </xf>
    <xf numFmtId="0" fontId="1" fillId="5" borderId="0" xfId="0" applyFont="1" applyFill="1" applyAlignment="1">
      <alignment vertical="center" wrapText="1"/>
    </xf>
    <xf numFmtId="164" fontId="18" fillId="0" borderId="38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49" fontId="1" fillId="2" borderId="0" xfId="0" applyNumberFormat="1" applyFont="1" applyFill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>
      <alignment vertical="center" wrapText="1"/>
    </xf>
    <xf numFmtId="49" fontId="10" fillId="2" borderId="17" xfId="0" applyNumberFormat="1" applyFont="1" applyFill="1" applyBorder="1"/>
    <xf numFmtId="0" fontId="20" fillId="0" borderId="0" xfId="0" applyFont="1" applyProtection="1">
      <protection locked="0"/>
    </xf>
    <xf numFmtId="2" fontId="20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2" fontId="18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49" fontId="10" fillId="2" borderId="17" xfId="0" applyNumberFormat="1" applyFont="1" applyFill="1" applyBorder="1" applyAlignment="1">
      <alignment vertical="center" wrapText="1"/>
    </xf>
    <xf numFmtId="49" fontId="10" fillId="2" borderId="17" xfId="0" applyNumberFormat="1" applyFont="1" applyFill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49" fontId="1" fillId="3" borderId="49" xfId="0" applyNumberFormat="1" applyFont="1" applyFill="1" applyBorder="1" applyAlignment="1">
      <alignment vertical="center" wrapText="1"/>
    </xf>
    <xf numFmtId="1" fontId="1" fillId="3" borderId="32" xfId="0" applyNumberFormat="1" applyFont="1" applyFill="1" applyBorder="1" applyAlignment="1">
      <alignment vertical="center"/>
    </xf>
    <xf numFmtId="166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1" fillId="4" borderId="0" xfId="0" applyNumberFormat="1" applyFont="1" applyFill="1" applyAlignment="1">
      <alignment horizontal="left" vertical="top" wrapText="1"/>
    </xf>
    <xf numFmtId="1" fontId="1" fillId="3" borderId="48" xfId="0" applyNumberFormat="1" applyFont="1" applyFill="1" applyBorder="1" applyAlignment="1">
      <alignment horizontal="left" vertical="top" wrapText="1"/>
    </xf>
    <xf numFmtId="49" fontId="1" fillId="2" borderId="17" xfId="0" applyNumberFormat="1" applyFont="1" applyFill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166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166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0" fontId="22" fillId="0" borderId="0" xfId="0" applyFont="1"/>
    <xf numFmtId="4" fontId="22" fillId="0" borderId="0" xfId="0" applyNumberFormat="1" applyFont="1"/>
    <xf numFmtId="0" fontId="2" fillId="0" borderId="0" xfId="0" applyFont="1"/>
    <xf numFmtId="0" fontId="23" fillId="0" borderId="0" xfId="0" applyFont="1"/>
    <xf numFmtId="4" fontId="23" fillId="0" borderId="0" xfId="0" applyNumberFormat="1" applyFont="1"/>
    <xf numFmtId="49" fontId="1" fillId="0" borderId="0" xfId="0" applyNumberFormat="1" applyFont="1" applyAlignment="1">
      <alignment vertical="top" wrapText="1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166" fontId="1" fillId="5" borderId="0" xfId="0" applyNumberFormat="1" applyFont="1" applyFill="1" applyAlignment="1">
      <alignment horizontal="center" vertical="center"/>
    </xf>
    <xf numFmtId="165" fontId="1" fillId="5" borderId="0" xfId="0" applyNumberFormat="1" applyFont="1" applyFill="1" applyAlignment="1">
      <alignment horizontal="right" vertical="center"/>
    </xf>
    <xf numFmtId="166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top" wrapText="1"/>
    </xf>
    <xf numFmtId="164" fontId="2" fillId="0" borderId="25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left" vertical="center" wrapText="1"/>
    </xf>
    <xf numFmtId="164" fontId="2" fillId="0" borderId="38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6" fillId="0" borderId="29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horizontal="left" vertical="center" wrapText="1"/>
    </xf>
    <xf numFmtId="164" fontId="2" fillId="0" borderId="29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1" fillId="4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49" fontId="1" fillId="4" borderId="0" xfId="0" applyNumberFormat="1" applyFont="1" applyFill="1" applyAlignment="1">
      <alignment horizontal="left" vertical="center"/>
    </xf>
  </cellXfs>
  <cellStyles count="4">
    <cellStyle name="Normální" xfId="0" builtinId="0"/>
    <cellStyle name="Normální 14" xfId="1" xr:uid="{00000000-0005-0000-0000-000001000000}"/>
    <cellStyle name="Normální 16" xfId="2" xr:uid="{00000000-0005-0000-0000-000002000000}"/>
    <cellStyle name="Normální 4" xfId="3" xr:uid="{00000000-0005-0000-0000-00000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S59"/>
  <sheetViews>
    <sheetView showGridLines="0" topLeftCell="A34" workbookViewId="0">
      <selection activeCell="R56" sqref="R56"/>
    </sheetView>
  </sheetViews>
  <sheetFormatPr defaultColWidth="9.140625" defaultRowHeight="12.75"/>
  <cols>
    <col min="1" max="1" width="2.42578125" style="83" customWidth="1"/>
    <col min="2" max="2" width="3.140625" style="83" customWidth="1"/>
    <col min="3" max="3" width="2.7109375" style="83" customWidth="1"/>
    <col min="4" max="4" width="6.85546875" style="83" customWidth="1"/>
    <col min="5" max="5" width="13.5703125" style="83" customWidth="1"/>
    <col min="6" max="6" width="0.5703125" style="83" customWidth="1"/>
    <col min="7" max="7" width="2.5703125" style="83" customWidth="1"/>
    <col min="8" max="8" width="2.7109375" style="83" customWidth="1"/>
    <col min="9" max="9" width="9.7109375" style="83" customWidth="1"/>
    <col min="10" max="10" width="13.5703125" style="83" customWidth="1"/>
    <col min="11" max="11" width="0.7109375" style="83" customWidth="1"/>
    <col min="12" max="12" width="2.42578125" style="83" customWidth="1"/>
    <col min="13" max="13" width="2.85546875" style="83" customWidth="1"/>
    <col min="14" max="14" width="2" style="83" customWidth="1"/>
    <col min="15" max="15" width="12.7109375" style="83" customWidth="1"/>
    <col min="16" max="16" width="2.85546875" style="83" customWidth="1"/>
    <col min="17" max="17" width="2" style="83" customWidth="1"/>
    <col min="18" max="18" width="13.5703125" style="83" customWidth="1"/>
    <col min="19" max="19" width="0.5703125" style="83" customWidth="1"/>
    <col min="20" max="16384" width="9.140625" style="83"/>
  </cols>
  <sheetData>
    <row r="1" spans="1:19" ht="12.75" hidden="1" customHeight="1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3"/>
    </row>
    <row r="2" spans="1:19" ht="23.25" customHeight="1">
      <c r="A2" s="91"/>
      <c r="B2" s="92"/>
      <c r="C2" s="92"/>
      <c r="D2" s="92"/>
      <c r="E2" s="92"/>
      <c r="F2" s="92"/>
      <c r="G2" s="94" t="s">
        <v>0</v>
      </c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</row>
    <row r="3" spans="1:19" ht="12" hidden="1" customHeight="1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7"/>
    </row>
    <row r="4" spans="1:19" ht="8.2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1:19" ht="24" customHeight="1">
      <c r="A5" s="5"/>
      <c r="B5" s="1" t="s">
        <v>1</v>
      </c>
      <c r="C5" s="1"/>
      <c r="D5" s="1"/>
      <c r="E5" s="213" t="s">
        <v>2</v>
      </c>
      <c r="F5" s="214"/>
      <c r="G5" s="214"/>
      <c r="H5" s="214"/>
      <c r="I5" s="214"/>
      <c r="J5" s="215"/>
      <c r="K5" s="1"/>
      <c r="L5" s="1"/>
      <c r="M5" s="1"/>
      <c r="N5" s="1"/>
      <c r="O5" s="1" t="s">
        <v>3</v>
      </c>
      <c r="P5" s="98" t="s">
        <v>4</v>
      </c>
      <c r="Q5" s="99"/>
      <c r="R5" s="6"/>
      <c r="S5" s="7"/>
    </row>
    <row r="6" spans="1:19" ht="17.25" hidden="1" customHeight="1">
      <c r="A6" s="5"/>
      <c r="B6" s="1" t="s">
        <v>5</v>
      </c>
      <c r="C6" s="1"/>
      <c r="D6" s="1"/>
      <c r="E6" s="166" t="s">
        <v>6</v>
      </c>
      <c r="F6" s="167"/>
      <c r="G6" s="167"/>
      <c r="H6" s="167"/>
      <c r="I6" s="167"/>
      <c r="J6" s="168"/>
      <c r="K6" s="1"/>
      <c r="L6" s="1"/>
      <c r="M6" s="1"/>
      <c r="N6" s="1"/>
      <c r="O6" s="1"/>
      <c r="P6" s="100"/>
      <c r="Q6" s="101"/>
      <c r="R6" s="8"/>
      <c r="S6" s="7"/>
    </row>
    <row r="7" spans="1:19" ht="24" customHeight="1">
      <c r="A7" s="5"/>
      <c r="B7" s="1" t="s">
        <v>7</v>
      </c>
      <c r="C7" s="1"/>
      <c r="D7" s="1"/>
      <c r="E7" s="216" t="s">
        <v>8</v>
      </c>
      <c r="F7" s="217"/>
      <c r="G7" s="217"/>
      <c r="H7" s="217"/>
      <c r="I7" s="217"/>
      <c r="J7" s="218"/>
      <c r="K7" s="1"/>
      <c r="L7" s="1"/>
      <c r="M7" s="1"/>
      <c r="N7" s="1"/>
      <c r="O7" s="1" t="s">
        <v>9</v>
      </c>
      <c r="P7" s="100" t="s">
        <v>10</v>
      </c>
      <c r="Q7" s="101"/>
      <c r="R7" s="8"/>
      <c r="S7" s="7"/>
    </row>
    <row r="8" spans="1:19" ht="17.25" hidden="1" customHeight="1">
      <c r="A8" s="5"/>
      <c r="B8" s="1" t="s">
        <v>11</v>
      </c>
      <c r="C8" s="1"/>
      <c r="D8" s="1"/>
      <c r="E8" s="100" t="s">
        <v>4</v>
      </c>
      <c r="F8" s="1"/>
      <c r="G8" s="1"/>
      <c r="H8" s="1"/>
      <c r="I8" s="1"/>
      <c r="J8" s="8"/>
      <c r="K8" s="1"/>
      <c r="L8" s="1"/>
      <c r="M8" s="1"/>
      <c r="N8" s="1"/>
      <c r="O8" s="1"/>
      <c r="P8" s="100"/>
      <c r="Q8" s="101"/>
      <c r="R8" s="8"/>
      <c r="S8" s="7"/>
    </row>
    <row r="9" spans="1:19" ht="24" customHeight="1">
      <c r="A9" s="5"/>
      <c r="B9" s="1" t="s">
        <v>12</v>
      </c>
      <c r="C9" s="1"/>
      <c r="D9" s="1"/>
      <c r="E9" s="219" t="s">
        <v>13</v>
      </c>
      <c r="F9" s="220"/>
      <c r="G9" s="220"/>
      <c r="H9" s="220"/>
      <c r="I9" s="220"/>
      <c r="J9" s="221"/>
      <c r="K9" s="1"/>
      <c r="L9" s="1"/>
      <c r="M9" s="1"/>
      <c r="N9" s="1"/>
      <c r="O9" s="1" t="s">
        <v>14</v>
      </c>
      <c r="P9" s="222" t="s">
        <v>10</v>
      </c>
      <c r="Q9" s="223"/>
      <c r="R9" s="224"/>
      <c r="S9" s="7"/>
    </row>
    <row r="10" spans="1:19" ht="17.25" hidden="1" customHeight="1">
      <c r="A10" s="5"/>
      <c r="B10" s="1" t="s">
        <v>15</v>
      </c>
      <c r="C10" s="1"/>
      <c r="D10" s="1"/>
      <c r="E10" s="1" t="s">
        <v>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01"/>
      <c r="Q10" s="101"/>
      <c r="R10" s="1"/>
      <c r="S10" s="7"/>
    </row>
    <row r="11" spans="1:19" ht="17.25" hidden="1" customHeight="1">
      <c r="A11" s="5"/>
      <c r="B11" s="1" t="s">
        <v>16</v>
      </c>
      <c r="C11" s="1"/>
      <c r="D11" s="1"/>
      <c r="E11" s="1" t="s">
        <v>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01"/>
      <c r="Q11" s="101"/>
      <c r="R11" s="1"/>
      <c r="S11" s="7"/>
    </row>
    <row r="12" spans="1:19" ht="17.25" hidden="1" customHeight="1">
      <c r="A12" s="5"/>
      <c r="B12" s="1" t="s">
        <v>17</v>
      </c>
      <c r="C12" s="1"/>
      <c r="D12" s="1"/>
      <c r="E12" s="1" t="s">
        <v>4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01"/>
      <c r="Q12" s="101"/>
      <c r="R12" s="1"/>
      <c r="S12" s="7"/>
    </row>
    <row r="13" spans="1:19" ht="17.25" hidden="1" customHeight="1">
      <c r="A13" s="5"/>
      <c r="B13" s="1"/>
      <c r="C13" s="1"/>
      <c r="D13" s="1"/>
      <c r="E13" s="1" t="s">
        <v>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01"/>
      <c r="Q13" s="101"/>
      <c r="R13" s="1"/>
      <c r="S13" s="7"/>
    </row>
    <row r="14" spans="1:19" ht="17.25" hidden="1" customHeight="1">
      <c r="A14" s="5"/>
      <c r="B14" s="1"/>
      <c r="C14" s="1"/>
      <c r="D14" s="1"/>
      <c r="E14" s="1" t="s">
        <v>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01"/>
      <c r="Q14" s="101"/>
      <c r="R14" s="1"/>
      <c r="S14" s="7"/>
    </row>
    <row r="15" spans="1:19" ht="17.25" hidden="1" customHeight="1">
      <c r="A15" s="5"/>
      <c r="B15" s="1"/>
      <c r="C15" s="1"/>
      <c r="D15" s="1"/>
      <c r="E15" s="1" t="s">
        <v>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01"/>
      <c r="Q15" s="101"/>
      <c r="R15" s="1"/>
      <c r="S15" s="7"/>
    </row>
    <row r="16" spans="1:19" ht="17.25" hidden="1" customHeight="1">
      <c r="A16" s="5"/>
      <c r="B16" s="1"/>
      <c r="C16" s="1"/>
      <c r="D16" s="1"/>
      <c r="E16" s="1" t="s">
        <v>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01"/>
      <c r="Q16" s="101"/>
      <c r="R16" s="1"/>
      <c r="S16" s="7"/>
    </row>
    <row r="17" spans="1:19" ht="17.25" hidden="1" customHeight="1">
      <c r="A17" s="5"/>
      <c r="B17" s="1"/>
      <c r="C17" s="1"/>
      <c r="D17" s="1"/>
      <c r="E17" s="1" t="s">
        <v>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01"/>
      <c r="Q17" s="101"/>
      <c r="R17" s="1"/>
      <c r="S17" s="7"/>
    </row>
    <row r="18" spans="1:19" ht="17.25" hidden="1" customHeight="1">
      <c r="A18" s="5"/>
      <c r="B18" s="1"/>
      <c r="C18" s="1"/>
      <c r="D18" s="1"/>
      <c r="E18" s="1" t="s">
        <v>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01"/>
      <c r="Q18" s="101"/>
      <c r="R18" s="1"/>
      <c r="S18" s="7"/>
    </row>
    <row r="19" spans="1:19" ht="17.25" hidden="1" customHeight="1">
      <c r="A19" s="5"/>
      <c r="B19" s="1"/>
      <c r="C19" s="1"/>
      <c r="D19" s="1"/>
      <c r="E19" s="1" t="s">
        <v>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01"/>
      <c r="Q19" s="101"/>
      <c r="R19" s="1"/>
      <c r="S19" s="7"/>
    </row>
    <row r="20" spans="1:19" ht="17.25" hidden="1" customHeight="1">
      <c r="A20" s="5"/>
      <c r="B20" s="1"/>
      <c r="C20" s="1"/>
      <c r="D20" s="1"/>
      <c r="E20" s="1" t="s">
        <v>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01"/>
      <c r="Q20" s="101"/>
      <c r="R20" s="1"/>
      <c r="S20" s="7"/>
    </row>
    <row r="21" spans="1:19" ht="17.25" hidden="1" customHeight="1">
      <c r="A21" s="5"/>
      <c r="B21" s="1"/>
      <c r="C21" s="1"/>
      <c r="D21" s="1"/>
      <c r="E21" s="1" t="s">
        <v>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01"/>
      <c r="Q21" s="101"/>
      <c r="R21" s="1"/>
      <c r="S21" s="7"/>
    </row>
    <row r="22" spans="1:19" ht="17.25" hidden="1" customHeight="1">
      <c r="A22" s="5"/>
      <c r="B22" s="1"/>
      <c r="C22" s="1"/>
      <c r="D22" s="1"/>
      <c r="E22" s="1" t="s">
        <v>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01"/>
      <c r="Q22" s="101"/>
      <c r="R22" s="1"/>
      <c r="S22" s="7"/>
    </row>
    <row r="23" spans="1:19" ht="17.25" hidden="1" customHeight="1">
      <c r="A23" s="5"/>
      <c r="B23" s="1"/>
      <c r="C23" s="1"/>
      <c r="D23" s="1"/>
      <c r="E23" s="1" t="s">
        <v>4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01"/>
      <c r="Q23" s="101"/>
      <c r="R23" s="1"/>
      <c r="S23" s="7"/>
    </row>
    <row r="24" spans="1:19" ht="17.25" hidden="1" customHeight="1">
      <c r="A24" s="5"/>
      <c r="B24" s="1"/>
      <c r="C24" s="1"/>
      <c r="D24" s="1"/>
      <c r="E24" s="1" t="s">
        <v>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01"/>
      <c r="Q24" s="101"/>
      <c r="R24" s="1"/>
      <c r="S24" s="7"/>
    </row>
    <row r="25" spans="1:19" ht="17.850000000000001" customHeight="1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 t="s">
        <v>18</v>
      </c>
      <c r="P25" s="1" t="s">
        <v>19</v>
      </c>
      <c r="Q25" s="1"/>
      <c r="R25" s="1"/>
      <c r="S25" s="7"/>
    </row>
    <row r="26" spans="1:19" ht="17.850000000000001" customHeight="1">
      <c r="A26" s="5"/>
      <c r="B26" s="1" t="s">
        <v>20</v>
      </c>
      <c r="C26" s="1"/>
      <c r="D26" s="1"/>
      <c r="E26" s="98" t="s">
        <v>21</v>
      </c>
      <c r="F26" s="9"/>
      <c r="G26" s="9"/>
      <c r="H26" s="9"/>
      <c r="I26" s="9"/>
      <c r="J26" s="6"/>
      <c r="K26" s="1"/>
      <c r="L26" s="1"/>
      <c r="M26" s="1"/>
      <c r="N26" s="1"/>
      <c r="O26" s="102" t="s">
        <v>10</v>
      </c>
      <c r="P26" s="103" t="s">
        <v>10</v>
      </c>
      <c r="Q26" s="104"/>
      <c r="R26" s="10"/>
      <c r="S26" s="7"/>
    </row>
    <row r="27" spans="1:19" ht="17.850000000000001" customHeight="1">
      <c r="A27" s="5"/>
      <c r="B27" s="1" t="s">
        <v>22</v>
      </c>
      <c r="C27" s="1"/>
      <c r="D27" s="1"/>
      <c r="E27" s="100" t="s">
        <v>23</v>
      </c>
      <c r="F27" s="1"/>
      <c r="G27" s="1"/>
      <c r="H27" s="1"/>
      <c r="I27" s="1"/>
      <c r="J27" s="8"/>
      <c r="K27" s="1"/>
      <c r="L27" s="1"/>
      <c r="M27" s="1"/>
      <c r="N27" s="1"/>
      <c r="O27" s="102" t="s">
        <v>10</v>
      </c>
      <c r="P27" s="103" t="s">
        <v>10</v>
      </c>
      <c r="Q27" s="104"/>
      <c r="R27" s="10"/>
      <c r="S27" s="7"/>
    </row>
    <row r="28" spans="1:19" ht="17.850000000000001" customHeight="1">
      <c r="A28" s="5"/>
      <c r="B28" s="1" t="s">
        <v>24</v>
      </c>
      <c r="C28" s="1"/>
      <c r="D28" s="1"/>
      <c r="E28" s="100" t="s">
        <v>4</v>
      </c>
      <c r="F28" s="1"/>
      <c r="G28" s="1"/>
      <c r="H28" s="1"/>
      <c r="I28" s="1"/>
      <c r="J28" s="8"/>
      <c r="K28" s="1"/>
      <c r="L28" s="1"/>
      <c r="M28" s="1"/>
      <c r="N28" s="1"/>
      <c r="O28" s="102" t="s">
        <v>10</v>
      </c>
      <c r="P28" s="103" t="s">
        <v>10</v>
      </c>
      <c r="Q28" s="104"/>
      <c r="R28" s="10"/>
      <c r="S28" s="7"/>
    </row>
    <row r="29" spans="1:19" ht="17.850000000000001" customHeight="1">
      <c r="A29" s="5"/>
      <c r="B29" s="1"/>
      <c r="C29" s="1"/>
      <c r="D29" s="1"/>
      <c r="E29" s="105" t="s">
        <v>10</v>
      </c>
      <c r="F29" s="11"/>
      <c r="G29" s="11"/>
      <c r="H29" s="11"/>
      <c r="I29" s="11"/>
      <c r="J29" s="12"/>
      <c r="K29" s="1"/>
      <c r="L29" s="1"/>
      <c r="M29" s="1"/>
      <c r="N29" s="1"/>
      <c r="O29" s="101"/>
      <c r="P29" s="101"/>
      <c r="Q29" s="101"/>
      <c r="R29" s="1"/>
      <c r="S29" s="7"/>
    </row>
    <row r="30" spans="1:19" ht="17.850000000000001" customHeight="1">
      <c r="A30" s="5"/>
      <c r="B30" s="1"/>
      <c r="C30" s="1"/>
      <c r="D30" s="1"/>
      <c r="E30" s="101" t="s">
        <v>25</v>
      </c>
      <c r="F30" s="1"/>
      <c r="G30" s="1" t="s">
        <v>26</v>
      </c>
      <c r="H30" s="1"/>
      <c r="I30" s="1"/>
      <c r="J30" s="1"/>
      <c r="K30" s="1"/>
      <c r="L30" s="1"/>
      <c r="M30" s="1"/>
      <c r="N30" s="1"/>
      <c r="O30" s="101" t="s">
        <v>27</v>
      </c>
      <c r="P30" s="101"/>
      <c r="Q30" s="101"/>
      <c r="R30" s="13"/>
      <c r="S30" s="7"/>
    </row>
    <row r="31" spans="1:19" ht="17.850000000000001" customHeight="1">
      <c r="A31" s="5"/>
      <c r="B31" s="1"/>
      <c r="C31" s="1"/>
      <c r="D31" s="1"/>
      <c r="E31" s="102" t="s">
        <v>10</v>
      </c>
      <c r="F31" s="1"/>
      <c r="G31" s="103" t="s">
        <v>23</v>
      </c>
      <c r="H31" s="14"/>
      <c r="I31" s="106"/>
      <c r="J31" s="1"/>
      <c r="K31" s="1"/>
      <c r="L31" s="1"/>
      <c r="M31" s="1"/>
      <c r="N31" s="1"/>
      <c r="O31" s="107" t="s">
        <v>28</v>
      </c>
      <c r="P31" s="101"/>
      <c r="Q31" s="101"/>
      <c r="R31" s="13"/>
      <c r="S31" s="7"/>
    </row>
    <row r="32" spans="1:19" ht="8.25" customHeigh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</row>
    <row r="33" spans="1:19" ht="20.25" customHeight="1">
      <c r="A33" s="18"/>
      <c r="B33" s="19"/>
      <c r="C33" s="19"/>
      <c r="D33" s="19"/>
      <c r="E33" s="20" t="s">
        <v>29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1"/>
    </row>
    <row r="34" spans="1:19" ht="20.25" customHeight="1">
      <c r="A34" s="22" t="s">
        <v>30</v>
      </c>
      <c r="B34" s="23"/>
      <c r="C34" s="23"/>
      <c r="D34" s="24"/>
      <c r="E34" s="25" t="s">
        <v>31</v>
      </c>
      <c r="F34" s="24"/>
      <c r="G34" s="25" t="s">
        <v>32</v>
      </c>
      <c r="H34" s="23"/>
      <c r="I34" s="24"/>
      <c r="J34" s="25" t="s">
        <v>33</v>
      </c>
      <c r="K34" s="23"/>
      <c r="L34" s="25" t="s">
        <v>34</v>
      </c>
      <c r="M34" s="23"/>
      <c r="N34" s="23"/>
      <c r="O34" s="24"/>
      <c r="P34" s="25" t="s">
        <v>35</v>
      </c>
      <c r="Q34" s="23"/>
      <c r="R34" s="23"/>
      <c r="S34" s="26"/>
    </row>
    <row r="35" spans="1:19" ht="20.25" customHeight="1">
      <c r="A35" s="108"/>
      <c r="B35" s="109"/>
      <c r="C35" s="109"/>
      <c r="D35" s="110">
        <v>0</v>
      </c>
      <c r="E35" s="111">
        <f>IF(D35=0,0,R49/D35)</f>
        <v>0</v>
      </c>
      <c r="F35" s="112"/>
      <c r="G35" s="113"/>
      <c r="H35" s="109"/>
      <c r="I35" s="110">
        <v>0</v>
      </c>
      <c r="J35" s="111">
        <f>IF(I35=0,0,R49/I35)</f>
        <v>0</v>
      </c>
      <c r="K35" s="114"/>
      <c r="L35" s="113"/>
      <c r="M35" s="109"/>
      <c r="N35" s="109"/>
      <c r="O35" s="110">
        <v>0</v>
      </c>
      <c r="P35" s="113"/>
      <c r="Q35" s="109"/>
      <c r="R35" s="115">
        <f>IF(O35=0,0,R49/O35)</f>
        <v>0</v>
      </c>
      <c r="S35" s="116"/>
    </row>
    <row r="36" spans="1:19" ht="20.25" customHeight="1">
      <c r="A36" s="18"/>
      <c r="B36" s="19"/>
      <c r="C36" s="19"/>
      <c r="D36" s="19"/>
      <c r="E36" s="20" t="s">
        <v>36</v>
      </c>
      <c r="F36" s="19"/>
      <c r="G36" s="19"/>
      <c r="H36" s="19"/>
      <c r="I36" s="19"/>
      <c r="J36" s="27" t="s">
        <v>37</v>
      </c>
      <c r="K36" s="19"/>
      <c r="L36" s="19"/>
      <c r="M36" s="19"/>
      <c r="N36" s="19"/>
      <c r="O36" s="19"/>
      <c r="P36" s="19"/>
      <c r="Q36" s="19"/>
      <c r="R36" s="19"/>
      <c r="S36" s="21"/>
    </row>
    <row r="37" spans="1:19" ht="20.25" customHeight="1">
      <c r="A37" s="28" t="s">
        <v>38</v>
      </c>
      <c r="B37" s="29"/>
      <c r="C37" s="30" t="s">
        <v>39</v>
      </c>
      <c r="D37" s="31"/>
      <c r="E37" s="31"/>
      <c r="F37" s="32"/>
      <c r="G37" s="28" t="s">
        <v>40</v>
      </c>
      <c r="H37" s="33"/>
      <c r="I37" s="30" t="s">
        <v>41</v>
      </c>
      <c r="J37" s="31"/>
      <c r="K37" s="31"/>
      <c r="L37" s="28" t="s">
        <v>42</v>
      </c>
      <c r="M37" s="33"/>
      <c r="N37" s="30" t="s">
        <v>43</v>
      </c>
      <c r="O37" s="31"/>
      <c r="P37" s="31"/>
      <c r="Q37" s="31"/>
      <c r="R37" s="31"/>
      <c r="S37" s="32"/>
    </row>
    <row r="38" spans="1:19" ht="20.25" customHeight="1">
      <c r="A38" s="34">
        <v>1</v>
      </c>
      <c r="B38" s="35" t="s">
        <v>44</v>
      </c>
      <c r="C38" s="6"/>
      <c r="D38" s="36"/>
      <c r="E38" s="117">
        <v>0</v>
      </c>
      <c r="F38" s="37"/>
      <c r="G38" s="34">
        <v>10</v>
      </c>
      <c r="H38" s="38" t="s">
        <v>45</v>
      </c>
      <c r="I38" s="10"/>
      <c r="J38" s="118">
        <v>0</v>
      </c>
      <c r="K38" s="119"/>
      <c r="L38" s="34">
        <v>14</v>
      </c>
      <c r="M38" s="103" t="s">
        <v>46</v>
      </c>
      <c r="N38" s="14"/>
      <c r="O38" s="14"/>
      <c r="P38" s="120" t="str">
        <f>M51</f>
        <v>21</v>
      </c>
      <c r="Q38" s="121" t="s">
        <v>47</v>
      </c>
      <c r="R38" s="117">
        <v>0</v>
      </c>
      <c r="S38" s="39"/>
    </row>
    <row r="39" spans="1:19" ht="20.25" customHeight="1">
      <c r="A39" s="34">
        <v>2</v>
      </c>
      <c r="B39" s="40"/>
      <c r="C39" s="12"/>
      <c r="D39" s="36"/>
      <c r="E39" s="117"/>
      <c r="F39" s="37"/>
      <c r="G39" s="34">
        <v>11</v>
      </c>
      <c r="H39" s="1" t="s">
        <v>48</v>
      </c>
      <c r="I39" s="36"/>
      <c r="J39" s="118">
        <v>0</v>
      </c>
      <c r="K39" s="119"/>
      <c r="L39" s="34">
        <v>15</v>
      </c>
      <c r="M39" s="103" t="s">
        <v>49</v>
      </c>
      <c r="N39" s="14"/>
      <c r="O39" s="14"/>
      <c r="P39" s="120" t="str">
        <f>M51</f>
        <v>21</v>
      </c>
      <c r="Q39" s="121" t="s">
        <v>47</v>
      </c>
      <c r="R39" s="117">
        <v>0</v>
      </c>
      <c r="S39" s="39"/>
    </row>
    <row r="40" spans="1:19" ht="20.25" customHeight="1">
      <c r="A40" s="34">
        <v>3</v>
      </c>
      <c r="B40" s="35" t="s">
        <v>50</v>
      </c>
      <c r="C40" s="6"/>
      <c r="D40" s="36"/>
      <c r="E40" s="117">
        <v>0</v>
      </c>
      <c r="F40" s="37"/>
      <c r="G40" s="34">
        <v>12</v>
      </c>
      <c r="H40" s="38" t="s">
        <v>51</v>
      </c>
      <c r="I40" s="10"/>
      <c r="J40" s="118">
        <v>0</v>
      </c>
      <c r="K40" s="119"/>
      <c r="L40" s="34">
        <v>16</v>
      </c>
      <c r="M40" s="103" t="s">
        <v>52</v>
      </c>
      <c r="N40" s="14"/>
      <c r="O40" s="14"/>
      <c r="P40" s="120" t="str">
        <f>M51</f>
        <v>21</v>
      </c>
      <c r="Q40" s="121" t="s">
        <v>47</v>
      </c>
      <c r="R40" s="117">
        <v>0</v>
      </c>
      <c r="S40" s="39"/>
    </row>
    <row r="41" spans="1:19" ht="20.25" customHeight="1">
      <c r="A41" s="34">
        <v>4</v>
      </c>
      <c r="B41" s="40"/>
      <c r="C41" s="12"/>
      <c r="D41" s="36"/>
      <c r="E41" s="117"/>
      <c r="F41" s="37"/>
      <c r="G41" s="34"/>
      <c r="H41" s="38"/>
      <c r="I41" s="10"/>
      <c r="J41" s="118"/>
      <c r="K41" s="119"/>
      <c r="L41" s="34">
        <v>17</v>
      </c>
      <c r="M41" s="103" t="s">
        <v>53</v>
      </c>
      <c r="N41" s="14"/>
      <c r="O41" s="14"/>
      <c r="P41" s="120" t="str">
        <f>M51</f>
        <v>21</v>
      </c>
      <c r="Q41" s="121" t="s">
        <v>47</v>
      </c>
      <c r="R41" s="117">
        <v>0</v>
      </c>
      <c r="S41" s="39"/>
    </row>
    <row r="42" spans="1:19" ht="20.25" customHeight="1">
      <c r="A42" s="34">
        <v>5</v>
      </c>
      <c r="B42" s="35" t="s">
        <v>54</v>
      </c>
      <c r="C42" s="6"/>
      <c r="D42" s="36"/>
      <c r="E42" s="117">
        <v>0</v>
      </c>
      <c r="F42" s="71"/>
      <c r="G42" s="41"/>
      <c r="H42" s="14"/>
      <c r="I42" s="10"/>
      <c r="J42" s="122"/>
      <c r="K42" s="123"/>
      <c r="L42" s="34">
        <v>18</v>
      </c>
      <c r="M42" s="103" t="s">
        <v>55</v>
      </c>
      <c r="N42" s="14"/>
      <c r="O42" s="14"/>
      <c r="P42" s="120">
        <f>M53</f>
        <v>0</v>
      </c>
      <c r="Q42" s="121" t="s">
        <v>47</v>
      </c>
      <c r="R42" s="117">
        <v>0</v>
      </c>
      <c r="S42" s="7"/>
    </row>
    <row r="43" spans="1:19" ht="20.25" customHeight="1">
      <c r="A43" s="34">
        <v>6</v>
      </c>
      <c r="B43" s="40"/>
      <c r="C43" s="12"/>
      <c r="D43" s="36"/>
      <c r="E43" s="117"/>
      <c r="F43" s="71"/>
      <c r="G43" s="41"/>
      <c r="H43" s="14"/>
      <c r="I43" s="10"/>
      <c r="J43" s="122"/>
      <c r="K43" s="123"/>
      <c r="L43" s="34">
        <v>19</v>
      </c>
      <c r="M43" s="38" t="s">
        <v>56</v>
      </c>
      <c r="N43" s="14"/>
      <c r="O43" s="14"/>
      <c r="P43" s="14"/>
      <c r="Q43" s="10"/>
      <c r="R43" s="117">
        <v>0</v>
      </c>
      <c r="S43" s="7"/>
    </row>
    <row r="44" spans="1:19" ht="20.25" customHeight="1">
      <c r="A44" s="34">
        <v>7</v>
      </c>
      <c r="B44" s="35" t="s">
        <v>57</v>
      </c>
      <c r="C44" s="6"/>
      <c r="D44" s="36"/>
      <c r="E44" s="117">
        <f>Rekapitulace!C14</f>
        <v>0</v>
      </c>
      <c r="F44" s="71"/>
      <c r="G44" s="41"/>
      <c r="H44" s="14"/>
      <c r="I44" s="10"/>
      <c r="J44" s="122"/>
      <c r="K44" s="123"/>
      <c r="L44" s="34"/>
      <c r="M44" s="38"/>
      <c r="N44" s="14"/>
      <c r="O44" s="14"/>
      <c r="P44" s="14"/>
      <c r="Q44" s="10"/>
      <c r="R44" s="117"/>
      <c r="S44" s="7"/>
    </row>
    <row r="45" spans="1:19" ht="20.25" customHeight="1">
      <c r="A45" s="34">
        <v>8</v>
      </c>
      <c r="B45" s="40"/>
      <c r="C45" s="12"/>
      <c r="D45" s="36"/>
      <c r="E45" s="117"/>
      <c r="F45" s="71"/>
      <c r="G45" s="41"/>
      <c r="H45" s="14"/>
      <c r="I45" s="10"/>
      <c r="J45" s="123"/>
      <c r="K45" s="123"/>
      <c r="L45" s="34"/>
      <c r="M45" s="38"/>
      <c r="N45" s="14"/>
      <c r="O45" s="14"/>
      <c r="P45" s="14"/>
      <c r="Q45" s="10"/>
      <c r="R45" s="117"/>
      <c r="S45" s="7"/>
    </row>
    <row r="46" spans="1:19" ht="20.25" customHeight="1">
      <c r="A46" s="34">
        <v>9</v>
      </c>
      <c r="B46" s="42" t="s">
        <v>58</v>
      </c>
      <c r="C46" s="14"/>
      <c r="D46" s="10"/>
      <c r="E46" s="124">
        <f>SUM(E38:E45)</f>
        <v>0</v>
      </c>
      <c r="F46" s="43"/>
      <c r="G46" s="34">
        <v>13</v>
      </c>
      <c r="H46" s="42" t="s">
        <v>59</v>
      </c>
      <c r="I46" s="10"/>
      <c r="J46" s="125">
        <f>SUM(J38:J41)</f>
        <v>0</v>
      </c>
      <c r="K46" s="126"/>
      <c r="L46" s="34">
        <v>20</v>
      </c>
      <c r="M46" s="35" t="s">
        <v>60</v>
      </c>
      <c r="N46" s="9"/>
      <c r="O46" s="9"/>
      <c r="P46" s="9"/>
      <c r="Q46" s="44"/>
      <c r="R46" s="124">
        <f>SUM(R38:R43)</f>
        <v>0</v>
      </c>
      <c r="S46" s="21"/>
    </row>
    <row r="47" spans="1:19" ht="20.25" customHeight="1">
      <c r="A47" s="45">
        <v>21</v>
      </c>
      <c r="B47" s="46" t="s">
        <v>61</v>
      </c>
      <c r="C47" s="47"/>
      <c r="D47" s="48"/>
      <c r="E47" s="127">
        <v>0</v>
      </c>
      <c r="F47" s="49"/>
      <c r="G47" s="45">
        <v>22</v>
      </c>
      <c r="H47" s="46" t="s">
        <v>62</v>
      </c>
      <c r="I47" s="48"/>
      <c r="J47" s="128">
        <v>0</v>
      </c>
      <c r="K47" s="129" t="str">
        <f>M51</f>
        <v>21</v>
      </c>
      <c r="L47" s="45">
        <v>23</v>
      </c>
      <c r="M47" s="46" t="s">
        <v>63</v>
      </c>
      <c r="N47" s="47"/>
      <c r="O47" s="47"/>
      <c r="P47" s="47"/>
      <c r="Q47" s="48"/>
      <c r="R47" s="127">
        <v>0</v>
      </c>
      <c r="S47" s="17"/>
    </row>
    <row r="48" spans="1:19" ht="20.25" customHeight="1">
      <c r="A48" s="50" t="s">
        <v>22</v>
      </c>
      <c r="B48" s="3"/>
      <c r="C48" s="3"/>
      <c r="D48" s="3"/>
      <c r="E48" s="3"/>
      <c r="F48" s="51"/>
      <c r="G48" s="52"/>
      <c r="H48" s="3"/>
      <c r="I48" s="3"/>
      <c r="J48" s="3"/>
      <c r="K48" s="3"/>
      <c r="L48" s="53" t="s">
        <v>64</v>
      </c>
      <c r="M48" s="24"/>
      <c r="N48" s="30" t="s">
        <v>65</v>
      </c>
      <c r="O48" s="23"/>
      <c r="P48" s="23"/>
      <c r="Q48" s="23"/>
      <c r="R48" s="23"/>
      <c r="S48" s="26"/>
    </row>
    <row r="49" spans="1:19" ht="20.25" customHeight="1">
      <c r="A49" s="5"/>
      <c r="B49" s="1"/>
      <c r="C49" s="1"/>
      <c r="D49" s="1"/>
      <c r="E49" s="1"/>
      <c r="F49" s="8"/>
      <c r="G49" s="54"/>
      <c r="H49" s="1"/>
      <c r="I49" s="1"/>
      <c r="J49" s="1"/>
      <c r="K49" s="1"/>
      <c r="L49" s="34">
        <v>24</v>
      </c>
      <c r="M49" s="38" t="s">
        <v>66</v>
      </c>
      <c r="N49" s="14"/>
      <c r="O49" s="14"/>
      <c r="P49" s="14"/>
      <c r="Q49" s="39"/>
      <c r="R49" s="124">
        <f>ROUND(E46+J46+R46+E47+J47+R47,2)</f>
        <v>0</v>
      </c>
      <c r="S49" s="55">
        <f>E46+J46+R46+E47+J47+R47</f>
        <v>0</v>
      </c>
    </row>
    <row r="50" spans="1:19" ht="20.25" customHeight="1">
      <c r="A50" s="56" t="s">
        <v>67</v>
      </c>
      <c r="B50" s="11"/>
      <c r="C50" s="11"/>
      <c r="D50" s="11"/>
      <c r="E50" s="11"/>
      <c r="F50" s="12"/>
      <c r="G50" s="57" t="s">
        <v>68</v>
      </c>
      <c r="H50" s="11"/>
      <c r="I50" s="11"/>
      <c r="J50" s="11"/>
      <c r="K50" s="11"/>
      <c r="L50" s="34">
        <v>25</v>
      </c>
      <c r="M50" s="130" t="s">
        <v>69</v>
      </c>
      <c r="N50" s="12" t="s">
        <v>47</v>
      </c>
      <c r="O50" s="131">
        <f>ROUND(R49-O51,2)</f>
        <v>0</v>
      </c>
      <c r="P50" s="14" t="s">
        <v>70</v>
      </c>
      <c r="Q50" s="10"/>
      <c r="R50" s="132">
        <f>ROUND(O50*M50/100,2)</f>
        <v>0</v>
      </c>
      <c r="S50" s="58">
        <f>O50*M50/100</f>
        <v>0</v>
      </c>
    </row>
    <row r="51" spans="1:19" ht="20.25" customHeight="1" thickBot="1">
      <c r="A51" s="59" t="s">
        <v>20</v>
      </c>
      <c r="B51" s="9"/>
      <c r="C51" s="9"/>
      <c r="D51" s="9"/>
      <c r="E51" s="9"/>
      <c r="F51" s="6"/>
      <c r="G51" s="60"/>
      <c r="H51" s="9"/>
      <c r="I51" s="9"/>
      <c r="J51" s="9"/>
      <c r="K51" s="9"/>
      <c r="L51" s="34">
        <v>26</v>
      </c>
      <c r="M51" s="133" t="s">
        <v>71</v>
      </c>
      <c r="N51" s="10" t="s">
        <v>47</v>
      </c>
      <c r="O51" s="131">
        <f>R49</f>
        <v>0</v>
      </c>
      <c r="P51" s="14" t="s">
        <v>70</v>
      </c>
      <c r="Q51" s="10"/>
      <c r="R51" s="117">
        <f>ROUND(O51*M51/100,2)</f>
        <v>0</v>
      </c>
      <c r="S51" s="61">
        <f>O51*M51/100</f>
        <v>0</v>
      </c>
    </row>
    <row r="52" spans="1:19" ht="20.25" customHeight="1" thickBot="1">
      <c r="A52" s="5"/>
      <c r="B52" s="1"/>
      <c r="C52" s="1"/>
      <c r="D52" s="1"/>
      <c r="E52" s="1"/>
      <c r="F52" s="8"/>
      <c r="G52" s="54"/>
      <c r="H52" s="1"/>
      <c r="I52" s="1"/>
      <c r="J52" s="1"/>
      <c r="K52" s="1"/>
      <c r="L52" s="45">
        <v>27</v>
      </c>
      <c r="M52" s="62" t="s">
        <v>72</v>
      </c>
      <c r="N52" s="47"/>
      <c r="O52" s="47"/>
      <c r="P52" s="47"/>
      <c r="Q52" s="63"/>
      <c r="R52" s="134">
        <f>R49+R50+R51</f>
        <v>0</v>
      </c>
      <c r="S52" s="64"/>
    </row>
    <row r="53" spans="1:19" ht="20.25" customHeight="1">
      <c r="A53" s="56" t="s">
        <v>67</v>
      </c>
      <c r="B53" s="11"/>
      <c r="C53" s="11"/>
      <c r="D53" s="11"/>
      <c r="E53" s="11"/>
      <c r="F53" s="12"/>
      <c r="G53" s="57" t="s">
        <v>68</v>
      </c>
      <c r="H53" s="11"/>
      <c r="I53" s="11"/>
      <c r="J53" s="11"/>
      <c r="K53" s="11"/>
      <c r="L53" s="53" t="s">
        <v>73</v>
      </c>
      <c r="M53" s="24"/>
      <c r="N53" s="30" t="s">
        <v>74</v>
      </c>
      <c r="O53" s="23"/>
      <c r="P53" s="23"/>
      <c r="Q53" s="23"/>
      <c r="R53" s="135"/>
      <c r="S53" s="26"/>
    </row>
    <row r="54" spans="1:19" ht="20.25" customHeight="1">
      <c r="A54" s="59" t="s">
        <v>24</v>
      </c>
      <c r="B54" s="9"/>
      <c r="C54" s="9"/>
      <c r="D54" s="9"/>
      <c r="E54" s="9"/>
      <c r="F54" s="6"/>
      <c r="G54" s="60"/>
      <c r="H54" s="9"/>
      <c r="I54" s="9"/>
      <c r="J54" s="9"/>
      <c r="K54" s="9"/>
      <c r="L54" s="34">
        <v>28</v>
      </c>
      <c r="M54" s="38" t="s">
        <v>75</v>
      </c>
      <c r="N54" s="14"/>
      <c r="O54" s="14"/>
      <c r="P54" s="14"/>
      <c r="Q54" s="10"/>
      <c r="R54" s="117">
        <v>0</v>
      </c>
      <c r="S54" s="39"/>
    </row>
    <row r="55" spans="1:19" ht="20.25" customHeight="1">
      <c r="A55" s="5"/>
      <c r="B55" s="1"/>
      <c r="C55" s="1"/>
      <c r="D55" s="1"/>
      <c r="E55" s="1"/>
      <c r="F55" s="8"/>
      <c r="G55" s="54"/>
      <c r="H55" s="1"/>
      <c r="I55" s="1"/>
      <c r="J55" s="1"/>
      <c r="K55" s="1"/>
      <c r="L55" s="34">
        <v>29</v>
      </c>
      <c r="M55" s="38" t="s">
        <v>76</v>
      </c>
      <c r="N55" s="14"/>
      <c r="O55" s="14"/>
      <c r="P55" s="14"/>
      <c r="Q55" s="10"/>
      <c r="R55" s="117">
        <v>0</v>
      </c>
      <c r="S55" s="39"/>
    </row>
    <row r="56" spans="1:19" ht="20.25" customHeight="1">
      <c r="A56" s="65" t="s">
        <v>67</v>
      </c>
      <c r="B56" s="16"/>
      <c r="C56" s="16"/>
      <c r="D56" s="16"/>
      <c r="E56" s="16"/>
      <c r="F56" s="66"/>
      <c r="G56" s="67" t="s">
        <v>68</v>
      </c>
      <c r="H56" s="16"/>
      <c r="I56" s="16"/>
      <c r="J56" s="16"/>
      <c r="K56" s="16"/>
      <c r="L56" s="45">
        <v>30</v>
      </c>
      <c r="M56" s="46" t="s">
        <v>77</v>
      </c>
      <c r="N56" s="47"/>
      <c r="O56" s="47"/>
      <c r="P56" s="47"/>
      <c r="Q56" s="48"/>
      <c r="R56" s="111">
        <v>0</v>
      </c>
      <c r="S56" s="68"/>
    </row>
    <row r="59" spans="1:19" ht="27" customHeight="1">
      <c r="A59" s="225"/>
      <c r="B59" s="225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</row>
  </sheetData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howGridLines="0" fitToPage="1" hiddenRows="1" topLeftCell="A2">
      <selection activeCell="U30" sqref="U30"/>
      <pageMargins left="0" right="0" top="0" bottom="0" header="0" footer="0"/>
      <printOptions horizontalCentered="1" verticalCentered="1"/>
      <pageSetup paperSize="9" scale="94" orientation="portrait" errors="blank" horizontalDpi="200" verticalDpi="200" r:id="rId1"/>
      <headerFooter alignWithMargins="0">
        <oddFooter>&amp;A</oddFooter>
      </headerFooter>
    </customSheetView>
    <customSheetView guid="{82B4F4D9-5370-4303-A97E-2A49E01AF629}" showGridLines="0" fitToPage="1" hiddenRows="1" topLeftCell="A2">
      <selection activeCell="U30" sqref="U30"/>
      <pageMargins left="0" right="0" top="0" bottom="0" header="0" footer="0"/>
      <printOptions horizontalCentered="1" verticalCentered="1"/>
      <pageSetup paperSize="9" scale="94" orientation="portrait" errors="blank" horizontalDpi="200" verticalDpi="200" r:id="rId2"/>
      <headerFooter alignWithMargins="0">
        <oddFooter>&amp;A</oddFooter>
      </headerFooter>
    </customSheetView>
    <customSheetView guid="{D6CFA044-0C8C-4ECE-96A2-AFF3DD5E0425}" showGridLines="0" fitToPage="1" hiddenRows="1" topLeftCell="A2">
      <selection activeCell="U30" sqref="U30"/>
      <pageMargins left="0" right="0" top="0" bottom="0" header="0" footer="0"/>
      <printOptions horizontalCentered="1" verticalCentered="1"/>
      <pageSetup paperSize="9" scale="94" orientation="portrait" errors="blank" horizontalDpi="200" verticalDpi="200" r:id="rId3"/>
      <headerFooter alignWithMargins="0">
        <oddFooter>&amp;A</oddFooter>
      </headerFooter>
    </customSheetView>
  </customSheetViews>
  <mergeCells count="5">
    <mergeCell ref="E5:J5"/>
    <mergeCell ref="E7:J7"/>
    <mergeCell ref="E9:J9"/>
    <mergeCell ref="P9:R9"/>
    <mergeCell ref="A59:R59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94" orientation="portrait" errors="blank" horizontalDpi="200" verticalDpi="200" r:id="rId4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D35"/>
  <sheetViews>
    <sheetView showGridLines="0" workbookViewId="0">
      <selection activeCell="C29" sqref="C29"/>
    </sheetView>
  </sheetViews>
  <sheetFormatPr defaultColWidth="9.140625" defaultRowHeight="11.25"/>
  <cols>
    <col min="1" max="1" width="11.7109375" style="177" customWidth="1"/>
    <col min="2" max="2" width="62.85546875" style="177" customWidth="1"/>
    <col min="3" max="3" width="13.5703125" style="177" customWidth="1"/>
    <col min="4" max="4" width="9.140625" style="178"/>
    <col min="5" max="16384" width="9.140625" style="177"/>
  </cols>
  <sheetData>
    <row r="1" spans="1:4" s="83" customFormat="1" ht="18">
      <c r="A1" s="74" t="s">
        <v>78</v>
      </c>
      <c r="B1" s="81"/>
      <c r="C1" s="81"/>
      <c r="D1" s="82"/>
    </row>
    <row r="2" spans="1:4" s="83" customFormat="1" ht="12.75">
      <c r="A2" s="75" t="s">
        <v>79</v>
      </c>
      <c r="B2" s="77" t="str">
        <f>'Krycí list'!E5</f>
        <v>Učebna pro výuku cizích jazyků 3.13</v>
      </c>
      <c r="C2" s="84"/>
      <c r="D2" s="82"/>
    </row>
    <row r="3" spans="1:4" s="83" customFormat="1" ht="12.75">
      <c r="A3" s="75" t="s">
        <v>80</v>
      </c>
      <c r="B3" s="77" t="str">
        <f>'Krycí list'!E7</f>
        <v>Základní škola a mateřská škola Brno, p.o.
Přemyslovo náměstí 89/1 Brno-Slatina 627 00</v>
      </c>
      <c r="C3" s="85"/>
      <c r="D3" s="82"/>
    </row>
    <row r="4" spans="1:4" s="83" customFormat="1" ht="12.75">
      <c r="A4" s="75" t="s">
        <v>81</v>
      </c>
      <c r="B4" s="77" t="str">
        <f>'Krycí list'!E9</f>
        <v>OCENĚNÝ SOUPIS PRACÍ A DODÁVEK A SLUŽEB</v>
      </c>
      <c r="C4" s="85"/>
      <c r="D4" s="82"/>
    </row>
    <row r="5" spans="1:4" s="83" customFormat="1" ht="12.75">
      <c r="A5" s="76" t="s">
        <v>82</v>
      </c>
      <c r="B5" s="77" t="str">
        <f>'Krycí list'!P5</f>
        <v xml:space="preserve"> </v>
      </c>
      <c r="C5" s="85"/>
      <c r="D5" s="82"/>
    </row>
    <row r="6" spans="1:4" s="83" customFormat="1" ht="6" customHeight="1">
      <c r="A6" s="76"/>
      <c r="B6" s="77"/>
      <c r="C6" s="85"/>
      <c r="D6" s="82"/>
    </row>
    <row r="7" spans="1:4" s="83" customFormat="1" ht="12.75">
      <c r="A7" s="86" t="s">
        <v>83</v>
      </c>
      <c r="B7" s="77" t="str">
        <f>'Krycí list'!E26</f>
        <v>Základní škola a mateřská škola Brno, p.o.</v>
      </c>
      <c r="C7" s="85"/>
      <c r="D7" s="82"/>
    </row>
    <row r="8" spans="1:4" s="83" customFormat="1" ht="12.75">
      <c r="A8" s="86" t="s">
        <v>84</v>
      </c>
      <c r="B8" s="77" t="str">
        <f>'Krycí list'!E28</f>
        <v xml:space="preserve"> </v>
      </c>
      <c r="C8" s="85"/>
      <c r="D8" s="82"/>
    </row>
    <row r="9" spans="1:4" s="83" customFormat="1" ht="12.75">
      <c r="A9" s="86" t="s">
        <v>85</v>
      </c>
      <c r="B9" s="78" t="str">
        <f>'Krycí list'!O31</f>
        <v>12/2021</v>
      </c>
      <c r="C9" s="85"/>
      <c r="D9" s="82"/>
    </row>
    <row r="10" spans="1:4" s="83" customFormat="1" ht="6.75" customHeight="1">
      <c r="A10" s="81"/>
      <c r="B10" s="81"/>
      <c r="C10" s="81"/>
      <c r="D10" s="82"/>
    </row>
    <row r="11" spans="1:4" s="83" customFormat="1" ht="12.75">
      <c r="A11" s="79" t="s">
        <v>86</v>
      </c>
      <c r="B11" s="72" t="s">
        <v>87</v>
      </c>
      <c r="C11" s="87" t="s">
        <v>88</v>
      </c>
      <c r="D11" s="82"/>
    </row>
    <row r="12" spans="1:4" s="83" customFormat="1" ht="12.75">
      <c r="A12" s="80">
        <v>1</v>
      </c>
      <c r="B12" s="73">
        <v>2</v>
      </c>
      <c r="C12" s="88">
        <v>3</v>
      </c>
      <c r="D12" s="82"/>
    </row>
    <row r="13" spans="1:4" s="83" customFormat="1" ht="4.5" customHeight="1">
      <c r="A13" s="89"/>
      <c r="B13" s="90"/>
      <c r="C13" s="90"/>
      <c r="D13" s="82"/>
    </row>
    <row r="14" spans="1:4" s="69" customFormat="1" ht="12" customHeight="1">
      <c r="A14" s="195" t="str">
        <f>'soupis oceněný'!$D$14</f>
        <v>AVT</v>
      </c>
      <c r="B14" s="196" t="str">
        <f>'soupis oceněný'!$E$14</f>
        <v>Koncové prvky</v>
      </c>
      <c r="C14" s="197">
        <f>'soupis oceněný'!$I$14</f>
        <v>0</v>
      </c>
    </row>
    <row r="15" spans="1:4" s="70" customFormat="1" ht="12" customHeight="1">
      <c r="A15" s="198"/>
      <c r="B15" s="199" t="str">
        <f>'soupis oceněný'!$E$15</f>
        <v>Interaktivní tabule</v>
      </c>
      <c r="C15" s="200">
        <f>'soupis oceněný'!$I$15</f>
        <v>0</v>
      </c>
    </row>
    <row r="16" spans="1:4" s="70" customFormat="1" ht="12" customHeight="1">
      <c r="A16" s="198"/>
      <c r="B16" s="199" t="e">
        <f>'soupis oceněný'!#REF!</f>
        <v>#REF!</v>
      </c>
      <c r="C16" s="200" t="e">
        <f>'soupis oceněný'!#REF!</f>
        <v>#REF!</v>
      </c>
    </row>
    <row r="17" spans="1:4" s="69" customFormat="1" ht="12" customHeight="1">
      <c r="A17" s="198"/>
      <c r="B17" s="199" t="e">
        <f>'soupis oceněný'!#REF!</f>
        <v>#REF!</v>
      </c>
      <c r="C17" s="200" t="e">
        <f>'soupis oceněný'!#REF!</f>
        <v>#REF!</v>
      </c>
    </row>
    <row r="18" spans="1:4" s="173" customFormat="1" ht="12" customHeight="1">
      <c r="A18" s="195"/>
      <c r="B18" s="207" t="str">
        <f>'soupis oceněný'!$E$24</f>
        <v>Celkem bez DPH</v>
      </c>
      <c r="C18" s="208">
        <f>'soupis oceněný'!$I$24</f>
        <v>0</v>
      </c>
      <c r="D18" s="174"/>
    </row>
    <row r="19" spans="1:4" s="173" customFormat="1" ht="12" customHeight="1">
      <c r="A19" s="198"/>
      <c r="B19" s="199"/>
      <c r="C19" s="200"/>
      <c r="D19" s="174"/>
    </row>
    <row r="20" spans="1:4" s="173" customFormat="1" ht="12" customHeight="1">
      <c r="A20" s="198"/>
      <c r="B20" s="199"/>
      <c r="C20" s="200"/>
      <c r="D20" s="174"/>
    </row>
    <row r="21" spans="1:4" s="173" customFormat="1" ht="12" customHeight="1">
      <c r="A21" s="198"/>
      <c r="B21" s="199"/>
      <c r="C21" s="200"/>
      <c r="D21" s="174"/>
    </row>
    <row r="22" spans="1:4" s="175" customFormat="1" ht="12" customHeight="1">
      <c r="A22" s="198"/>
      <c r="B22" s="199"/>
      <c r="C22" s="200"/>
      <c r="D22" s="176"/>
    </row>
    <row r="23" spans="1:4">
      <c r="A23" s="198"/>
      <c r="B23" s="199"/>
      <c r="C23" s="202"/>
    </row>
    <row r="24" spans="1:4">
      <c r="A24" s="195"/>
      <c r="B24" s="196"/>
      <c r="C24" s="197"/>
    </row>
    <row r="25" spans="1:4">
      <c r="A25" s="198"/>
      <c r="B25" s="201"/>
      <c r="C25" s="202"/>
    </row>
    <row r="26" spans="1:4">
      <c r="A26" s="198"/>
      <c r="B26" s="201"/>
      <c r="C26" s="202"/>
    </row>
    <row r="27" spans="1:4">
      <c r="A27" s="198"/>
      <c r="B27" s="201"/>
      <c r="C27" s="202"/>
    </row>
    <row r="28" spans="1:4">
      <c r="A28" s="195"/>
      <c r="B28" s="196"/>
      <c r="C28" s="197"/>
    </row>
    <row r="29" spans="1:4">
      <c r="A29" s="203"/>
      <c r="B29" s="201"/>
      <c r="C29" s="202"/>
    </row>
    <row r="30" spans="1:4">
      <c r="A30" s="203"/>
      <c r="B30" s="201"/>
      <c r="C30" s="202"/>
    </row>
    <row r="31" spans="1:4">
      <c r="A31" s="203"/>
      <c r="B31" s="201"/>
      <c r="C31" s="202"/>
    </row>
    <row r="32" spans="1:4">
      <c r="A32" s="203"/>
      <c r="B32" s="201"/>
      <c r="C32" s="202"/>
    </row>
    <row r="33" spans="1:3">
      <c r="A33" s="203"/>
      <c r="B33" s="201"/>
      <c r="C33" s="202"/>
    </row>
    <row r="34" spans="1:3">
      <c r="A34" s="203"/>
      <c r="B34" s="201"/>
      <c r="C34" s="202"/>
    </row>
    <row r="35" spans="1:3">
      <c r="A35" s="203"/>
      <c r="B35" s="204"/>
      <c r="C35" s="205"/>
    </row>
  </sheetData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howGridLines="0" fitToPage="1" hiddenColumns="1">
      <selection activeCell="B43" sqref="B43"/>
      <pageMargins left="0" right="0" top="0" bottom="0" header="0" footer="0"/>
      <printOptions horizontalCentered="1"/>
      <pageSetup paperSize="9" scale="89" fitToHeight="999" orientation="portrait" errors="blank" horizontalDpi="8189" verticalDpi="8189" r:id="rId1"/>
      <headerFooter alignWithMargins="0"/>
    </customSheetView>
    <customSheetView guid="{82B4F4D9-5370-4303-A97E-2A49E01AF629}" showGridLines="0" fitToPage="1" hiddenColumns="1">
      <selection activeCell="B43" sqref="B43"/>
      <pageMargins left="0" right="0" top="0" bottom="0" header="0" footer="0"/>
      <printOptions horizontalCentered="1"/>
      <pageSetup paperSize="9" scale="89" fitToHeight="999" orientation="portrait" errors="blank" horizontalDpi="8189" verticalDpi="8189" r:id="rId2"/>
      <headerFooter alignWithMargins="0"/>
    </customSheetView>
    <customSheetView guid="{D6CFA044-0C8C-4ECE-96A2-AFF3DD5E0425}" showPageBreaks="1" showGridLines="0" fitToPage="1" hiddenColumns="1">
      <selection activeCell="B43" sqref="B43"/>
      <pageMargins left="0" right="0" top="0" bottom="0" header="0" footer="0"/>
      <printOptions horizontalCentered="1"/>
      <pageSetup paperSize="9" scale="89" fitToHeight="999" orientation="portrait" errors="blank" horizontalDpi="8189" verticalDpi="8189" r:id="rId3"/>
      <headerFooter alignWithMargins="0"/>
    </customSheetView>
  </customSheetViews>
  <printOptions horizontalCentered="1"/>
  <pageMargins left="1.1023622047244095" right="1.1023622047244095" top="0.78740157480314965" bottom="0.78740157480314965" header="0.51181102362204722" footer="0.51181102362204722"/>
  <pageSetup paperSize="9" scale="89" fitToHeight="999" orientation="portrait" errors="blank" horizontalDpi="8189" verticalDpi="8189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K24"/>
  <sheetViews>
    <sheetView showGridLines="0" tabSelected="1" workbookViewId="0">
      <selection activeCell="C7" sqref="C7:E7"/>
    </sheetView>
  </sheetViews>
  <sheetFormatPr defaultColWidth="9.140625" defaultRowHeight="12.75"/>
  <cols>
    <col min="1" max="1" width="5.5703125" style="83" customWidth="1"/>
    <col min="2" max="2" width="4.42578125" style="181" customWidth="1"/>
    <col min="3" max="3" width="6" style="181" customWidth="1"/>
    <col min="4" max="4" width="12.7109375" style="170" customWidth="1"/>
    <col min="5" max="5" width="94.28515625" style="194" customWidth="1"/>
    <col min="6" max="6" width="7.7109375" style="83" customWidth="1"/>
    <col min="7" max="7" width="9.85546875" style="83" customWidth="1"/>
    <col min="8" max="8" width="13.140625" style="83" customWidth="1"/>
    <col min="9" max="9" width="15.5703125" style="83" customWidth="1"/>
    <col min="10" max="10" width="6.7109375" style="83" customWidth="1"/>
    <col min="11" max="11" width="15.5703125" style="83" customWidth="1"/>
    <col min="12" max="16384" width="9.140625" style="83"/>
  </cols>
  <sheetData>
    <row r="1" spans="1:11" ht="18">
      <c r="A1" s="74" t="s">
        <v>89</v>
      </c>
      <c r="B1" s="138"/>
      <c r="C1" s="138"/>
      <c r="D1" s="169"/>
      <c r="E1" s="186"/>
      <c r="F1" s="162"/>
      <c r="G1" s="162"/>
      <c r="H1" s="162"/>
      <c r="I1" s="162"/>
      <c r="J1" s="162"/>
      <c r="K1" s="162"/>
    </row>
    <row r="2" spans="1:11">
      <c r="A2" s="137" t="s">
        <v>79</v>
      </c>
      <c r="B2" s="138"/>
      <c r="C2" s="139" t="str">
        <f>'Krycí list'!E5</f>
        <v>Učebna pro výuku cizích jazyků 3.13</v>
      </c>
      <c r="D2" s="140"/>
      <c r="E2" s="187"/>
      <c r="F2" s="138"/>
      <c r="G2" s="138"/>
      <c r="H2" s="138"/>
      <c r="I2" s="138"/>
      <c r="J2" s="162"/>
      <c r="K2" s="162"/>
    </row>
    <row r="3" spans="1:11">
      <c r="A3" s="137" t="s">
        <v>80</v>
      </c>
      <c r="B3" s="138"/>
      <c r="C3" s="226" t="str">
        <f>'Krycí list'!E7</f>
        <v>Základní škola a mateřská škola Brno, p.o.
Přemyslovo náměstí 89/1 Brno-Slatina 627 00</v>
      </c>
      <c r="D3" s="227"/>
      <c r="E3" s="227"/>
      <c r="F3" s="138"/>
      <c r="G3" s="138"/>
      <c r="H3" s="138"/>
      <c r="I3" s="139"/>
      <c r="J3" s="162"/>
      <c r="K3" s="162"/>
    </row>
    <row r="4" spans="1:11">
      <c r="A4" s="137" t="s">
        <v>81</v>
      </c>
      <c r="B4" s="138"/>
      <c r="C4" s="139" t="str">
        <f>'Krycí list'!E9</f>
        <v>OCENĚNÝ SOUPIS PRACÍ A DODÁVEK A SLUŽEB</v>
      </c>
      <c r="D4" s="140"/>
      <c r="E4" s="187"/>
      <c r="F4" s="138"/>
      <c r="G4" s="138"/>
      <c r="H4" s="138"/>
      <c r="I4" s="139"/>
      <c r="J4" s="162"/>
      <c r="K4" s="162"/>
    </row>
    <row r="5" spans="1:11">
      <c r="A5" s="138" t="s">
        <v>90</v>
      </c>
      <c r="B5" s="138"/>
      <c r="C5" s="139" t="str">
        <f>'Krycí list'!P5</f>
        <v xml:space="preserve"> </v>
      </c>
      <c r="D5" s="140"/>
      <c r="E5" s="187"/>
      <c r="F5" s="138"/>
      <c r="G5" s="138"/>
      <c r="H5" s="138"/>
      <c r="I5" s="139"/>
      <c r="J5" s="162"/>
      <c r="K5" s="162"/>
    </row>
    <row r="6" spans="1:11">
      <c r="A6" s="138"/>
      <c r="B6" s="138"/>
      <c r="C6" s="139"/>
      <c r="D6" s="140"/>
      <c r="E6" s="187"/>
      <c r="F6" s="138"/>
      <c r="G6" s="138"/>
      <c r="H6" s="138"/>
      <c r="I6" s="139"/>
      <c r="J6" s="162"/>
      <c r="K6" s="162"/>
    </row>
    <row r="7" spans="1:11">
      <c r="A7" s="138" t="s">
        <v>83</v>
      </c>
      <c r="B7" s="138"/>
      <c r="C7" s="226"/>
      <c r="D7" s="227"/>
      <c r="E7" s="227"/>
      <c r="F7" s="138"/>
      <c r="G7" s="138"/>
      <c r="H7" s="138"/>
      <c r="I7" s="139"/>
      <c r="J7" s="162"/>
      <c r="K7" s="162"/>
    </row>
    <row r="8" spans="1:11">
      <c r="A8" s="138" t="s">
        <v>84</v>
      </c>
      <c r="B8" s="138"/>
      <c r="C8" s="226" t="str">
        <f>'Krycí list'!E28</f>
        <v xml:space="preserve"> </v>
      </c>
      <c r="D8" s="227"/>
      <c r="E8" s="187"/>
      <c r="F8" s="138"/>
      <c r="G8" s="138"/>
      <c r="H8" s="138"/>
      <c r="I8" s="139"/>
      <c r="J8" s="162"/>
      <c r="K8" s="162"/>
    </row>
    <row r="9" spans="1:11">
      <c r="A9" s="138" t="s">
        <v>85</v>
      </c>
      <c r="B9" s="138"/>
      <c r="C9" s="228" t="str">
        <f>'Krycí list'!O31</f>
        <v>12/2021</v>
      </c>
      <c r="D9" s="227"/>
      <c r="E9" s="187"/>
      <c r="F9" s="138"/>
      <c r="G9" s="138"/>
      <c r="H9" s="138"/>
      <c r="I9" s="139"/>
      <c r="J9" s="162"/>
      <c r="K9" s="162"/>
    </row>
    <row r="10" spans="1:11">
      <c r="A10" s="162"/>
      <c r="B10" s="138"/>
      <c r="C10" s="138"/>
      <c r="D10" s="169"/>
      <c r="E10" s="186"/>
      <c r="F10" s="162"/>
      <c r="G10" s="162"/>
      <c r="H10" s="162"/>
      <c r="I10" s="162"/>
      <c r="J10" s="162"/>
      <c r="K10" s="162"/>
    </row>
    <row r="11" spans="1:11" s="161" customFormat="1" ht="38.25">
      <c r="A11" s="182" t="s">
        <v>91</v>
      </c>
      <c r="B11" s="141" t="s">
        <v>92</v>
      </c>
      <c r="C11" s="141" t="s">
        <v>93</v>
      </c>
      <c r="D11" s="141" t="s">
        <v>94</v>
      </c>
      <c r="E11" s="141" t="s">
        <v>95</v>
      </c>
      <c r="F11" s="141" t="s">
        <v>96</v>
      </c>
      <c r="G11" s="141" t="s">
        <v>97</v>
      </c>
      <c r="H11" s="141" t="s">
        <v>98</v>
      </c>
      <c r="I11" s="141" t="s">
        <v>99</v>
      </c>
      <c r="J11" s="141" t="s">
        <v>100</v>
      </c>
      <c r="K11" s="141" t="s">
        <v>101</v>
      </c>
    </row>
    <row r="12" spans="1:11">
      <c r="A12" s="183">
        <v>1</v>
      </c>
      <c r="B12" s="163">
        <v>2</v>
      </c>
      <c r="C12" s="163">
        <v>3</v>
      </c>
      <c r="D12" s="142">
        <v>4</v>
      </c>
      <c r="E12" s="188">
        <v>5</v>
      </c>
      <c r="F12" s="163">
        <v>6</v>
      </c>
      <c r="G12" s="163">
        <v>7</v>
      </c>
      <c r="H12" s="163">
        <v>8</v>
      </c>
      <c r="I12" s="163">
        <v>9</v>
      </c>
      <c r="J12" s="163">
        <v>10</v>
      </c>
      <c r="K12" s="163">
        <v>11</v>
      </c>
    </row>
    <row r="13" spans="1:11">
      <c r="A13" s="172"/>
      <c r="B13" s="180"/>
      <c r="C13" s="180"/>
      <c r="D13" s="179"/>
      <c r="E13" s="189"/>
      <c r="F13" s="172"/>
      <c r="G13" s="172"/>
      <c r="H13" s="172"/>
      <c r="I13" s="172"/>
      <c r="J13" s="172"/>
      <c r="K13" s="172"/>
    </row>
    <row r="14" spans="1:11" s="143" customFormat="1">
      <c r="A14" s="153"/>
      <c r="B14" s="154"/>
      <c r="D14" s="155" t="s">
        <v>102</v>
      </c>
      <c r="E14" s="190" t="s">
        <v>103</v>
      </c>
      <c r="I14" s="156"/>
      <c r="K14" s="151"/>
    </row>
    <row r="15" spans="1:11" s="136" customFormat="1">
      <c r="A15" s="184"/>
      <c r="B15" s="145"/>
      <c r="C15" s="144"/>
      <c r="D15" s="146"/>
      <c r="E15" s="185" t="s">
        <v>104</v>
      </c>
      <c r="F15" s="144"/>
      <c r="G15" s="144"/>
      <c r="H15" s="144"/>
      <c r="I15" s="147"/>
      <c r="J15" s="152"/>
      <c r="K15" s="151"/>
    </row>
    <row r="16" spans="1:11" s="136" customFormat="1" ht="38.25">
      <c r="A16" s="184">
        <v>1</v>
      </c>
      <c r="B16" s="211"/>
      <c r="C16" s="148" t="s">
        <v>105</v>
      </c>
      <c r="D16" s="171" t="s">
        <v>106</v>
      </c>
      <c r="E16" s="192" t="s">
        <v>107</v>
      </c>
      <c r="F16" s="148" t="s">
        <v>108</v>
      </c>
      <c r="G16" s="150">
        <v>1</v>
      </c>
      <c r="H16" s="151"/>
      <c r="I16" s="151"/>
      <c r="J16" s="152"/>
      <c r="K16" s="151"/>
    </row>
    <row r="17" spans="1:11" s="136" customFormat="1" ht="51">
      <c r="A17" s="184">
        <v>2</v>
      </c>
      <c r="B17" s="211"/>
      <c r="C17" s="148" t="s">
        <v>105</v>
      </c>
      <c r="D17" s="206" t="s">
        <v>109</v>
      </c>
      <c r="E17" s="212" t="s">
        <v>110</v>
      </c>
      <c r="F17" s="148" t="s">
        <v>108</v>
      </c>
      <c r="G17" s="150">
        <v>1</v>
      </c>
      <c r="H17" s="151"/>
      <c r="I17" s="151"/>
      <c r="J17" s="152"/>
      <c r="K17" s="151"/>
    </row>
    <row r="18" spans="1:11" s="136" customFormat="1" ht="76.5">
      <c r="A18" s="184">
        <v>3</v>
      </c>
      <c r="B18" s="211"/>
      <c r="C18" s="148" t="s">
        <v>105</v>
      </c>
      <c r="D18" s="206" t="s">
        <v>111</v>
      </c>
      <c r="E18" s="149" t="s">
        <v>112</v>
      </c>
      <c r="F18" s="148" t="s">
        <v>108</v>
      </c>
      <c r="G18" s="150">
        <v>1</v>
      </c>
      <c r="H18" s="151"/>
      <c r="I18" s="151"/>
      <c r="J18" s="152"/>
      <c r="K18" s="151"/>
    </row>
    <row r="19" spans="1:11" s="136" customFormat="1" ht="25.5">
      <c r="A19" s="184">
        <v>4</v>
      </c>
      <c r="B19" s="211"/>
      <c r="C19" s="148" t="s">
        <v>105</v>
      </c>
      <c r="D19" s="171" t="s">
        <v>113</v>
      </c>
      <c r="E19" s="191" t="s">
        <v>114</v>
      </c>
      <c r="F19" s="148" t="s">
        <v>115</v>
      </c>
      <c r="G19" s="150">
        <v>1</v>
      </c>
      <c r="H19" s="151"/>
      <c r="I19" s="151"/>
      <c r="J19" s="152"/>
      <c r="K19" s="151"/>
    </row>
    <row r="20" spans="1:11" s="136" customFormat="1" ht="51">
      <c r="A20" s="184">
        <v>5</v>
      </c>
      <c r="B20" s="211"/>
      <c r="C20" s="209" t="s">
        <v>105</v>
      </c>
      <c r="D20" s="165" t="s">
        <v>116</v>
      </c>
      <c r="E20" s="191" t="s">
        <v>117</v>
      </c>
      <c r="F20" s="209" t="s">
        <v>108</v>
      </c>
      <c r="G20" s="210">
        <v>1</v>
      </c>
      <c r="H20" s="164"/>
      <c r="I20" s="151"/>
      <c r="J20" s="152"/>
      <c r="K20" s="151"/>
    </row>
    <row r="21" spans="1:11" s="136" customFormat="1" ht="25.5">
      <c r="A21" s="184">
        <v>6</v>
      </c>
      <c r="B21" s="211"/>
      <c r="C21" s="148" t="s">
        <v>105</v>
      </c>
      <c r="D21" s="149" t="s">
        <v>118</v>
      </c>
      <c r="E21" s="191" t="s">
        <v>119</v>
      </c>
      <c r="F21" s="148" t="s">
        <v>108</v>
      </c>
      <c r="G21" s="210">
        <v>1</v>
      </c>
      <c r="H21" s="151"/>
      <c r="I21" s="151"/>
      <c r="J21" s="152"/>
      <c r="K21" s="151"/>
    </row>
    <row r="22" spans="1:11" s="136" customFormat="1" ht="25.5">
      <c r="A22" s="184">
        <v>7</v>
      </c>
      <c r="B22" s="211"/>
      <c r="C22" s="148" t="s">
        <v>105</v>
      </c>
      <c r="D22" s="149" t="s">
        <v>120</v>
      </c>
      <c r="E22" s="191" t="s">
        <v>121</v>
      </c>
      <c r="F22" s="148" t="s">
        <v>108</v>
      </c>
      <c r="G22" s="210">
        <v>1</v>
      </c>
      <c r="H22" s="151"/>
      <c r="I22" s="151"/>
      <c r="J22" s="152"/>
      <c r="K22" s="151"/>
    </row>
    <row r="23" spans="1:11" s="136" customFormat="1" ht="51">
      <c r="A23" s="184">
        <v>8</v>
      </c>
      <c r="B23" s="211"/>
      <c r="C23" s="148" t="s">
        <v>105</v>
      </c>
      <c r="D23" s="171" t="s">
        <v>122</v>
      </c>
      <c r="E23" s="191" t="s">
        <v>123</v>
      </c>
      <c r="F23" s="148" t="s">
        <v>108</v>
      </c>
      <c r="G23" s="150">
        <v>1</v>
      </c>
      <c r="H23" s="151"/>
      <c r="I23" s="151"/>
      <c r="J23" s="152"/>
      <c r="K23" s="151"/>
    </row>
    <row r="24" spans="1:11" s="158" customFormat="1">
      <c r="A24" s="157"/>
      <c r="D24" s="159"/>
      <c r="E24" s="193" t="s">
        <v>124</v>
      </c>
      <c r="I24" s="160"/>
    </row>
  </sheetData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cale="70" showGridLines="0" fitToPage="1" hiddenRows="1" hiddenColumns="1">
      <pane ySplit="12" topLeftCell="A13" activePane="bottomLeft" state="frozen"/>
      <selection pane="bottomLeft" activeCell="A13" sqref="A13"/>
      <pageMargins left="0" right="0" top="0" bottom="0" header="0" footer="0"/>
      <printOptions horizontalCentered="1"/>
      <pageSetup paperSize="9" scale="77" fitToHeight="999" orientation="landscape" errors="blank" r:id="rId1"/>
      <headerFooter alignWithMargins="0"/>
    </customSheetView>
    <customSheetView guid="{82B4F4D9-5370-4303-A97E-2A49E01AF629}" scale="70" showGridLines="0" fitToPage="1" hiddenRows="1" hiddenColumns="1">
      <pane ySplit="12" topLeftCell="A453" activePane="bottomLeft" state="frozen"/>
      <selection pane="bottomLeft" activeCell="E448" sqref="E448"/>
      <pageMargins left="0" right="0" top="0" bottom="0" header="0" footer="0"/>
      <printOptions horizontalCentered="1"/>
      <pageSetup paperSize="9" scale="77" fitToHeight="999" orientation="landscape" errors="blank" r:id="rId2"/>
      <headerFooter alignWithMargins="0"/>
    </customSheetView>
    <customSheetView guid="{D6CFA044-0C8C-4ECE-96A2-AFF3DD5E0425}" scale="70" showPageBreaks="1" showGridLines="0" fitToPage="1" printArea="1" hiddenRows="1" hiddenColumns="1">
      <pane ySplit="12" topLeftCell="A13" activePane="bottomLeft" state="frozen"/>
      <selection pane="bottomLeft" activeCell="A13" sqref="A13"/>
      <pageMargins left="0" right="0" top="0" bottom="0" header="0" footer="0"/>
      <printOptions horizontalCentered="1"/>
      <pageSetup paperSize="9" scale="77" fitToHeight="999" orientation="landscape" errors="blank" r:id="rId3"/>
      <headerFooter alignWithMargins="0"/>
    </customSheetView>
  </customSheetViews>
  <mergeCells count="4">
    <mergeCell ref="C3:E3"/>
    <mergeCell ref="C7:E7"/>
    <mergeCell ref="C9:D9"/>
    <mergeCell ref="C8:D8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7" fitToHeight="999" orientation="landscape" errors="blank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"/>
  <sheetViews>
    <sheetView workbookViewId="0"/>
  </sheetViews>
  <sheetFormatPr defaultRowHeight="12.75"/>
  <sheetData/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tate="hidden">
      <pageMargins left="0" right="0" top="0" bottom="0" header="0" footer="0"/>
      <pageSetup errors="blank"/>
    </customSheetView>
    <customSheetView guid="{82B4F4D9-5370-4303-A97E-2A49E01AF629}" state="hidden">
      <pageMargins left="0" right="0" top="0" bottom="0" header="0" footer="0"/>
      <pageSetup errors="blank"/>
    </customSheetView>
    <customSheetView guid="{D6CFA044-0C8C-4ECE-96A2-AFF3DD5E0425}" state="hidden">
      <pageMargins left="0" right="0" top="0" bottom="0" header="0" footer="0"/>
      <pageSetup errors="blank"/>
    </customSheetView>
  </customSheetViews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MailMerge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99108261093949A273E464D58B9CC6" ma:contentTypeVersion="8" ma:contentTypeDescription="Vytvoří nový dokument" ma:contentTypeScope="" ma:versionID="f273e94115a25aa4f3c6a52dc6abd7b1">
  <xsd:schema xmlns:xsd="http://www.w3.org/2001/XMLSchema" xmlns:xs="http://www.w3.org/2001/XMLSchema" xmlns:p="http://schemas.microsoft.com/office/2006/metadata/properties" xmlns:ns2="64c94459-a6c5-4cf5-89c0-115a7989494d" xmlns:ns3="add0416d-d71c-4f91-a3ea-ed7ee4315271" xmlns:ns4="107ea3ff-ebed-4698-b54c-04cca22f4541" xmlns:ns5="3ae9a1c9-e713-4413-be77-f8c37f2bae00" targetNamespace="http://schemas.microsoft.com/office/2006/metadata/properties" ma:root="true" ma:fieldsID="8338552f7e93795ad63f00b4f35e2c3c" ns2:_="" ns3:_="" ns4:_="" ns5:_="">
    <xsd:import namespace="64c94459-a6c5-4cf5-89c0-115a7989494d"/>
    <xsd:import namespace="add0416d-d71c-4f91-a3ea-ed7ee4315271"/>
    <xsd:import namespace="107ea3ff-ebed-4698-b54c-04cca22f4541"/>
    <xsd:import namespace="3ae9a1c9-e713-4413-be77-f8c37f2bae0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chuze"/>
                <xsd:element ref="ns3:MediaServiceMetadata" minOccurs="0"/>
                <xsd:element ref="ns3:MediaServiceFastMetadata" minOccurs="0"/>
                <xsd:element ref="ns4:SharedWithUsers" minOccurs="0"/>
                <xsd:element ref="ns5:SharedWithDetail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c94459-a6c5-4cf5-89c0-115a798949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0416d-d71c-4f91-a3ea-ed7ee4315271" elementFormDefault="qualified">
    <xsd:import namespace="http://schemas.microsoft.com/office/2006/documentManagement/types"/>
    <xsd:import namespace="http://schemas.microsoft.com/office/infopath/2007/PartnerControls"/>
    <xsd:element name="Schuze" ma:index="11" ma:displayName="Schuze" ma:format="Dropdown" ma:list="b3858036-3a71-457e-ab09-426474da91de" ma:internalName="Schuze" ma:readOnly="false" ma:showField="rMB">
      <xsd:simpleType>
        <xsd:restriction base="dms:Lookup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ea3ff-ebed-4698-b54c-04cca22f454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9a1c9-e713-4413-be77-f8c37f2bae00" elementFormDefault="qualified">
    <xsd:import namespace="http://schemas.microsoft.com/office/2006/documentManagement/types"/>
    <xsd:import namespace="http://schemas.microsoft.com/office/infopath/2007/PartnerControls"/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dd0416d-d71c-4f91-a3ea-ed7ee4315271" xsi:nil="true"/>
    <Schuze xmlns="add0416d-d71c-4f91-a3ea-ed7ee4315271">137</Schuze>
    <_dlc_DocId xmlns="64c94459-a6c5-4cf5-89c0-115a7989494d">MMB0-1351010652-118</_dlc_DocId>
    <_dlc_DocIdUrl xmlns="64c94459-a6c5-4cf5-89c0-115a7989494d">
      <Url>https://mmbonline.sharepoint.com/OIEF/materialy/_layouts/15/DocIdRedir.aspx?ID=MMB0-1351010652-118</Url>
      <Description>MMB0-1351010652-118</Description>
    </_dlc_DocIdUrl>
  </documentManagement>
</p:properties>
</file>

<file path=customXml/itemProps1.xml><?xml version="1.0" encoding="utf-8"?>
<ds:datastoreItem xmlns:ds="http://schemas.openxmlformats.org/officeDocument/2006/customXml" ds:itemID="{1A117082-AE84-45DC-B4B1-E854891D3B41}"/>
</file>

<file path=customXml/itemProps2.xml><?xml version="1.0" encoding="utf-8"?>
<ds:datastoreItem xmlns:ds="http://schemas.openxmlformats.org/officeDocument/2006/customXml" ds:itemID="{276DCE96-629A-4787-A9B0-85C7D161EA90}"/>
</file>

<file path=customXml/itemProps3.xml><?xml version="1.0" encoding="utf-8"?>
<ds:datastoreItem xmlns:ds="http://schemas.openxmlformats.org/officeDocument/2006/customXml" ds:itemID="{011B36E3-2AE7-4A7C-8437-ACC275199672}"/>
</file>

<file path=customXml/itemProps4.xml><?xml version="1.0" encoding="utf-8"?>
<ds:datastoreItem xmlns:ds="http://schemas.openxmlformats.org/officeDocument/2006/customXml" ds:itemID="{9C9B706E-E353-4023-9E5C-B8B649CF73C4}"/>
</file>

<file path=customXml/itemProps5.xml><?xml version="1.0" encoding="utf-8"?>
<ds:datastoreItem xmlns:ds="http://schemas.openxmlformats.org/officeDocument/2006/customXml" ds:itemID="{1C3134E0-777C-4238-8EA2-851BD075CF12}"/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2006-04-27T05:25:48Z</dcterms:created>
  <dcterms:modified xsi:type="dcterms:W3CDTF">2023-02-20T20:16:04Z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  <property fmtid="{D5CDD505-2E9C-101B-9397-08002B2CF9AE}" pid="3" name="ContentTypeId">
    <vt:lpwstr>0x010100BD99108261093949A273E464D58B9CC6</vt:lpwstr>
  </property>
  <property fmtid="{D5CDD505-2E9C-101B-9397-08002B2CF9AE}" pid="4" name="_dlc_DocIdItemGuid">
    <vt:lpwstr>d7fea76a-c510-4677-a373-c2a144f25d42</vt:lpwstr>
  </property>
</Properties>
</file>