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Work\Mravec-stavby, s.r.o\_00__rozpočty\CEPPRE\_2023\"/>
    </mc:Choice>
  </mc:AlternateContent>
  <bookViews>
    <workbookView xWindow="360" yWindow="276" windowWidth="18732" windowHeight="12216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Pol'!$A$1:$U$159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1" i="1" l="1"/>
  <c r="I60" i="1"/>
  <c r="I59" i="1"/>
  <c r="I58" i="1"/>
  <c r="I20" i="1" s="1"/>
  <c r="I57" i="1"/>
  <c r="I56" i="1"/>
  <c r="I55" i="1"/>
  <c r="I54" i="1"/>
  <c r="I53" i="1"/>
  <c r="I52" i="1"/>
  <c r="I51" i="1"/>
  <c r="I50" i="1"/>
  <c r="I49" i="1"/>
  <c r="I48" i="1"/>
  <c r="I47" i="1"/>
  <c r="G39" i="1"/>
  <c r="F39" i="1"/>
  <c r="G149" i="12"/>
  <c r="AC149" i="12"/>
  <c r="AD149" i="12"/>
  <c r="BA135" i="12"/>
  <c r="BA133" i="12"/>
  <c r="BA128" i="12"/>
  <c r="BA117" i="12"/>
  <c r="BA47" i="12"/>
  <c r="F9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F11" i="12"/>
  <c r="G11" i="12" s="1"/>
  <c r="I11" i="12"/>
  <c r="I10" i="12" s="1"/>
  <c r="K11" i="12"/>
  <c r="K10" i="12" s="1"/>
  <c r="O11" i="12"/>
  <c r="O10" i="12" s="1"/>
  <c r="Q11" i="12"/>
  <c r="Q10" i="12" s="1"/>
  <c r="U11" i="12"/>
  <c r="U10" i="12" s="1"/>
  <c r="F12" i="12"/>
  <c r="G12" i="12" s="1"/>
  <c r="M12" i="12" s="1"/>
  <c r="I12" i="12"/>
  <c r="K12" i="12"/>
  <c r="O12" i="12"/>
  <c r="Q12" i="12"/>
  <c r="U12" i="12"/>
  <c r="F14" i="12"/>
  <c r="G14" i="12"/>
  <c r="M14" i="12" s="1"/>
  <c r="I14" i="12"/>
  <c r="I13" i="12" s="1"/>
  <c r="K14" i="12"/>
  <c r="K13" i="12" s="1"/>
  <c r="O14" i="12"/>
  <c r="O13" i="12" s="1"/>
  <c r="Q14" i="12"/>
  <c r="Q13" i="12" s="1"/>
  <c r="U14" i="12"/>
  <c r="U13" i="12" s="1"/>
  <c r="F15" i="12"/>
  <c r="G15" i="12"/>
  <c r="M15" i="12" s="1"/>
  <c r="I15" i="12"/>
  <c r="K15" i="12"/>
  <c r="O15" i="12"/>
  <c r="Q15" i="12"/>
  <c r="U15" i="12"/>
  <c r="F16" i="12"/>
  <c r="G16" i="12"/>
  <c r="M16" i="12" s="1"/>
  <c r="I16" i="12"/>
  <c r="K16" i="12"/>
  <c r="O16" i="12"/>
  <c r="Q16" i="12"/>
  <c r="U16" i="12"/>
  <c r="F17" i="12"/>
  <c r="G17" i="12"/>
  <c r="M17" i="12" s="1"/>
  <c r="I17" i="12"/>
  <c r="K17" i="12"/>
  <c r="O17" i="12"/>
  <c r="Q17" i="12"/>
  <c r="U17" i="12"/>
  <c r="F19" i="12"/>
  <c r="G19" i="12"/>
  <c r="M19" i="12" s="1"/>
  <c r="I19" i="12"/>
  <c r="I18" i="12" s="1"/>
  <c r="K19" i="12"/>
  <c r="K18" i="12" s="1"/>
  <c r="O19" i="12"/>
  <c r="O18" i="12" s="1"/>
  <c r="Q19" i="12"/>
  <c r="Q18" i="12" s="1"/>
  <c r="U19" i="12"/>
  <c r="U18" i="12" s="1"/>
  <c r="F20" i="12"/>
  <c r="G20" i="12"/>
  <c r="M20" i="12" s="1"/>
  <c r="I20" i="12"/>
  <c r="K20" i="12"/>
  <c r="O20" i="12"/>
  <c r="Q20" i="12"/>
  <c r="U20" i="12"/>
  <c r="F21" i="12"/>
  <c r="G21" i="12"/>
  <c r="M21" i="12" s="1"/>
  <c r="I21" i="12"/>
  <c r="K21" i="12"/>
  <c r="O21" i="12"/>
  <c r="Q21" i="12"/>
  <c r="U21" i="12"/>
  <c r="F22" i="12"/>
  <c r="G22" i="12"/>
  <c r="M22" i="12" s="1"/>
  <c r="I22" i="12"/>
  <c r="K22" i="12"/>
  <c r="O22" i="12"/>
  <c r="Q22" i="12"/>
  <c r="U22" i="12"/>
  <c r="F23" i="12"/>
  <c r="G23" i="12"/>
  <c r="M23" i="12" s="1"/>
  <c r="I23" i="12"/>
  <c r="K23" i="12"/>
  <c r="O23" i="12"/>
  <c r="Q23" i="12"/>
  <c r="U23" i="12"/>
  <c r="F24" i="12"/>
  <c r="G24" i="12"/>
  <c r="M24" i="12" s="1"/>
  <c r="I24" i="12"/>
  <c r="K24" i="12"/>
  <c r="O24" i="12"/>
  <c r="Q24" i="12"/>
  <c r="U24" i="12"/>
  <c r="F25" i="12"/>
  <c r="G25" i="12"/>
  <c r="M25" i="12" s="1"/>
  <c r="I25" i="12"/>
  <c r="K25" i="12"/>
  <c r="O25" i="12"/>
  <c r="Q25" i="12"/>
  <c r="U25" i="12"/>
  <c r="F26" i="12"/>
  <c r="G26" i="12"/>
  <c r="M26" i="12" s="1"/>
  <c r="I26" i="12"/>
  <c r="K26" i="12"/>
  <c r="O26" i="12"/>
  <c r="Q26" i="12"/>
  <c r="U26" i="12"/>
  <c r="F27" i="12"/>
  <c r="G27" i="12"/>
  <c r="M27" i="12" s="1"/>
  <c r="I27" i="12"/>
  <c r="K27" i="12"/>
  <c r="O27" i="12"/>
  <c r="Q27" i="12"/>
  <c r="U27" i="12"/>
  <c r="F28" i="12"/>
  <c r="G28" i="12"/>
  <c r="M28" i="12" s="1"/>
  <c r="I28" i="12"/>
  <c r="K28" i="12"/>
  <c r="O28" i="12"/>
  <c r="Q28" i="12"/>
  <c r="U28" i="12"/>
  <c r="F29" i="12"/>
  <c r="G29" i="12"/>
  <c r="M29" i="12" s="1"/>
  <c r="I29" i="12"/>
  <c r="K29" i="12"/>
  <c r="O29" i="12"/>
  <c r="Q29" i="12"/>
  <c r="U29" i="12"/>
  <c r="F30" i="12"/>
  <c r="G30" i="12"/>
  <c r="M30" i="12" s="1"/>
  <c r="I30" i="12"/>
  <c r="K30" i="12"/>
  <c r="O30" i="12"/>
  <c r="Q30" i="12"/>
  <c r="U30" i="12"/>
  <c r="F31" i="12"/>
  <c r="G31" i="12"/>
  <c r="M31" i="12" s="1"/>
  <c r="I31" i="12"/>
  <c r="K31" i="12"/>
  <c r="O31" i="12"/>
  <c r="Q31" i="12"/>
  <c r="U31" i="12"/>
  <c r="F32" i="12"/>
  <c r="G32" i="12"/>
  <c r="M32" i="12" s="1"/>
  <c r="I32" i="12"/>
  <c r="K32" i="12"/>
  <c r="O32" i="12"/>
  <c r="Q32" i="12"/>
  <c r="U32" i="12"/>
  <c r="F33" i="12"/>
  <c r="G33" i="12"/>
  <c r="M33" i="12" s="1"/>
  <c r="I33" i="12"/>
  <c r="K33" i="12"/>
  <c r="O33" i="12"/>
  <c r="Q33" i="12"/>
  <c r="U33" i="12"/>
  <c r="F34" i="12"/>
  <c r="G34" i="12"/>
  <c r="M34" i="12" s="1"/>
  <c r="I34" i="12"/>
  <c r="K34" i="12"/>
  <c r="O34" i="12"/>
  <c r="Q34" i="12"/>
  <c r="U34" i="12"/>
  <c r="F35" i="12"/>
  <c r="G35" i="12"/>
  <c r="M35" i="12" s="1"/>
  <c r="I35" i="12"/>
  <c r="K35" i="12"/>
  <c r="O35" i="12"/>
  <c r="Q35" i="12"/>
  <c r="U35" i="12"/>
  <c r="F36" i="12"/>
  <c r="G36" i="12"/>
  <c r="M36" i="12" s="1"/>
  <c r="I36" i="12"/>
  <c r="K36" i="12"/>
  <c r="O36" i="12"/>
  <c r="Q36" i="12"/>
  <c r="U36" i="12"/>
  <c r="F37" i="12"/>
  <c r="G37" i="12"/>
  <c r="M37" i="12" s="1"/>
  <c r="I37" i="12"/>
  <c r="K37" i="12"/>
  <c r="O37" i="12"/>
  <c r="Q37" i="12"/>
  <c r="U37" i="12"/>
  <c r="F38" i="12"/>
  <c r="G38" i="12"/>
  <c r="M38" i="12" s="1"/>
  <c r="I38" i="12"/>
  <c r="K38" i="12"/>
  <c r="O38" i="12"/>
  <c r="Q38" i="12"/>
  <c r="U38" i="12"/>
  <c r="F39" i="12"/>
  <c r="G39" i="12"/>
  <c r="M39" i="12" s="1"/>
  <c r="I39" i="12"/>
  <c r="K39" i="12"/>
  <c r="O39" i="12"/>
  <c r="Q39" i="12"/>
  <c r="U39" i="12"/>
  <c r="F41" i="12"/>
  <c r="G41" i="12" s="1"/>
  <c r="I41" i="12"/>
  <c r="I40" i="12" s="1"/>
  <c r="K41" i="12"/>
  <c r="K40" i="12" s="1"/>
  <c r="O41" i="12"/>
  <c r="O40" i="12" s="1"/>
  <c r="Q41" i="12"/>
  <c r="Q40" i="12" s="1"/>
  <c r="U41" i="12"/>
  <c r="U40" i="12" s="1"/>
  <c r="F42" i="12"/>
  <c r="G42" i="12" s="1"/>
  <c r="M42" i="12" s="1"/>
  <c r="I42" i="12"/>
  <c r="K42" i="12"/>
  <c r="O42" i="12"/>
  <c r="Q42" i="12"/>
  <c r="U42" i="12"/>
  <c r="F43" i="12"/>
  <c r="G43" i="12" s="1"/>
  <c r="M43" i="12" s="1"/>
  <c r="I43" i="12"/>
  <c r="K43" i="12"/>
  <c r="O43" i="12"/>
  <c r="Q43" i="12"/>
  <c r="U43" i="12"/>
  <c r="F45" i="12"/>
  <c r="G45" i="12"/>
  <c r="G44" i="12" s="1"/>
  <c r="I45" i="12"/>
  <c r="I44" i="12" s="1"/>
  <c r="K45" i="12"/>
  <c r="K44" i="12" s="1"/>
  <c r="O45" i="12"/>
  <c r="O44" i="12" s="1"/>
  <c r="Q45" i="12"/>
  <c r="Q44" i="12" s="1"/>
  <c r="U45" i="12"/>
  <c r="U44" i="12" s="1"/>
  <c r="F46" i="12"/>
  <c r="G46" i="12"/>
  <c r="M46" i="12" s="1"/>
  <c r="I46" i="12"/>
  <c r="K46" i="12"/>
  <c r="O46" i="12"/>
  <c r="Q46" i="12"/>
  <c r="U46" i="12"/>
  <c r="F48" i="12"/>
  <c r="G48" i="12"/>
  <c r="M48" i="12" s="1"/>
  <c r="I48" i="12"/>
  <c r="K48" i="12"/>
  <c r="O48" i="12"/>
  <c r="Q48" i="12"/>
  <c r="U48" i="12"/>
  <c r="F49" i="12"/>
  <c r="G49" i="12"/>
  <c r="M49" i="12" s="1"/>
  <c r="I49" i="12"/>
  <c r="K49" i="12"/>
  <c r="O49" i="12"/>
  <c r="Q49" i="12"/>
  <c r="U49" i="12"/>
  <c r="F50" i="12"/>
  <c r="G50" i="12"/>
  <c r="M50" i="12" s="1"/>
  <c r="I50" i="12"/>
  <c r="K50" i="12"/>
  <c r="O50" i="12"/>
  <c r="Q50" i="12"/>
  <c r="U50" i="12"/>
  <c r="F51" i="12"/>
  <c r="G51" i="12"/>
  <c r="M51" i="12" s="1"/>
  <c r="I51" i="12"/>
  <c r="K51" i="12"/>
  <c r="O51" i="12"/>
  <c r="Q51" i="12"/>
  <c r="U51" i="12"/>
  <c r="F52" i="12"/>
  <c r="G52" i="12"/>
  <c r="M52" i="12" s="1"/>
  <c r="I52" i="12"/>
  <c r="K52" i="12"/>
  <c r="O52" i="12"/>
  <c r="Q52" i="12"/>
  <c r="U52" i="12"/>
  <c r="F53" i="12"/>
  <c r="G53" i="12"/>
  <c r="M53" i="12" s="1"/>
  <c r="I53" i="12"/>
  <c r="K53" i="12"/>
  <c r="O53" i="12"/>
  <c r="Q53" i="12"/>
  <c r="U53" i="12"/>
  <c r="F54" i="12"/>
  <c r="G54" i="12"/>
  <c r="M54" i="12" s="1"/>
  <c r="I54" i="12"/>
  <c r="K54" i="12"/>
  <c r="O54" i="12"/>
  <c r="Q54" i="12"/>
  <c r="U54" i="12"/>
  <c r="F55" i="12"/>
  <c r="G55" i="12"/>
  <c r="M55" i="12" s="1"/>
  <c r="I55" i="12"/>
  <c r="K55" i="12"/>
  <c r="O55" i="12"/>
  <c r="Q55" i="12"/>
  <c r="U55" i="12"/>
  <c r="F56" i="12"/>
  <c r="G56" i="12"/>
  <c r="M56" i="12" s="1"/>
  <c r="I56" i="12"/>
  <c r="K56" i="12"/>
  <c r="O56" i="12"/>
  <c r="Q56" i="12"/>
  <c r="U56" i="12"/>
  <c r="F57" i="12"/>
  <c r="G57" i="12"/>
  <c r="M57" i="12" s="1"/>
  <c r="I57" i="12"/>
  <c r="K57" i="12"/>
  <c r="O57" i="12"/>
  <c r="Q57" i="12"/>
  <c r="U57" i="12"/>
  <c r="F58" i="12"/>
  <c r="G58" i="12"/>
  <c r="M58" i="12" s="1"/>
  <c r="I58" i="12"/>
  <c r="K58" i="12"/>
  <c r="O58" i="12"/>
  <c r="Q58" i="12"/>
  <c r="U58" i="12"/>
  <c r="F59" i="12"/>
  <c r="G59" i="12"/>
  <c r="M59" i="12" s="1"/>
  <c r="I59" i="12"/>
  <c r="K59" i="12"/>
  <c r="O59" i="12"/>
  <c r="Q59" i="12"/>
  <c r="U59" i="12"/>
  <c r="F60" i="12"/>
  <c r="G60" i="12"/>
  <c r="M60" i="12" s="1"/>
  <c r="I60" i="12"/>
  <c r="K60" i="12"/>
  <c r="O60" i="12"/>
  <c r="Q60" i="12"/>
  <c r="U60" i="12"/>
  <c r="F61" i="12"/>
  <c r="G61" i="12"/>
  <c r="M61" i="12" s="1"/>
  <c r="I61" i="12"/>
  <c r="K61" i="12"/>
  <c r="O61" i="12"/>
  <c r="Q61" i="12"/>
  <c r="U61" i="12"/>
  <c r="F62" i="12"/>
  <c r="G62" i="12"/>
  <c r="M62" i="12" s="1"/>
  <c r="I62" i="12"/>
  <c r="K62" i="12"/>
  <c r="O62" i="12"/>
  <c r="Q62" i="12"/>
  <c r="U62" i="12"/>
  <c r="F63" i="12"/>
  <c r="G63" i="12"/>
  <c r="M63" i="12" s="1"/>
  <c r="I63" i="12"/>
  <c r="K63" i="12"/>
  <c r="O63" i="12"/>
  <c r="Q63" i="12"/>
  <c r="U63" i="12"/>
  <c r="F64" i="12"/>
  <c r="G64" i="12"/>
  <c r="M64" i="12" s="1"/>
  <c r="I64" i="12"/>
  <c r="K64" i="12"/>
  <c r="O64" i="12"/>
  <c r="Q64" i="12"/>
  <c r="U64" i="12"/>
  <c r="F65" i="12"/>
  <c r="G65" i="12"/>
  <c r="M65" i="12" s="1"/>
  <c r="I65" i="12"/>
  <c r="K65" i="12"/>
  <c r="O65" i="12"/>
  <c r="Q65" i="12"/>
  <c r="U65" i="12"/>
  <c r="F66" i="12"/>
  <c r="G66" i="12"/>
  <c r="M66" i="12" s="1"/>
  <c r="I66" i="12"/>
  <c r="K66" i="12"/>
  <c r="O66" i="12"/>
  <c r="Q66" i="12"/>
  <c r="U66" i="12"/>
  <c r="F68" i="12"/>
  <c r="G68" i="12" s="1"/>
  <c r="I68" i="12"/>
  <c r="I67" i="12" s="1"/>
  <c r="K68" i="12"/>
  <c r="K67" i="12" s="1"/>
  <c r="O68" i="12"/>
  <c r="O67" i="12" s="1"/>
  <c r="Q68" i="12"/>
  <c r="Q67" i="12" s="1"/>
  <c r="U68" i="12"/>
  <c r="U67" i="12" s="1"/>
  <c r="F69" i="12"/>
  <c r="G69" i="12" s="1"/>
  <c r="M69" i="12" s="1"/>
  <c r="I69" i="12"/>
  <c r="K69" i="12"/>
  <c r="O69" i="12"/>
  <c r="Q69" i="12"/>
  <c r="U69" i="12"/>
  <c r="F70" i="12"/>
  <c r="G70" i="12" s="1"/>
  <c r="M70" i="12" s="1"/>
  <c r="I70" i="12"/>
  <c r="K70" i="12"/>
  <c r="O70" i="12"/>
  <c r="Q70" i="12"/>
  <c r="U70" i="12"/>
  <c r="F71" i="12"/>
  <c r="G71" i="12" s="1"/>
  <c r="M71" i="12" s="1"/>
  <c r="I71" i="12"/>
  <c r="K71" i="12"/>
  <c r="O71" i="12"/>
  <c r="Q71" i="12"/>
  <c r="U71" i="12"/>
  <c r="F72" i="12"/>
  <c r="G72" i="12" s="1"/>
  <c r="M72" i="12" s="1"/>
  <c r="I72" i="12"/>
  <c r="K72" i="12"/>
  <c r="O72" i="12"/>
  <c r="Q72" i="12"/>
  <c r="U72" i="12"/>
  <c r="F73" i="12"/>
  <c r="G73" i="12" s="1"/>
  <c r="M73" i="12" s="1"/>
  <c r="I73" i="12"/>
  <c r="K73" i="12"/>
  <c r="O73" i="12"/>
  <c r="Q73" i="12"/>
  <c r="U73" i="12"/>
  <c r="F74" i="12"/>
  <c r="G74" i="12" s="1"/>
  <c r="M74" i="12" s="1"/>
  <c r="I74" i="12"/>
  <c r="K74" i="12"/>
  <c r="O74" i="12"/>
  <c r="Q74" i="12"/>
  <c r="U74" i="12"/>
  <c r="F75" i="12"/>
  <c r="G75" i="12" s="1"/>
  <c r="M75" i="12" s="1"/>
  <c r="I75" i="12"/>
  <c r="K75" i="12"/>
  <c r="O75" i="12"/>
  <c r="Q75" i="12"/>
  <c r="U75" i="12"/>
  <c r="F76" i="12"/>
  <c r="G76" i="12" s="1"/>
  <c r="M76" i="12" s="1"/>
  <c r="I76" i="12"/>
  <c r="K76" i="12"/>
  <c r="O76" i="12"/>
  <c r="Q76" i="12"/>
  <c r="U76" i="12"/>
  <c r="F77" i="12"/>
  <c r="G77" i="12" s="1"/>
  <c r="M77" i="12" s="1"/>
  <c r="I77" i="12"/>
  <c r="K77" i="12"/>
  <c r="O77" i="12"/>
  <c r="Q77" i="12"/>
  <c r="U77" i="12"/>
  <c r="F78" i="12"/>
  <c r="G78" i="12" s="1"/>
  <c r="M78" i="12" s="1"/>
  <c r="I78" i="12"/>
  <c r="K78" i="12"/>
  <c r="O78" i="12"/>
  <c r="Q78" i="12"/>
  <c r="U78" i="12"/>
  <c r="F79" i="12"/>
  <c r="G79" i="12" s="1"/>
  <c r="M79" i="12" s="1"/>
  <c r="I79" i="12"/>
  <c r="K79" i="12"/>
  <c r="O79" i="12"/>
  <c r="Q79" i="12"/>
  <c r="U79" i="12"/>
  <c r="F80" i="12"/>
  <c r="G80" i="12" s="1"/>
  <c r="M80" i="12" s="1"/>
  <c r="I80" i="12"/>
  <c r="K80" i="12"/>
  <c r="O80" i="12"/>
  <c r="Q80" i="12"/>
  <c r="U80" i="12"/>
  <c r="F81" i="12"/>
  <c r="G81" i="12" s="1"/>
  <c r="M81" i="12" s="1"/>
  <c r="I81" i="12"/>
  <c r="K81" i="12"/>
  <c r="O81" i="12"/>
  <c r="Q81" i="12"/>
  <c r="U81" i="12"/>
  <c r="F82" i="12"/>
  <c r="G82" i="12" s="1"/>
  <c r="M82" i="12" s="1"/>
  <c r="I82" i="12"/>
  <c r="K82" i="12"/>
  <c r="O82" i="12"/>
  <c r="Q82" i="12"/>
  <c r="U82" i="12"/>
  <c r="F83" i="12"/>
  <c r="G83" i="12" s="1"/>
  <c r="M83" i="12" s="1"/>
  <c r="I83" i="12"/>
  <c r="K83" i="12"/>
  <c r="O83" i="12"/>
  <c r="Q83" i="12"/>
  <c r="U83" i="12"/>
  <c r="F84" i="12"/>
  <c r="G84" i="12" s="1"/>
  <c r="M84" i="12" s="1"/>
  <c r="I84" i="12"/>
  <c r="K84" i="12"/>
  <c r="O84" i="12"/>
  <c r="Q84" i="12"/>
  <c r="U84" i="12"/>
  <c r="F85" i="12"/>
  <c r="G85" i="12" s="1"/>
  <c r="M85" i="12" s="1"/>
  <c r="I85" i="12"/>
  <c r="K85" i="12"/>
  <c r="O85" i="12"/>
  <c r="Q85" i="12"/>
  <c r="U85" i="12"/>
  <c r="F86" i="12"/>
  <c r="G86" i="12" s="1"/>
  <c r="M86" i="12" s="1"/>
  <c r="I86" i="12"/>
  <c r="K86" i="12"/>
  <c r="O86" i="12"/>
  <c r="Q86" i="12"/>
  <c r="U86" i="12"/>
  <c r="F87" i="12"/>
  <c r="G87" i="12" s="1"/>
  <c r="M87" i="12" s="1"/>
  <c r="I87" i="12"/>
  <c r="K87" i="12"/>
  <c r="O87" i="12"/>
  <c r="Q87" i="12"/>
  <c r="U87" i="12"/>
  <c r="F88" i="12"/>
  <c r="G88" i="12" s="1"/>
  <c r="M88" i="12" s="1"/>
  <c r="I88" i="12"/>
  <c r="K88" i="12"/>
  <c r="O88" i="12"/>
  <c r="Q88" i="12"/>
  <c r="U88" i="12"/>
  <c r="F89" i="12"/>
  <c r="G89" i="12" s="1"/>
  <c r="M89" i="12" s="1"/>
  <c r="I89" i="12"/>
  <c r="K89" i="12"/>
  <c r="O89" i="12"/>
  <c r="Q89" i="12"/>
  <c r="U89" i="12"/>
  <c r="F90" i="12"/>
  <c r="G90" i="12" s="1"/>
  <c r="M90" i="12" s="1"/>
  <c r="I90" i="12"/>
  <c r="K90" i="12"/>
  <c r="O90" i="12"/>
  <c r="Q90" i="12"/>
  <c r="U90" i="12"/>
  <c r="F91" i="12"/>
  <c r="G91" i="12" s="1"/>
  <c r="M91" i="12" s="1"/>
  <c r="I91" i="12"/>
  <c r="K91" i="12"/>
  <c r="O91" i="12"/>
  <c r="Q91" i="12"/>
  <c r="U91" i="12"/>
  <c r="F92" i="12"/>
  <c r="G92" i="12" s="1"/>
  <c r="M92" i="12" s="1"/>
  <c r="I92" i="12"/>
  <c r="K92" i="12"/>
  <c r="O92" i="12"/>
  <c r="Q92" i="12"/>
  <c r="U92" i="12"/>
  <c r="F94" i="12"/>
  <c r="G94" i="12"/>
  <c r="G93" i="12" s="1"/>
  <c r="I94" i="12"/>
  <c r="I93" i="12" s="1"/>
  <c r="K94" i="12"/>
  <c r="K93" i="12" s="1"/>
  <c r="O94" i="12"/>
  <c r="O93" i="12" s="1"/>
  <c r="Q94" i="12"/>
  <c r="Q93" i="12" s="1"/>
  <c r="U94" i="12"/>
  <c r="U93" i="12" s="1"/>
  <c r="F95" i="12"/>
  <c r="G95" i="12"/>
  <c r="M95" i="12" s="1"/>
  <c r="I95" i="12"/>
  <c r="K95" i="12"/>
  <c r="O95" i="12"/>
  <c r="Q95" i="12"/>
  <c r="U95" i="12"/>
  <c r="F96" i="12"/>
  <c r="G96" i="12"/>
  <c r="M96" i="12" s="1"/>
  <c r="I96" i="12"/>
  <c r="K96" i="12"/>
  <c r="O96" i="12"/>
  <c r="Q96" i="12"/>
  <c r="U96" i="12"/>
  <c r="F97" i="12"/>
  <c r="G97" i="12"/>
  <c r="M97" i="12" s="1"/>
  <c r="I97" i="12"/>
  <c r="K97" i="12"/>
  <c r="O97" i="12"/>
  <c r="Q97" i="12"/>
  <c r="U97" i="12"/>
  <c r="F98" i="12"/>
  <c r="G98" i="12"/>
  <c r="M98" i="12" s="1"/>
  <c r="I98" i="12"/>
  <c r="K98" i="12"/>
  <c r="O98" i="12"/>
  <c r="Q98" i="12"/>
  <c r="U98" i="12"/>
  <c r="F99" i="12"/>
  <c r="G99" i="12"/>
  <c r="M99" i="12" s="1"/>
  <c r="I99" i="12"/>
  <c r="K99" i="12"/>
  <c r="O99" i="12"/>
  <c r="Q99" i="12"/>
  <c r="U99" i="12"/>
  <c r="F100" i="12"/>
  <c r="G100" i="12"/>
  <c r="M100" i="12" s="1"/>
  <c r="I100" i="12"/>
  <c r="K100" i="12"/>
  <c r="O100" i="12"/>
  <c r="Q100" i="12"/>
  <c r="U100" i="12"/>
  <c r="F101" i="12"/>
  <c r="G101" i="12"/>
  <c r="M101" i="12" s="1"/>
  <c r="I101" i="12"/>
  <c r="K101" i="12"/>
  <c r="O101" i="12"/>
  <c r="Q101" i="12"/>
  <c r="U101" i="12"/>
  <c r="F102" i="12"/>
  <c r="G102" i="12"/>
  <c r="M102" i="12" s="1"/>
  <c r="I102" i="12"/>
  <c r="K102" i="12"/>
  <c r="O102" i="12"/>
  <c r="Q102" i="12"/>
  <c r="U102" i="12"/>
  <c r="F103" i="12"/>
  <c r="G103" i="12"/>
  <c r="M103" i="12" s="1"/>
  <c r="I103" i="12"/>
  <c r="K103" i="12"/>
  <c r="O103" i="12"/>
  <c r="Q103" i="12"/>
  <c r="U103" i="12"/>
  <c r="F104" i="12"/>
  <c r="G104" i="12"/>
  <c r="M104" i="12" s="1"/>
  <c r="I104" i="12"/>
  <c r="K104" i="12"/>
  <c r="O104" i="12"/>
  <c r="Q104" i="12"/>
  <c r="U104" i="12"/>
  <c r="F105" i="12"/>
  <c r="G105" i="12"/>
  <c r="M105" i="12" s="1"/>
  <c r="I105" i="12"/>
  <c r="K105" i="12"/>
  <c r="O105" i="12"/>
  <c r="Q105" i="12"/>
  <c r="U105" i="12"/>
  <c r="F106" i="12"/>
  <c r="G106" i="12"/>
  <c r="M106" i="12" s="1"/>
  <c r="I106" i="12"/>
  <c r="K106" i="12"/>
  <c r="O106" i="12"/>
  <c r="Q106" i="12"/>
  <c r="U106" i="12"/>
  <c r="F107" i="12"/>
  <c r="G107" i="12"/>
  <c r="M107" i="12" s="1"/>
  <c r="I107" i="12"/>
  <c r="K107" i="12"/>
  <c r="O107" i="12"/>
  <c r="Q107" i="12"/>
  <c r="U107" i="12"/>
  <c r="F108" i="12"/>
  <c r="G108" i="12"/>
  <c r="M108" i="12" s="1"/>
  <c r="I108" i="12"/>
  <c r="K108" i="12"/>
  <c r="O108" i="12"/>
  <c r="Q108" i="12"/>
  <c r="U108" i="12"/>
  <c r="F109" i="12"/>
  <c r="G109" i="12"/>
  <c r="M109" i="12" s="1"/>
  <c r="I109" i="12"/>
  <c r="K109" i="12"/>
  <c r="O109" i="12"/>
  <c r="Q109" i="12"/>
  <c r="U109" i="12"/>
  <c r="F110" i="12"/>
  <c r="G110" i="12"/>
  <c r="M110" i="12" s="1"/>
  <c r="I110" i="12"/>
  <c r="K110" i="12"/>
  <c r="O110" i="12"/>
  <c r="Q110" i="12"/>
  <c r="U110" i="12"/>
  <c r="F111" i="12"/>
  <c r="G111" i="12"/>
  <c r="M111" i="12" s="1"/>
  <c r="I111" i="12"/>
  <c r="K111" i="12"/>
  <c r="O111" i="12"/>
  <c r="Q111" i="12"/>
  <c r="U111" i="12"/>
  <c r="F113" i="12"/>
  <c r="G113" i="12"/>
  <c r="G112" i="12" s="1"/>
  <c r="I113" i="12"/>
  <c r="I112" i="12" s="1"/>
  <c r="K113" i="12"/>
  <c r="K112" i="12" s="1"/>
  <c r="M113" i="12"/>
  <c r="M112" i="12" s="1"/>
  <c r="O113" i="12"/>
  <c r="O112" i="12" s="1"/>
  <c r="Q113" i="12"/>
  <c r="Q112" i="12" s="1"/>
  <c r="U113" i="12"/>
  <c r="U112" i="12" s="1"/>
  <c r="F114" i="12"/>
  <c r="G114" i="12"/>
  <c r="I114" i="12"/>
  <c r="K114" i="12"/>
  <c r="M114" i="12"/>
  <c r="O114" i="12"/>
  <c r="Q114" i="12"/>
  <c r="U114" i="12"/>
  <c r="F115" i="12"/>
  <c r="G115" i="12"/>
  <c r="I115" i="12"/>
  <c r="K115" i="12"/>
  <c r="M115" i="12"/>
  <c r="O115" i="12"/>
  <c r="Q115" i="12"/>
  <c r="U115" i="12"/>
  <c r="F116" i="12"/>
  <c r="G116" i="12"/>
  <c r="I116" i="12"/>
  <c r="K116" i="12"/>
  <c r="M116" i="12"/>
  <c r="O116" i="12"/>
  <c r="Q116" i="12"/>
  <c r="U116" i="12"/>
  <c r="F118" i="12"/>
  <c r="G118" i="12"/>
  <c r="I118" i="12"/>
  <c r="K118" i="12"/>
  <c r="M118" i="12"/>
  <c r="O118" i="12"/>
  <c r="Q118" i="12"/>
  <c r="U118" i="12"/>
  <c r="F119" i="12"/>
  <c r="G119" i="12"/>
  <c r="I119" i="12"/>
  <c r="K119" i="12"/>
  <c r="M119" i="12"/>
  <c r="O119" i="12"/>
  <c r="Q119" i="12"/>
  <c r="U119" i="12"/>
  <c r="F121" i="12"/>
  <c r="G121" i="12" s="1"/>
  <c r="I121" i="12"/>
  <c r="I120" i="12" s="1"/>
  <c r="K121" i="12"/>
  <c r="K120" i="12" s="1"/>
  <c r="O121" i="12"/>
  <c r="O120" i="12" s="1"/>
  <c r="Q121" i="12"/>
  <c r="Q120" i="12" s="1"/>
  <c r="U121" i="12"/>
  <c r="U120" i="12" s="1"/>
  <c r="F122" i="12"/>
  <c r="G122" i="12" s="1"/>
  <c r="M122" i="12" s="1"/>
  <c r="I122" i="12"/>
  <c r="K122" i="12"/>
  <c r="O122" i="12"/>
  <c r="Q122" i="12"/>
  <c r="U122" i="12"/>
  <c r="F123" i="12"/>
  <c r="G123" i="12" s="1"/>
  <c r="M123" i="12" s="1"/>
  <c r="I123" i="12"/>
  <c r="K123" i="12"/>
  <c r="O123" i="12"/>
  <c r="Q123" i="12"/>
  <c r="U123" i="12"/>
  <c r="F125" i="12"/>
  <c r="G125" i="12"/>
  <c r="M125" i="12" s="1"/>
  <c r="M124" i="12" s="1"/>
  <c r="I125" i="12"/>
  <c r="I124" i="12" s="1"/>
  <c r="K125" i="12"/>
  <c r="K124" i="12" s="1"/>
  <c r="O125" i="12"/>
  <c r="O124" i="12" s="1"/>
  <c r="Q125" i="12"/>
  <c r="Q124" i="12" s="1"/>
  <c r="U125" i="12"/>
  <c r="U124" i="12" s="1"/>
  <c r="I126" i="12"/>
  <c r="F127" i="12"/>
  <c r="G127" i="12" s="1"/>
  <c r="I127" i="12"/>
  <c r="K127" i="12"/>
  <c r="K126" i="12" s="1"/>
  <c r="O127" i="12"/>
  <c r="O126" i="12" s="1"/>
  <c r="Q127" i="12"/>
  <c r="Q126" i="12" s="1"/>
  <c r="U127" i="12"/>
  <c r="U126" i="12" s="1"/>
  <c r="F129" i="12"/>
  <c r="G129" i="12" s="1"/>
  <c r="M129" i="12" s="1"/>
  <c r="I129" i="12"/>
  <c r="K129" i="12"/>
  <c r="O129" i="12"/>
  <c r="Q129" i="12"/>
  <c r="U129" i="12"/>
  <c r="F130" i="12"/>
  <c r="G130" i="12" s="1"/>
  <c r="M130" i="12" s="1"/>
  <c r="I130" i="12"/>
  <c r="K130" i="12"/>
  <c r="O130" i="12"/>
  <c r="Q130" i="12"/>
  <c r="U130" i="12"/>
  <c r="F132" i="12"/>
  <c r="G132" i="12" s="1"/>
  <c r="I132" i="12"/>
  <c r="I131" i="12" s="1"/>
  <c r="K132" i="12"/>
  <c r="K131" i="12" s="1"/>
  <c r="O132" i="12"/>
  <c r="O131" i="12" s="1"/>
  <c r="Q132" i="12"/>
  <c r="Q131" i="12" s="1"/>
  <c r="U132" i="12"/>
  <c r="U131" i="12" s="1"/>
  <c r="F134" i="12"/>
  <c r="G134" i="12" s="1"/>
  <c r="M134" i="12" s="1"/>
  <c r="I134" i="12"/>
  <c r="K134" i="12"/>
  <c r="O134" i="12"/>
  <c r="Q134" i="12"/>
  <c r="U134" i="12"/>
  <c r="G136" i="12"/>
  <c r="F137" i="12"/>
  <c r="G137" i="12"/>
  <c r="M137" i="12" s="1"/>
  <c r="I137" i="12"/>
  <c r="I136" i="12" s="1"/>
  <c r="K137" i="12"/>
  <c r="K136" i="12" s="1"/>
  <c r="O137" i="12"/>
  <c r="O136" i="12" s="1"/>
  <c r="Q137" i="12"/>
  <c r="Q136" i="12" s="1"/>
  <c r="U137" i="12"/>
  <c r="U136" i="12" s="1"/>
  <c r="F138" i="12"/>
  <c r="G138" i="12"/>
  <c r="M138" i="12" s="1"/>
  <c r="I138" i="12"/>
  <c r="K138" i="12"/>
  <c r="O138" i="12"/>
  <c r="Q138" i="12"/>
  <c r="U138" i="12"/>
  <c r="F139" i="12"/>
  <c r="G139" i="12"/>
  <c r="M139" i="12" s="1"/>
  <c r="I139" i="12"/>
  <c r="K139" i="12"/>
  <c r="O139" i="12"/>
  <c r="Q139" i="12"/>
  <c r="U139" i="12"/>
  <c r="F140" i="12"/>
  <c r="G140" i="12"/>
  <c r="M140" i="12" s="1"/>
  <c r="I140" i="12"/>
  <c r="K140" i="12"/>
  <c r="O140" i="12"/>
  <c r="Q140" i="12"/>
  <c r="U140" i="12"/>
  <c r="F141" i="12"/>
  <c r="G141" i="12"/>
  <c r="M141" i="12" s="1"/>
  <c r="I141" i="12"/>
  <c r="K141" i="12"/>
  <c r="O141" i="12"/>
  <c r="Q141" i="12"/>
  <c r="U141" i="12"/>
  <c r="F142" i="12"/>
  <c r="G142" i="12"/>
  <c r="M142" i="12" s="1"/>
  <c r="I142" i="12"/>
  <c r="K142" i="12"/>
  <c r="O142" i="12"/>
  <c r="Q142" i="12"/>
  <c r="U142" i="12"/>
  <c r="F144" i="12"/>
  <c r="G144" i="12" s="1"/>
  <c r="I144" i="12"/>
  <c r="I143" i="12" s="1"/>
  <c r="K144" i="12"/>
  <c r="K143" i="12" s="1"/>
  <c r="O144" i="12"/>
  <c r="O143" i="12" s="1"/>
  <c r="Q144" i="12"/>
  <c r="Q143" i="12" s="1"/>
  <c r="U144" i="12"/>
  <c r="U143" i="12" s="1"/>
  <c r="F145" i="12"/>
  <c r="G145" i="12" s="1"/>
  <c r="M145" i="12" s="1"/>
  <c r="I145" i="12"/>
  <c r="K145" i="12"/>
  <c r="O145" i="12"/>
  <c r="Q145" i="12"/>
  <c r="U145" i="12"/>
  <c r="F146" i="12"/>
  <c r="G146" i="12" s="1"/>
  <c r="M146" i="12" s="1"/>
  <c r="I146" i="12"/>
  <c r="K146" i="12"/>
  <c r="O146" i="12"/>
  <c r="Q146" i="12"/>
  <c r="U146" i="12"/>
  <c r="F147" i="12"/>
  <c r="G147" i="12" s="1"/>
  <c r="M147" i="12" s="1"/>
  <c r="I147" i="12"/>
  <c r="K147" i="12"/>
  <c r="O147" i="12"/>
  <c r="Q147" i="12"/>
  <c r="U147" i="12"/>
  <c r="I19" i="1"/>
  <c r="I18" i="1"/>
  <c r="I17" i="1"/>
  <c r="I16" i="1"/>
  <c r="G27" i="1"/>
  <c r="F40" i="1"/>
  <c r="G40" i="1"/>
  <c r="G25" i="1" s="1"/>
  <c r="G26" i="1" s="1"/>
  <c r="H39" i="1"/>
  <c r="H40" i="1" s="1"/>
  <c r="J28" i="1"/>
  <c r="J26" i="1"/>
  <c r="G38" i="1"/>
  <c r="F38" i="1"/>
  <c r="J23" i="1"/>
  <c r="J24" i="1"/>
  <c r="J25" i="1"/>
  <c r="J27" i="1"/>
  <c r="E24" i="1"/>
  <c r="E26" i="1"/>
  <c r="I62" i="1" l="1"/>
  <c r="G28" i="1"/>
  <c r="G23" i="1"/>
  <c r="G143" i="12"/>
  <c r="M144" i="12"/>
  <c r="M143" i="12" s="1"/>
  <c r="G131" i="12"/>
  <c r="M132" i="12"/>
  <c r="M131" i="12" s="1"/>
  <c r="G67" i="12"/>
  <c r="M68" i="12"/>
  <c r="M67" i="12" s="1"/>
  <c r="M11" i="12"/>
  <c r="M10" i="12" s="1"/>
  <c r="G10" i="12"/>
  <c r="M13" i="12"/>
  <c r="M127" i="12"/>
  <c r="M126" i="12" s="1"/>
  <c r="G126" i="12"/>
  <c r="M121" i="12"/>
  <c r="M120" i="12" s="1"/>
  <c r="G120" i="12"/>
  <c r="M136" i="12"/>
  <c r="G40" i="12"/>
  <c r="M41" i="12"/>
  <c r="M40" i="12" s="1"/>
  <c r="M18" i="12"/>
  <c r="G124" i="12"/>
  <c r="M45" i="12"/>
  <c r="M44" i="12" s="1"/>
  <c r="G13" i="12"/>
  <c r="G18" i="12"/>
  <c r="M94" i="12"/>
  <c r="M93" i="12" s="1"/>
  <c r="M9" i="12"/>
  <c r="M8" i="12" s="1"/>
  <c r="I21" i="1"/>
  <c r="I39" i="1"/>
  <c r="I40" i="1" s="1"/>
  <c r="J39" i="1" s="1"/>
  <c r="J40" i="1" s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<sst xmlns="http://schemas.openxmlformats.org/spreadsheetml/2006/main" count="715" uniqueCount="372">
  <si>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</si>
  <si>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</si>
  <si>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</si>
  <si>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</si>
  <si>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</si>
  <si>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</si>
  <si>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</si>
  <si>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</si>
  <si>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</si>
  <si>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</si>
  <si>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</si>
  <si>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</si>
  <si>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</si>
  <si>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</si>
  <si>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</si>
  <si>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</si>
  <si>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</si>
  <si>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</si>
  <si>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</si>
  <si>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</si>
  <si>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</si>
  <si>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</si>
  <si>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</si>
  <si>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</si>
  <si>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</si>
  <si>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</si>
  <si>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</si>
  <si>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</si>
  <si>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</si>
  <si>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</si>
  <si>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</si>
  <si>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</si>
  <si>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</si>
  <si>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</si>
  <si>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</si>
  <si>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</si>
  <si>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</si>
  <si>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</si>
  <si>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</si>
  <si>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</si>
  <si>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</si>
  <si>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</si>
  <si>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</si>
  <si>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Zderadova 3, Brno</t>
  </si>
  <si>
    <t>Rozpočet:</t>
  </si>
  <si>
    <t>Misto</t>
  </si>
  <si>
    <t>Rekonstrukce SCZT PxHV, VS Zderadova 3</t>
  </si>
  <si>
    <t>Ceppre, s.r.o</t>
  </si>
  <si>
    <t>Jílová 31</t>
  </si>
  <si>
    <t>Brno</t>
  </si>
  <si>
    <t>63900</t>
  </si>
  <si>
    <t>Rozpočet</t>
  </si>
  <si>
    <t>Celkem za stavbu</t>
  </si>
  <si>
    <t>CZK</t>
  </si>
  <si>
    <t>Rekapitulace dílů</t>
  </si>
  <si>
    <t>Typ dílu</t>
  </si>
  <si>
    <t>61</t>
  </si>
  <si>
    <t>Upravy povrchů vnitřní</t>
  </si>
  <si>
    <t>95</t>
  </si>
  <si>
    <t>Dokončovací kce na pozem.stav.</t>
  </si>
  <si>
    <t>96</t>
  </si>
  <si>
    <t>Bourání konstrukcí</t>
  </si>
  <si>
    <t>713</t>
  </si>
  <si>
    <t>Izolace tepelné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</si>
  <si>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</si>
  <si>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</si>
  <si>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</si>
  <si>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</si>
  <si>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</si>
  <si>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</si>
  <si>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</si>
  <si>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</si>
  <si>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767</t>
  </si>
  <si>
    <t>Konstrukce zámečnické</t>
  </si>
  <si>
    <t>783</t>
  </si>
  <si>
    <t>Nátěry</t>
  </si>
  <si>
    <t>M23</t>
  </si>
  <si>
    <t>Montáže potrubí</t>
  </si>
  <si>
    <t>ON</t>
  </si>
  <si>
    <t>VN</t>
  </si>
  <si>
    <t>799</t>
  </si>
  <si>
    <t>Ostatní</t>
  </si>
  <si>
    <t>M99</t>
  </si>
  <si>
    <t>Ostatní práce "M"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</si>
  <si>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</si>
  <si>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</si>
  <si>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</si>
  <si>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</si>
  <si>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</si>
  <si>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</si>
  <si>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</si>
  <si>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</si>
  <si>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</si>
  <si>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</si>
  <si>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</si>
  <si>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</si>
  <si>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</si>
  <si>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</si>
  <si>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</si>
  <si>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</si>
  <si>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</si>
  <si>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</si>
  <si>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</si>
  <si>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</si>
  <si>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</si>
  <si>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</si>
  <si>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</si>
  <si>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</si>
  <si>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</si>
  <si>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</si>
  <si>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</si>
  <si>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612401391R00</t>
  </si>
  <si>
    <t>Omítka malých ploch vnitřních stěn do 1 m2</t>
  </si>
  <si>
    <t>kus</t>
  </si>
  <si>
    <t>POL1_0</t>
  </si>
  <si>
    <t>952902110R00</t>
  </si>
  <si>
    <t>Čištění zametáním v místnostech a chodbách</t>
  </si>
  <si>
    <t>m2</t>
  </si>
  <si>
    <t>952901411R00</t>
  </si>
  <si>
    <t>Vyčištění ostatních objektů</t>
  </si>
  <si>
    <t>979990144R00</t>
  </si>
  <si>
    <t>Poplatek za skládku - minerální vata</t>
  </si>
  <si>
    <t>t</t>
  </si>
  <si>
    <t>979082119R00</t>
  </si>
  <si>
    <t>Příplatek k přesunu suti za každých dalších 1000 m</t>
  </si>
  <si>
    <t>979011221R00</t>
  </si>
  <si>
    <t>Svislá doprava suti a vybour. hmot za 1.PP nošením</t>
  </si>
  <si>
    <t>979083117R00</t>
  </si>
  <si>
    <t>Vodorovné přemístění suti na skládku do 6000 m</t>
  </si>
  <si>
    <t>713300822R00</t>
  </si>
  <si>
    <t>Odstranění tepelné izolace těles</t>
  </si>
  <si>
    <t>713400821R00</t>
  </si>
  <si>
    <t>Odstranění izolačních pásů  potrubí</t>
  </si>
  <si>
    <t>713400842R00</t>
  </si>
  <si>
    <t>Odstranění izolace pevné</t>
  </si>
  <si>
    <t>631547319R</t>
  </si>
  <si>
    <t>Pouzdro potrubní izolační ROCKWOOL 800  60,3/50 mm, kamenná vlna s polepem Al fólií vyztuženou skleněnou mřížkou</t>
  </si>
  <si>
    <t>m</t>
  </si>
  <si>
    <t>POL3_0</t>
  </si>
  <si>
    <t>631547217R</t>
  </si>
  <si>
    <t>Pouzdro potrubní izolační ROCKWOOL 800  48,3/40 mm, kamenná vlna s polepem Al fólií vyztuženou skleněnou mřížkou</t>
  </si>
  <si>
    <t>631547218R</t>
  </si>
  <si>
    <t>Pouzdro potrubní izolační ROCKWOOL 800  54/40 mm, kamenná vlna s polepem Al fólií vyztuženou skleněnou mřížkou</t>
  </si>
  <si>
    <t>631547116R</t>
  </si>
  <si>
    <t>Pouzdro potrubní izolační ROCKWOOL 800  42/30 mm, kamenná vlna s polepem Al fólií vyztuženou skleněnou mřížkou</t>
  </si>
  <si>
    <t>283772477R</t>
  </si>
  <si>
    <t>Trubice izolační MIRELON STABIL 50x20 mm</t>
  </si>
  <si>
    <t>713411111R00</t>
  </si>
  <si>
    <t>Izolace tepelná - montáž</t>
  </si>
  <si>
    <t>631R001</t>
  </si>
  <si>
    <t>Návlekové izolační, pouzdro RV DN 20, 150°C, např. TEMKET</t>
  </si>
  <si>
    <t>ks</t>
  </si>
  <si>
    <t>631R002</t>
  </si>
  <si>
    <t>Návlekové izolační, pouzdro RV DN 25, 150°C, např. TEMKET</t>
  </si>
  <si>
    <t>631R003</t>
  </si>
  <si>
    <t>Návlekové izolační, pouzdro ZK DN 50, 150°C, např. TEMKET</t>
  </si>
  <si>
    <t>631R004</t>
  </si>
  <si>
    <t>Návlekové izolační, pouzdro F DN 40, 150°C, např. TEMKET</t>
  </si>
  <si>
    <t>631R005</t>
  </si>
  <si>
    <t>Návlekové izolační, pouzdro F DN 50, 150°C, např. TEMKET</t>
  </si>
  <si>
    <t>631R006</t>
  </si>
  <si>
    <t>Návlekové izolační, pouzdro KK DN 40, 150°C, např. TEMKET</t>
  </si>
  <si>
    <t>631R007</t>
  </si>
  <si>
    <t>Návlekové izolační, pouzdro KK DN 50, 150°C, např. TEMKET</t>
  </si>
  <si>
    <t>631R008</t>
  </si>
  <si>
    <t>Návlekové izolační, pouzdro KK DN 20, 150°C, např. TEMKET</t>
  </si>
  <si>
    <t>631R009</t>
  </si>
  <si>
    <t>Návlekové izolační, pouzdro KK DN 25, 150°C, např. TEMKET</t>
  </si>
  <si>
    <t>Návlekové izolace -, montáž</t>
  </si>
  <si>
    <t>hod</t>
  </si>
  <si>
    <t>998713201R00</t>
  </si>
  <si>
    <t>Přesun hmot pro izolace tepelné, výšky do 6 m</t>
  </si>
  <si>
    <t>998713293R00</t>
  </si>
  <si>
    <t>Příplatek zvětš. přesun, izolace tepelné do 500 m</t>
  </si>
  <si>
    <t>731341140R00</t>
  </si>
  <si>
    <t>Hadice napouštěcí pryžové D 20/28</t>
  </si>
  <si>
    <t>998731201R00</t>
  </si>
  <si>
    <t>Přesun hmot pro kotelny, výšky do 6 m</t>
  </si>
  <si>
    <t>998731293R00</t>
  </si>
  <si>
    <t>Příplatek zvětšený přesun, kotelny do 500 m</t>
  </si>
  <si>
    <t>732199100RM1</t>
  </si>
  <si>
    <t>Montáž orientačního štítku, včetně dodávky štítku</t>
  </si>
  <si>
    <t>soubor</t>
  </si>
  <si>
    <t>732-R-001</t>
  </si>
  <si>
    <t>Kompaktní předávací stanice - ÚT + TV</t>
  </si>
  <si>
    <t>vč. tepelné izolace a návlekových izolací armatur na primární straně</t>
  </si>
  <si>
    <t>POP</t>
  </si>
  <si>
    <t>732-R-002</t>
  </si>
  <si>
    <t>Montáž - kompaktní předávací stanice</t>
  </si>
  <si>
    <t>732-R-003</t>
  </si>
  <si>
    <t>Doprava KPS</t>
  </si>
  <si>
    <t>732214824R00</t>
  </si>
  <si>
    <t>Vypuštění vody z ohříváků o obsahu do 10000 l</t>
  </si>
  <si>
    <t>732221812R00</t>
  </si>
  <si>
    <t>Demontáž protiproud.výměníku</t>
  </si>
  <si>
    <t>732223814R00</t>
  </si>
  <si>
    <t>Rozřezání demont.výměníku</t>
  </si>
  <si>
    <t>732292820R00</t>
  </si>
  <si>
    <t>Rozřezání podpěrných konstrukcí výměníku tepla</t>
  </si>
  <si>
    <t>732320812R00</t>
  </si>
  <si>
    <t>Odpojení nádrží od rozvodů potrubí, do 100 l,  (kalník)</t>
  </si>
  <si>
    <t>732320815R00</t>
  </si>
  <si>
    <t>Odpojení nádrží od rozvodů potrubí, do 1000 l,  (kondenzátní nádrž)</t>
  </si>
  <si>
    <t>732324812R00</t>
  </si>
  <si>
    <t>Vypuštění vody z nádrží o obsahu 100 l (kalník)</t>
  </si>
  <si>
    <t>732324815R00</t>
  </si>
  <si>
    <t>Vypuštění vody z nádrží o obsahu 1000 l,  (kondenzátní nádrž)</t>
  </si>
  <si>
    <t>732393815R00</t>
  </si>
  <si>
    <t>Rozřezání demontovaných nádrží, do 1000 l,  (kondenzátní nádrž)</t>
  </si>
  <si>
    <t>732420812R00</t>
  </si>
  <si>
    <t xml:space="preserve">Demontáž čerpadel </t>
  </si>
  <si>
    <t>732320813R00</t>
  </si>
  <si>
    <t>Demontáž úpravny vody</t>
  </si>
  <si>
    <t>724311814R00</t>
  </si>
  <si>
    <t>Demontáž nádrže tlakové 250 litrů</t>
  </si>
  <si>
    <t>7243118240000</t>
  </si>
  <si>
    <t>Demontáž kombi RS vč. izolace</t>
  </si>
  <si>
    <t>Demontáž zásobníku 800 litrů</t>
  </si>
  <si>
    <t>732293810R00</t>
  </si>
  <si>
    <t>Rozřezání podpěrných konstrukcí nádrží a nádob</t>
  </si>
  <si>
    <t>998732201R00</t>
  </si>
  <si>
    <t>Přesun hmot pro strojovny, výšky do 6 m</t>
  </si>
  <si>
    <t>998732293R00</t>
  </si>
  <si>
    <t>Příplatek zvětšený přesun, strojovny do 500 m</t>
  </si>
  <si>
    <t>733149203R00</t>
  </si>
  <si>
    <t>Montáž odvzdušňovací stříšky do  DN 350</t>
  </si>
  <si>
    <t>733141102R00</t>
  </si>
  <si>
    <t>Odvzdušňovací nádobky z trub.ocelových do DN 50</t>
  </si>
  <si>
    <t>733110806R00</t>
  </si>
  <si>
    <t>Demontáž potrubí ocelového závitového do DN 15-32</t>
  </si>
  <si>
    <t>733120815R00</t>
  </si>
  <si>
    <t>Demontáž potrubí z hladkých trubek DN 25</t>
  </si>
  <si>
    <t>733120819R00</t>
  </si>
  <si>
    <t>Demontáž potrubí z hladkých trubek DN 40</t>
  </si>
  <si>
    <t>733120826R00</t>
  </si>
  <si>
    <t>Demontáž potrubí z hladkých trubek do D 89</t>
  </si>
  <si>
    <t>733140811R00</t>
  </si>
  <si>
    <t>Odřezání odvzdušňovací nádoby</t>
  </si>
  <si>
    <t>733111103R00</t>
  </si>
  <si>
    <t>Potrubí závitové bezešvé běžné nízkotlaké DN 15</t>
  </si>
  <si>
    <t>733111114R00</t>
  </si>
  <si>
    <t>Potrubí závit. bezešvé běžné v kotelnách DN 20</t>
  </si>
  <si>
    <t>733121217R00</t>
  </si>
  <si>
    <t>Potrubí hladké bezešvé v kotelnách D 48,3 x 2,6 mm</t>
  </si>
  <si>
    <t>733121219R00</t>
  </si>
  <si>
    <t>Potrubí hladké bezešvé v kotelnách D 60,3 x 2,9 mm</t>
  </si>
  <si>
    <t>733123119R00</t>
  </si>
  <si>
    <t>Příplatek za zhotovení přípojek D 60,3 x 2,9 mm</t>
  </si>
  <si>
    <t>286151854R</t>
  </si>
  <si>
    <t>Trubka STABI PLUS 40 x 5,5 x 4000 mm, třívrstvá PP-RCT/AL/PPR, S 3,2, max 90°C</t>
  </si>
  <si>
    <t>286151855R</t>
  </si>
  <si>
    <t>Trubka STABI PLUS 50 x 6,9 x 4000 mm, třívrstvá PP-RCT/AL/PPR, S 3,2, max 90°C</t>
  </si>
  <si>
    <t>733190108R00</t>
  </si>
  <si>
    <t>Tlaková zkouška potrubí  DN 50</t>
  </si>
  <si>
    <t>733190107R00</t>
  </si>
  <si>
    <t>Tlaková zkouška potrubí  DN 40</t>
  </si>
  <si>
    <t>733 001001</t>
  </si>
  <si>
    <t>Přechod přímý 60,3/48,3</t>
  </si>
  <si>
    <t>733 001002</t>
  </si>
  <si>
    <t>Přechod přímý 48,3/26,9</t>
  </si>
  <si>
    <t>733 001003</t>
  </si>
  <si>
    <t>Přechod přímý 60,3/33,7</t>
  </si>
  <si>
    <t>733 001004</t>
  </si>
  <si>
    <t>Přechod přímý 60,3/76,1</t>
  </si>
  <si>
    <t>733 001005</t>
  </si>
  <si>
    <t>Přechod přímý 60,3/42,4</t>
  </si>
  <si>
    <t>733 001006</t>
  </si>
  <si>
    <t>733 001007</t>
  </si>
  <si>
    <t>Přechod přímý 21,3/26,9</t>
  </si>
  <si>
    <t>998733201R00</t>
  </si>
  <si>
    <t>Přesun hmot pro rozvody potrubí, výšky do 6 m</t>
  </si>
  <si>
    <t>998733293R00</t>
  </si>
  <si>
    <t>Příplatek zvětš. přesun, rozvody potrubí do 500 m</t>
  </si>
  <si>
    <t>734193266R00</t>
  </si>
  <si>
    <t>Klapka zpětná,mezipř. DN 50 PN25</t>
  </si>
  <si>
    <t>734109314R00</t>
  </si>
  <si>
    <t>Montáž přírub.armatur se 2 přírub.PN 2,5-4,0,DN 50</t>
  </si>
  <si>
    <t>734173614R00</t>
  </si>
  <si>
    <t>Přírubové spoje PN 4,0/I MPa, DN 50</t>
  </si>
  <si>
    <t>734213115R00</t>
  </si>
  <si>
    <t>Ventil automatický odvzdušňov., DN 15</t>
  </si>
  <si>
    <t>734421150R00</t>
  </si>
  <si>
    <t>Tlakoměr deformační 0-2,5 MPa</t>
  </si>
  <si>
    <t>734429101R00</t>
  </si>
  <si>
    <t>Montáž tlakoměru 0-2,5 MPa</t>
  </si>
  <si>
    <t>734411141R00</t>
  </si>
  <si>
    <t>Teploměr dvoukovový DTR,pevný stonek 60 mm</t>
  </si>
  <si>
    <t>734419121R00</t>
  </si>
  <si>
    <t>Montáž kompaktního měřiče tepla přírubového DN 20</t>
  </si>
  <si>
    <t>734100811R00</t>
  </si>
  <si>
    <t>Demontáž armatur se dvěma přírubami do DN 80</t>
  </si>
  <si>
    <t>734160812R00</t>
  </si>
  <si>
    <t>Demontáž odvaděčů kondenzátu do DN 25</t>
  </si>
  <si>
    <t>734190814R00</t>
  </si>
  <si>
    <t>Rozpojení přírubového spoje do DN 80</t>
  </si>
  <si>
    <t>734191821R00</t>
  </si>
  <si>
    <t>Odříznutí příruby do DN 80</t>
  </si>
  <si>
    <t>734200823R00</t>
  </si>
  <si>
    <t>Demontáž armatur se 2závity do G 6/4</t>
  </si>
  <si>
    <t>734410811R00</t>
  </si>
  <si>
    <t>Demontáž teploměrů přímých a rohových</t>
  </si>
  <si>
    <t>734410851R00</t>
  </si>
  <si>
    <t>Demontáž teploměrů - jímky</t>
  </si>
  <si>
    <t>734420811R00</t>
  </si>
  <si>
    <t>Demontáž tlakoměrů se spodním přípojením</t>
  </si>
  <si>
    <t>998734201R00</t>
  </si>
  <si>
    <t>Přesun hmot pro armatury, výšky do 6 m</t>
  </si>
  <si>
    <t>998734293R00</t>
  </si>
  <si>
    <t>Příplatek zvětšený přesun, armatury do 500 m</t>
  </si>
  <si>
    <t>767995101R00</t>
  </si>
  <si>
    <t>Výroba a montáž kov. atypických konstr. do 5 kg</t>
  </si>
  <si>
    <t>kg</t>
  </si>
  <si>
    <t>767-R-001</t>
  </si>
  <si>
    <t>Dodávka uložení</t>
  </si>
  <si>
    <t>733191823R00</t>
  </si>
  <si>
    <t>Odřezání třmenových držáků potrubí do DN 65</t>
  </si>
  <si>
    <t>733193810R00</t>
  </si>
  <si>
    <t>Rozřezání konzol pro potrubí z úhel.L 50x50x5 mm</t>
  </si>
  <si>
    <t>včetně domntáže konzol, podpěr a výložníků zakotvených do zdiva jednostranně. Je-li nosná konstrukce vetknuta do zdiva oboustranně, určuje se počet rozžezání dvojnásobným množstvím.</t>
  </si>
  <si>
    <t>998767201R00</t>
  </si>
  <si>
    <t>Přesun hmot pro zámečnické konstr., výšky do 6 m</t>
  </si>
  <si>
    <t>998767293R00</t>
  </si>
  <si>
    <t>Příplatek zvětš. přesun, zámeč. konstr. do 500 m</t>
  </si>
  <si>
    <t>783225100R00</t>
  </si>
  <si>
    <t>Nátěr syntetický kovových konstrukcí 2x + 1x email, včetně pomocného lešení</t>
  </si>
  <si>
    <t>783424340R00</t>
  </si>
  <si>
    <t>Nátěr syntet. potrubí do DN 50 mm  Z+2x +1x email</t>
  </si>
  <si>
    <t>783424740R00</t>
  </si>
  <si>
    <t>Nátěr syntetický potrubí do DN 50 mm základní</t>
  </si>
  <si>
    <t>230170002R00</t>
  </si>
  <si>
    <t>Příprava pro zkoušku těsnosti, DN 50 - 80</t>
  </si>
  <si>
    <t>sada</t>
  </si>
  <si>
    <t>005241010R</t>
  </si>
  <si>
    <t>Dokumentace skutečného provedení stavby</t>
  </si>
  <si>
    <t>Soubor</t>
  </si>
  <si>
    <t>Náklady na vyhotovení dokumentace skutečného provedení stavby a její předání objednateli v požadované formě</t>
  </si>
  <si>
    <t>005261030R</t>
  </si>
  <si>
    <t>Nespecifikované topenářské práce</t>
  </si>
  <si>
    <t>ON-R-001</t>
  </si>
  <si>
    <t>Mimostaveništní doprava</t>
  </si>
  <si>
    <t>005121020R</t>
  </si>
  <si>
    <t xml:space="preserve">Zařízení staveniště </t>
  </si>
  <si>
    <t>Veškeré náklady spojené s vybudováním, provozem a odstraněním zařízení staveniště</t>
  </si>
  <si>
    <t>005124010R</t>
  </si>
  <si>
    <t>Koordinační činnost</t>
  </si>
  <si>
    <t>Koordinace stavebních a technologických dodávek</t>
  </si>
  <si>
    <t>799-R-002</t>
  </si>
  <si>
    <t>Revize oběhových čerpadel</t>
  </si>
  <si>
    <t>799-R-003</t>
  </si>
  <si>
    <t>Provozní řád</t>
  </si>
  <si>
    <t>799-R-004</t>
  </si>
  <si>
    <t>Zaškolení obsluhy</t>
  </si>
  <si>
    <t>799-R-005</t>
  </si>
  <si>
    <t>Spuštění předávací stanice</t>
  </si>
  <si>
    <t>799-R-006</t>
  </si>
  <si>
    <t>Dokladová část k realizaci</t>
  </si>
  <si>
    <t>799-R-007</t>
  </si>
  <si>
    <t>Požární hlídka po dokončení svařovacích prací</t>
  </si>
  <si>
    <t>h</t>
  </si>
  <si>
    <t>M99-R-001</t>
  </si>
  <si>
    <t>Dilatační zkouška</t>
  </si>
  <si>
    <t>M99-R-002</t>
  </si>
  <si>
    <t>Topná zkouška</t>
  </si>
  <si>
    <t>M99-R-003</t>
  </si>
  <si>
    <t>Proplach systému</t>
  </si>
  <si>
    <t>M99-R-004</t>
  </si>
  <si>
    <t>Napuštění vody do systému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</si>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</sst>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7" fillId="0" borderId="0" xfId="0" applyNumberFormat="1" applyFont="1" applyBorder="1" applyAlignment="1">
      <alignment vertical="top" wrapText="1" shrinkToFit="1"/>
    </xf>
    <xf numFmtId="174" fontId="16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174" fontId="17" fillId="0" borderId="0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26" xfId="0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\Stavitel++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5" t="s">
        <v>38</v>
      </c>
    </row>
    <row r="2" spans="1:7" ht="57.75" customHeight="1" x14ac:dyDescent="0.25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5"/>
  <sheetViews>
    <sheetView showGridLines="0" topLeftCell="B41" zoomScaleNormal="100" zoomScaleSheetLayoutView="75" workbookViewId="0">
      <selection activeCell="H32" sqref="H32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5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5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5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5">
      <c r="A5" s="4"/>
      <c r="B5" s="45" t="s">
        <v>21</v>
      </c>
      <c r="C5" s="5"/>
      <c r="D5" s="121"/>
      <c r="E5" s="25"/>
      <c r="F5" s="25"/>
      <c r="G5" s="25"/>
      <c r="H5" s="27" t="s">
        <v>33</v>
      </c>
      <c r="I5" s="121"/>
      <c r="J5" s="11"/>
    </row>
    <row r="6" spans="1:15" ht="15.75" customHeight="1" x14ac:dyDescent="0.25">
      <c r="A6" s="4"/>
      <c r="B6" s="39"/>
      <c r="C6" s="25"/>
      <c r="D6" s="121"/>
      <c r="E6" s="25"/>
      <c r="F6" s="25"/>
      <c r="G6" s="25"/>
      <c r="H6" s="27" t="s">
        <v>34</v>
      </c>
      <c r="I6" s="121"/>
      <c r="J6" s="11"/>
    </row>
    <row r="7" spans="1:15" ht="15.75" customHeight="1" x14ac:dyDescent="0.25">
      <c r="A7" s="4"/>
      <c r="B7" s="40"/>
      <c r="C7" s="122"/>
      <c r="D7" s="104"/>
      <c r="E7" s="32"/>
      <c r="F7" s="32"/>
      <c r="G7" s="32"/>
      <c r="H7" s="34"/>
      <c r="I7" s="32"/>
      <c r="J7" s="49"/>
    </row>
    <row r="8" spans="1:15" ht="24" hidden="1" customHeight="1" x14ac:dyDescent="0.25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5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5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5">
      <c r="A11" s="4"/>
      <c r="B11" s="45" t="s">
        <v>18</v>
      </c>
      <c r="C11" s="5"/>
      <c r="D11" s="123" t="s">
        <v>47</v>
      </c>
      <c r="E11" s="123"/>
      <c r="F11" s="123"/>
      <c r="G11" s="123"/>
      <c r="H11" s="27" t="s">
        <v>33</v>
      </c>
      <c r="I11" s="127"/>
      <c r="J11" s="11"/>
    </row>
    <row r="12" spans="1:15" ht="15.75" customHeight="1" x14ac:dyDescent="0.25">
      <c r="A12" s="4"/>
      <c r="B12" s="39"/>
      <c r="C12" s="25"/>
      <c r="D12" s="124" t="s">
        <v>48</v>
      </c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5">
      <c r="A13" s="4"/>
      <c r="B13" s="40"/>
      <c r="C13" s="126" t="s">
        <v>50</v>
      </c>
      <c r="D13" s="125" t="s">
        <v>49</v>
      </c>
      <c r="E13" s="125"/>
      <c r="F13" s="125"/>
      <c r="G13" s="125"/>
      <c r="H13" s="28"/>
      <c r="I13" s="32"/>
      <c r="J13" s="49"/>
    </row>
    <row r="14" spans="1:15" ht="24" hidden="1" customHeight="1" x14ac:dyDescent="0.25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5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5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f>SUMIF(F47:F61,A16,I47:I61)+SUMIF(F47:F61,"PSU",I47:I61)</f>
        <v>0</v>
      </c>
      <c r="J16" s="82"/>
    </row>
    <row r="17" spans="1:10" ht="23.25" customHeight="1" x14ac:dyDescent="0.25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f>SUMIF(F47:F61,A17,I47:I61)</f>
        <v>0</v>
      </c>
      <c r="J17" s="82"/>
    </row>
    <row r="18" spans="1:10" ht="23.25" customHeight="1" x14ac:dyDescent="0.25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f>SUMIF(F47:F61,A18,I47:I61)</f>
        <v>0</v>
      </c>
      <c r="J18" s="82"/>
    </row>
    <row r="19" spans="1:10" ht="23.25" customHeight="1" x14ac:dyDescent="0.25">
      <c r="A19" s="192" t="s">
        <v>79</v>
      </c>
      <c r="B19" s="193" t="s">
        <v>26</v>
      </c>
      <c r="C19" s="56"/>
      <c r="D19" s="57"/>
      <c r="E19" s="80"/>
      <c r="F19" s="81"/>
      <c r="G19" s="80"/>
      <c r="H19" s="81"/>
      <c r="I19" s="80">
        <f>SUMIF(F47:F61,A19,I47:I61)</f>
        <v>0</v>
      </c>
      <c r="J19" s="82"/>
    </row>
    <row r="20" spans="1:10" ht="23.25" customHeight="1" x14ac:dyDescent="0.25">
      <c r="A20" s="192" t="s">
        <v>78</v>
      </c>
      <c r="B20" s="193" t="s">
        <v>27</v>
      </c>
      <c r="C20" s="56"/>
      <c r="D20" s="57"/>
      <c r="E20" s="80"/>
      <c r="F20" s="81"/>
      <c r="G20" s="80"/>
      <c r="H20" s="81"/>
      <c r="I20" s="80">
        <f>SUMIF(F47:F61,A20,I47:I61)</f>
        <v>0</v>
      </c>
      <c r="J20" s="82"/>
    </row>
    <row r="21" spans="1:10" ht="23.25" customHeight="1" x14ac:dyDescent="0.25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5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5">
      <c r="A23" s="4"/>
      <c r="B23" s="55" t="s">
        <v>11</v>
      </c>
      <c r="C23" s="56"/>
      <c r="D23" s="57"/>
      <c r="E23" s="58">
        <v>15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5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5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5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3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3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3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53</v>
      </c>
    </row>
    <row r="30" spans="1:10" ht="12.75" customHeight="1" x14ac:dyDescent="0.25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5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5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5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5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5">
      <c r="A39" s="130">
        <v>1</v>
      </c>
      <c r="B39" s="136" t="s">
        <v>51</v>
      </c>
      <c r="C39" s="137" t="s">
        <v>46</v>
      </c>
      <c r="D39" s="138"/>
      <c r="E39" s="138"/>
      <c r="F39" s="146">
        <f>'Rozpočet Pol'!AC149</f>
        <v>0</v>
      </c>
      <c r="G39" s="147">
        <f>'Rozpočet Pol'!AD149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10" ht="25.5" hidden="1" customHeight="1" x14ac:dyDescent="0.25">
      <c r="A40" s="130"/>
      <c r="B40" s="140" t="s">
        <v>52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6" x14ac:dyDescent="0.3">
      <c r="B44" s="160" t="s">
        <v>54</v>
      </c>
    </row>
    <row r="46" spans="1:10" ht="25.5" customHeight="1" x14ac:dyDescent="0.25">
      <c r="A46" s="161"/>
      <c r="B46" s="167" t="s">
        <v>16</v>
      </c>
      <c r="C46" s="167" t="s">
        <v>5</v>
      </c>
      <c r="D46" s="168"/>
      <c r="E46" s="168"/>
      <c r="F46" s="171" t="s">
        <v>55</v>
      </c>
      <c r="G46" s="171"/>
      <c r="H46" s="171"/>
      <c r="I46" s="172" t="s">
        <v>28</v>
      </c>
      <c r="J46" s="172"/>
    </row>
    <row r="47" spans="1:10" ht="25.5" customHeight="1" x14ac:dyDescent="0.25">
      <c r="A47" s="162"/>
      <c r="B47" s="173" t="s">
        <v>56</v>
      </c>
      <c r="C47" s="174" t="s">
        <v>57</v>
      </c>
      <c r="D47" s="175"/>
      <c r="E47" s="175"/>
      <c r="F47" s="179" t="s">
        <v>23</v>
      </c>
      <c r="G47" s="180"/>
      <c r="H47" s="180"/>
      <c r="I47" s="181">
        <f>'Rozpočet Pol'!G8</f>
        <v>0</v>
      </c>
      <c r="J47" s="181"/>
    </row>
    <row r="48" spans="1:10" ht="25.5" customHeight="1" x14ac:dyDescent="0.25">
      <c r="A48" s="162"/>
      <c r="B48" s="165" t="s">
        <v>58</v>
      </c>
      <c r="C48" s="164" t="s">
        <v>59</v>
      </c>
      <c r="D48" s="166"/>
      <c r="E48" s="166"/>
      <c r="F48" s="182" t="s">
        <v>23</v>
      </c>
      <c r="G48" s="183"/>
      <c r="H48" s="183"/>
      <c r="I48" s="184">
        <f>'Rozpočet Pol'!G10</f>
        <v>0</v>
      </c>
      <c r="J48" s="184"/>
    </row>
    <row r="49" spans="1:10" ht="25.5" customHeight="1" x14ac:dyDescent="0.25">
      <c r="A49" s="162"/>
      <c r="B49" s="165" t="s">
        <v>60</v>
      </c>
      <c r="C49" s="164" t="s">
        <v>61</v>
      </c>
      <c r="D49" s="166"/>
      <c r="E49" s="166"/>
      <c r="F49" s="182" t="s">
        <v>23</v>
      </c>
      <c r="G49" s="183"/>
      <c r="H49" s="183"/>
      <c r="I49" s="184">
        <f>'Rozpočet Pol'!G13</f>
        <v>0</v>
      </c>
      <c r="J49" s="184"/>
    </row>
    <row r="50" spans="1:10" ht="25.5" customHeight="1" x14ac:dyDescent="0.25">
      <c r="A50" s="162"/>
      <c r="B50" s="165" t="s">
        <v>62</v>
      </c>
      <c r="C50" s="164" t="s">
        <v>63</v>
      </c>
      <c r="D50" s="166"/>
      <c r="E50" s="166"/>
      <c r="F50" s="182" t="s">
        <v>24</v>
      </c>
      <c r="G50" s="183"/>
      <c r="H50" s="183"/>
      <c r="I50" s="184">
        <f>'Rozpočet Pol'!G18</f>
        <v>0</v>
      </c>
      <c r="J50" s="184"/>
    </row>
    <row r="51" spans="1:10" ht="25.5" customHeight="1" x14ac:dyDescent="0.25">
      <c r="A51" s="162"/>
      <c r="B51" s="165" t="s">
        <v>64</v>
      </c>
      <c r="C51" s="164" t="s">
        <v>65</v>
      </c>
      <c r="D51" s="166"/>
      <c r="E51" s="166"/>
      <c r="F51" s="182" t="s">
        <v>24</v>
      </c>
      <c r="G51" s="183"/>
      <c r="H51" s="183"/>
      <c r="I51" s="184">
        <f>'Rozpočet Pol'!G40</f>
        <v>0</v>
      </c>
      <c r="J51" s="184"/>
    </row>
    <row r="52" spans="1:10" ht="25.5" customHeight="1" x14ac:dyDescent="0.25">
      <c r="A52" s="162"/>
      <c r="B52" s="165" t="s">
        <v>66</v>
      </c>
      <c r="C52" s="164" t="s">
        <v>67</v>
      </c>
      <c r="D52" s="166"/>
      <c r="E52" s="166"/>
      <c r="F52" s="182" t="s">
        <v>24</v>
      </c>
      <c r="G52" s="183"/>
      <c r="H52" s="183"/>
      <c r="I52" s="184">
        <f>'Rozpočet Pol'!G44</f>
        <v>0</v>
      </c>
      <c r="J52" s="184"/>
    </row>
    <row r="53" spans="1:10" ht="25.5" customHeight="1" x14ac:dyDescent="0.25">
      <c r="A53" s="162"/>
      <c r="B53" s="165" t="s">
        <v>68</v>
      </c>
      <c r="C53" s="164" t="s">
        <v>69</v>
      </c>
      <c r="D53" s="166"/>
      <c r="E53" s="166"/>
      <c r="F53" s="182" t="s">
        <v>24</v>
      </c>
      <c r="G53" s="183"/>
      <c r="H53" s="183"/>
      <c r="I53" s="184">
        <f>'Rozpočet Pol'!G67</f>
        <v>0</v>
      </c>
      <c r="J53" s="184"/>
    </row>
    <row r="54" spans="1:10" ht="25.5" customHeight="1" x14ac:dyDescent="0.25">
      <c r="A54" s="162"/>
      <c r="B54" s="165" t="s">
        <v>70</v>
      </c>
      <c r="C54" s="164" t="s">
        <v>71</v>
      </c>
      <c r="D54" s="166"/>
      <c r="E54" s="166"/>
      <c r="F54" s="182" t="s">
        <v>24</v>
      </c>
      <c r="G54" s="183"/>
      <c r="H54" s="183"/>
      <c r="I54" s="184">
        <f>'Rozpočet Pol'!G93</f>
        <v>0</v>
      </c>
      <c r="J54" s="184"/>
    </row>
    <row r="55" spans="1:10" ht="25.5" customHeight="1" x14ac:dyDescent="0.25">
      <c r="A55" s="162"/>
      <c r="B55" s="165" t="s">
        <v>72</v>
      </c>
      <c r="C55" s="164" t="s">
        <v>73</v>
      </c>
      <c r="D55" s="166"/>
      <c r="E55" s="166"/>
      <c r="F55" s="182" t="s">
        <v>24</v>
      </c>
      <c r="G55" s="183"/>
      <c r="H55" s="183"/>
      <c r="I55" s="184">
        <f>'Rozpočet Pol'!G112</f>
        <v>0</v>
      </c>
      <c r="J55" s="184"/>
    </row>
    <row r="56" spans="1:10" ht="25.5" customHeight="1" x14ac:dyDescent="0.25">
      <c r="A56" s="162"/>
      <c r="B56" s="165" t="s">
        <v>74</v>
      </c>
      <c r="C56" s="164" t="s">
        <v>75</v>
      </c>
      <c r="D56" s="166"/>
      <c r="E56" s="166"/>
      <c r="F56" s="182" t="s">
        <v>24</v>
      </c>
      <c r="G56" s="183"/>
      <c r="H56" s="183"/>
      <c r="I56" s="184">
        <f>'Rozpočet Pol'!G120</f>
        <v>0</v>
      </c>
      <c r="J56" s="184"/>
    </row>
    <row r="57" spans="1:10" ht="25.5" customHeight="1" x14ac:dyDescent="0.25">
      <c r="A57" s="162"/>
      <c r="B57" s="165" t="s">
        <v>76</v>
      </c>
      <c r="C57" s="164" t="s">
        <v>77</v>
      </c>
      <c r="D57" s="166"/>
      <c r="E57" s="166"/>
      <c r="F57" s="182" t="s">
        <v>25</v>
      </c>
      <c r="G57" s="183"/>
      <c r="H57" s="183"/>
      <c r="I57" s="184">
        <f>'Rozpočet Pol'!G124</f>
        <v>0</v>
      </c>
      <c r="J57" s="184"/>
    </row>
    <row r="58" spans="1:10" ht="25.5" customHeight="1" x14ac:dyDescent="0.25">
      <c r="A58" s="162"/>
      <c r="B58" s="165" t="s">
        <v>78</v>
      </c>
      <c r="C58" s="164" t="s">
        <v>27</v>
      </c>
      <c r="D58" s="166"/>
      <c r="E58" s="166"/>
      <c r="F58" s="182" t="s">
        <v>78</v>
      </c>
      <c r="G58" s="183"/>
      <c r="H58" s="183"/>
      <c r="I58" s="184">
        <f>'Rozpočet Pol'!G126</f>
        <v>0</v>
      </c>
      <c r="J58" s="184"/>
    </row>
    <row r="59" spans="1:10" ht="25.5" customHeight="1" x14ac:dyDescent="0.25">
      <c r="A59" s="162"/>
      <c r="B59" s="165" t="s">
        <v>79</v>
      </c>
      <c r="C59" s="164" t="s">
        <v>26</v>
      </c>
      <c r="D59" s="166"/>
      <c r="E59" s="166"/>
      <c r="F59" s="182" t="s">
        <v>79</v>
      </c>
      <c r="G59" s="183"/>
      <c r="H59" s="183"/>
      <c r="I59" s="184">
        <f>'Rozpočet Pol'!G131</f>
        <v>0</v>
      </c>
      <c r="J59" s="184"/>
    </row>
    <row r="60" spans="1:10" ht="25.5" customHeight="1" x14ac:dyDescent="0.25">
      <c r="A60" s="162"/>
      <c r="B60" s="165" t="s">
        <v>80</v>
      </c>
      <c r="C60" s="164" t="s">
        <v>81</v>
      </c>
      <c r="D60" s="166"/>
      <c r="E60" s="166"/>
      <c r="F60" s="182" t="s">
        <v>23</v>
      </c>
      <c r="G60" s="183"/>
      <c r="H60" s="183"/>
      <c r="I60" s="184">
        <f>'Rozpočet Pol'!G136</f>
        <v>0</v>
      </c>
      <c r="J60" s="184"/>
    </row>
    <row r="61" spans="1:10" ht="25.5" customHeight="1" x14ac:dyDescent="0.25">
      <c r="A61" s="162"/>
      <c r="B61" s="176" t="s">
        <v>82</v>
      </c>
      <c r="C61" s="177" t="s">
        <v>83</v>
      </c>
      <c r="D61" s="178"/>
      <c r="E61" s="178"/>
      <c r="F61" s="185" t="s">
        <v>23</v>
      </c>
      <c r="G61" s="186"/>
      <c r="H61" s="186"/>
      <c r="I61" s="187">
        <f>'Rozpočet Pol'!G143</f>
        <v>0</v>
      </c>
      <c r="J61" s="187"/>
    </row>
    <row r="62" spans="1:10" ht="25.5" customHeight="1" x14ac:dyDescent="0.25">
      <c r="A62" s="163"/>
      <c r="B62" s="169" t="s">
        <v>1</v>
      </c>
      <c r="C62" s="169"/>
      <c r="D62" s="170"/>
      <c r="E62" s="170"/>
      <c r="F62" s="188"/>
      <c r="G62" s="189"/>
      <c r="H62" s="189"/>
      <c r="I62" s="190">
        <f>SUM(I47:I61)</f>
        <v>0</v>
      </c>
      <c r="J62" s="190"/>
    </row>
    <row r="63" spans="1:10" x14ac:dyDescent="0.25">
      <c r="F63" s="191"/>
      <c r="G63" s="129"/>
      <c r="H63" s="191"/>
      <c r="I63" s="129"/>
      <c r="J63" s="129"/>
    </row>
    <row r="64" spans="1:10" x14ac:dyDescent="0.25">
      <c r="F64" s="191"/>
      <c r="G64" s="129"/>
      <c r="H64" s="191"/>
      <c r="I64" s="129"/>
      <c r="J64" s="129"/>
    </row>
    <row r="65" spans="6:10" x14ac:dyDescent="0.25">
      <c r="F65" s="191"/>
      <c r="G65" s="129"/>
      <c r="H65" s="191"/>
      <c r="I65" s="129"/>
      <c r="J65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1">
    <mergeCell ref="I60:J60"/>
    <mergeCell ref="C60:E60"/>
    <mergeCell ref="I61:J61"/>
    <mergeCell ref="C61:E61"/>
    <mergeCell ref="I62:J62"/>
    <mergeCell ref="I57:J57"/>
    <mergeCell ref="C57:E57"/>
    <mergeCell ref="I58:J58"/>
    <mergeCell ref="C58:E58"/>
    <mergeCell ref="I59:J59"/>
    <mergeCell ref="C59:E59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100" t="s">
        <v>6</v>
      </c>
      <c r="B1" s="100"/>
      <c r="C1" s="101"/>
      <c r="D1" s="100"/>
      <c r="E1" s="100"/>
      <c r="F1" s="100"/>
      <c r="G1" s="100"/>
    </row>
    <row r="2" spans="1:7" ht="24.9" customHeight="1" x14ac:dyDescent="0.25">
      <c r="A2" s="77" t="s">
        <v>41</v>
      </c>
      <c r="B2" s="76"/>
      <c r="C2" s="102"/>
      <c r="D2" s="102"/>
      <c r="E2" s="102"/>
      <c r="F2" s="102"/>
      <c r="G2" s="103"/>
    </row>
    <row r="3" spans="1:7" ht="24.9" hidden="1" customHeight="1" x14ac:dyDescent="0.25">
      <c r="A3" s="77" t="s">
        <v>7</v>
      </c>
      <c r="B3" s="76"/>
      <c r="C3" s="102"/>
      <c r="D3" s="102"/>
      <c r="E3" s="102"/>
      <c r="F3" s="102"/>
      <c r="G3" s="103"/>
    </row>
    <row r="4" spans="1:7" ht="24.9" hidden="1" customHeight="1" x14ac:dyDescent="0.25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59"/>
  <sheetViews>
    <sheetView tabSelected="1" workbookViewId="0">
      <selection sqref="A1:G1"/>
    </sheetView>
  </sheetViews>
  <sheetFormatPr defaultRowHeight="13.2" outlineLevelRow="1" x14ac:dyDescent="0.25"/>
  <cols>
    <col min="1" max="1" width="4.33203125" customWidth="1"/>
    <col min="2" max="2" width="14.44140625" style="128" customWidth="1"/>
    <col min="3" max="3" width="38.33203125" style="128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21" width="0" hidden="1" customWidth="1"/>
    <col min="29" max="39" width="0" hidden="1" customWidth="1"/>
    <col min="53" max="53" width="73.44140625" customWidth="1"/>
  </cols>
  <sheetData>
    <row r="1" spans="1:60" ht="15.75" customHeight="1" x14ac:dyDescent="0.3">
      <c r="A1" s="194" t="s">
        <v>6</v>
      </c>
      <c r="B1" s="194"/>
      <c r="C1" s="194"/>
      <c r="D1" s="194"/>
      <c r="E1" s="194"/>
      <c r="F1" s="194"/>
      <c r="G1" s="194"/>
      <c r="AE1" t="s">
        <v>85</v>
      </c>
    </row>
    <row r="2" spans="1:60" ht="25.05" customHeight="1" x14ac:dyDescent="0.25">
      <c r="A2" s="201" t="s">
        <v>84</v>
      </c>
      <c r="B2" s="195"/>
      <c r="C2" s="196" t="s">
        <v>46</v>
      </c>
      <c r="D2" s="197"/>
      <c r="E2" s="197"/>
      <c r="F2" s="197"/>
      <c r="G2" s="203"/>
      <c r="AE2" t="s">
        <v>86</v>
      </c>
    </row>
    <row r="3" spans="1:60" ht="25.05" customHeight="1" x14ac:dyDescent="0.25">
      <c r="A3" s="202" t="s">
        <v>7</v>
      </c>
      <c r="B3" s="200"/>
      <c r="C3" s="198" t="s">
        <v>43</v>
      </c>
      <c r="D3" s="199"/>
      <c r="E3" s="199"/>
      <c r="F3" s="199"/>
      <c r="G3" s="204"/>
      <c r="AE3" t="s">
        <v>87</v>
      </c>
    </row>
    <row r="4" spans="1:60" ht="25.05" hidden="1" customHeight="1" x14ac:dyDescent="0.25">
      <c r="A4" s="202" t="s">
        <v>8</v>
      </c>
      <c r="B4" s="200"/>
      <c r="C4" s="198"/>
      <c r="D4" s="199"/>
      <c r="E4" s="199"/>
      <c r="F4" s="199"/>
      <c r="G4" s="204"/>
      <c r="AE4" t="s">
        <v>88</v>
      </c>
    </row>
    <row r="5" spans="1:60" hidden="1" x14ac:dyDescent="0.25">
      <c r="A5" s="205" t="s">
        <v>89</v>
      </c>
      <c r="B5" s="206"/>
      <c r="C5" s="207"/>
      <c r="D5" s="208"/>
      <c r="E5" s="208"/>
      <c r="F5" s="208"/>
      <c r="G5" s="209"/>
      <c r="AE5" t="s">
        <v>90</v>
      </c>
    </row>
    <row r="7" spans="1:60" ht="39.6" x14ac:dyDescent="0.25">
      <c r="A7" s="215" t="s">
        <v>91</v>
      </c>
      <c r="B7" s="216" t="s">
        <v>92</v>
      </c>
      <c r="C7" s="216" t="s">
        <v>93</v>
      </c>
      <c r="D7" s="215" t="s">
        <v>94</v>
      </c>
      <c r="E7" s="215" t="s">
        <v>95</v>
      </c>
      <c r="F7" s="210" t="s">
        <v>96</v>
      </c>
      <c r="G7" s="234" t="s">
        <v>28</v>
      </c>
      <c r="H7" s="235" t="s">
        <v>29</v>
      </c>
      <c r="I7" s="235" t="s">
        <v>97</v>
      </c>
      <c r="J7" s="235" t="s">
        <v>30</v>
      </c>
      <c r="K7" s="235" t="s">
        <v>98</v>
      </c>
      <c r="L7" s="235" t="s">
        <v>99</v>
      </c>
      <c r="M7" s="235" t="s">
        <v>100</v>
      </c>
      <c r="N7" s="235" t="s">
        <v>101</v>
      </c>
      <c r="O7" s="235" t="s">
        <v>102</v>
      </c>
      <c r="P7" s="235" t="s">
        <v>103</v>
      </c>
      <c r="Q7" s="235" t="s">
        <v>104</v>
      </c>
      <c r="R7" s="235" t="s">
        <v>105</v>
      </c>
      <c r="S7" s="235" t="s">
        <v>106</v>
      </c>
      <c r="T7" s="235" t="s">
        <v>107</v>
      </c>
      <c r="U7" s="218" t="s">
        <v>108</v>
      </c>
    </row>
    <row r="8" spans="1:60" x14ac:dyDescent="0.25">
      <c r="A8" s="236" t="s">
        <v>109</v>
      </c>
      <c r="B8" s="237" t="s">
        <v>56</v>
      </c>
      <c r="C8" s="238" t="s">
        <v>57</v>
      </c>
      <c r="D8" s="217"/>
      <c r="E8" s="239"/>
      <c r="F8" s="240"/>
      <c r="G8" s="240">
        <f>SUMIF(AE9:AE9,"&lt;&gt;NOR",G9:G9)</f>
        <v>0</v>
      </c>
      <c r="H8" s="240"/>
      <c r="I8" s="240">
        <f>SUM(I9:I9)</f>
        <v>0</v>
      </c>
      <c r="J8" s="240"/>
      <c r="K8" s="240">
        <f>SUM(K9:K9)</f>
        <v>0</v>
      </c>
      <c r="L8" s="240"/>
      <c r="M8" s="240">
        <f>SUM(M9:M9)</f>
        <v>0</v>
      </c>
      <c r="N8" s="217"/>
      <c r="O8" s="217">
        <f>SUM(O9:O9)</f>
        <v>0.17219999999999999</v>
      </c>
      <c r="P8" s="217"/>
      <c r="Q8" s="217">
        <f>SUM(Q9:Q9)</f>
        <v>0</v>
      </c>
      <c r="R8" s="217"/>
      <c r="S8" s="217"/>
      <c r="T8" s="236"/>
      <c r="U8" s="217">
        <f>SUM(U9:U9)</f>
        <v>3.51</v>
      </c>
      <c r="AE8" t="s">
        <v>110</v>
      </c>
    </row>
    <row r="9" spans="1:60" outlineLevel="1" x14ac:dyDescent="0.25">
      <c r="A9" s="212">
        <v>1</v>
      </c>
      <c r="B9" s="219" t="s">
        <v>111</v>
      </c>
      <c r="C9" s="262" t="s">
        <v>112</v>
      </c>
      <c r="D9" s="221" t="s">
        <v>113</v>
      </c>
      <c r="E9" s="226">
        <v>4</v>
      </c>
      <c r="F9" s="229">
        <f>H9+J9</f>
        <v>0</v>
      </c>
      <c r="G9" s="230">
        <f>ROUND(E9*F9,2)</f>
        <v>0</v>
      </c>
      <c r="H9" s="230"/>
      <c r="I9" s="230">
        <f>ROUND(E9*H9,2)</f>
        <v>0</v>
      </c>
      <c r="J9" s="230"/>
      <c r="K9" s="230">
        <f>ROUND(E9*J9,2)</f>
        <v>0</v>
      </c>
      <c r="L9" s="230">
        <v>0</v>
      </c>
      <c r="M9" s="230">
        <f>G9*(1+L9/100)</f>
        <v>0</v>
      </c>
      <c r="N9" s="221">
        <v>4.3049999999999998E-2</v>
      </c>
      <c r="O9" s="221">
        <f>ROUND(E9*N9,5)</f>
        <v>0.17219999999999999</v>
      </c>
      <c r="P9" s="221">
        <v>0</v>
      </c>
      <c r="Q9" s="221">
        <f>ROUND(E9*P9,5)</f>
        <v>0</v>
      </c>
      <c r="R9" s="221"/>
      <c r="S9" s="221"/>
      <c r="T9" s="222">
        <v>0.87802999999999998</v>
      </c>
      <c r="U9" s="221">
        <f>ROUND(E9*T9,2)</f>
        <v>3.51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114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x14ac:dyDescent="0.25">
      <c r="A10" s="213" t="s">
        <v>109</v>
      </c>
      <c r="B10" s="220" t="s">
        <v>58</v>
      </c>
      <c r="C10" s="263" t="s">
        <v>59</v>
      </c>
      <c r="D10" s="223"/>
      <c r="E10" s="227"/>
      <c r="F10" s="231"/>
      <c r="G10" s="231">
        <f>SUMIF(AE11:AE12,"&lt;&gt;NOR",G11:G12)</f>
        <v>0</v>
      </c>
      <c r="H10" s="231"/>
      <c r="I10" s="231">
        <f>SUM(I11:I12)</f>
        <v>0</v>
      </c>
      <c r="J10" s="231"/>
      <c r="K10" s="231">
        <f>SUM(K11:K12)</f>
        <v>0</v>
      </c>
      <c r="L10" s="231"/>
      <c r="M10" s="231">
        <f>SUM(M11:M12)</f>
        <v>0</v>
      </c>
      <c r="N10" s="223"/>
      <c r="O10" s="223">
        <f>SUM(O11:O12)</f>
        <v>0</v>
      </c>
      <c r="P10" s="223"/>
      <c r="Q10" s="223">
        <f>SUM(Q11:Q12)</f>
        <v>0</v>
      </c>
      <c r="R10" s="223"/>
      <c r="S10" s="223"/>
      <c r="T10" s="224"/>
      <c r="U10" s="223">
        <f>SUM(U11:U12)</f>
        <v>3.0799999999999996</v>
      </c>
      <c r="AE10" t="s">
        <v>110</v>
      </c>
    </row>
    <row r="11" spans="1:60" outlineLevel="1" x14ac:dyDescent="0.25">
      <c r="A11" s="212">
        <v>2</v>
      </c>
      <c r="B11" s="219" t="s">
        <v>115</v>
      </c>
      <c r="C11" s="262" t="s">
        <v>116</v>
      </c>
      <c r="D11" s="221" t="s">
        <v>117</v>
      </c>
      <c r="E11" s="226">
        <v>20</v>
      </c>
      <c r="F11" s="229">
        <f>H11+J11</f>
        <v>0</v>
      </c>
      <c r="G11" s="230">
        <f>ROUND(E11*F11,2)</f>
        <v>0</v>
      </c>
      <c r="H11" s="230"/>
      <c r="I11" s="230">
        <f>ROUND(E11*H11,2)</f>
        <v>0</v>
      </c>
      <c r="J11" s="230"/>
      <c r="K11" s="230">
        <f>ROUND(E11*J11,2)</f>
        <v>0</v>
      </c>
      <c r="L11" s="230">
        <v>0</v>
      </c>
      <c r="M11" s="230">
        <f>G11*(1+L11/100)</f>
        <v>0</v>
      </c>
      <c r="N11" s="221">
        <v>0</v>
      </c>
      <c r="O11" s="221">
        <f>ROUND(E11*N11,5)</f>
        <v>0</v>
      </c>
      <c r="P11" s="221">
        <v>0</v>
      </c>
      <c r="Q11" s="221">
        <f>ROUND(E11*P11,5)</f>
        <v>0</v>
      </c>
      <c r="R11" s="221"/>
      <c r="S11" s="221"/>
      <c r="T11" s="222">
        <v>1.4999999999999999E-2</v>
      </c>
      <c r="U11" s="221">
        <f>ROUND(E11*T11,2)</f>
        <v>0.3</v>
      </c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114</v>
      </c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5">
      <c r="A12" s="212">
        <v>3</v>
      </c>
      <c r="B12" s="219" t="s">
        <v>118</v>
      </c>
      <c r="C12" s="262" t="s">
        <v>119</v>
      </c>
      <c r="D12" s="221" t="s">
        <v>117</v>
      </c>
      <c r="E12" s="226">
        <v>20</v>
      </c>
      <c r="F12" s="229">
        <f>H12+J12</f>
        <v>0</v>
      </c>
      <c r="G12" s="230">
        <f>ROUND(E12*F12,2)</f>
        <v>0</v>
      </c>
      <c r="H12" s="230"/>
      <c r="I12" s="230">
        <f>ROUND(E12*H12,2)</f>
        <v>0</v>
      </c>
      <c r="J12" s="230"/>
      <c r="K12" s="230">
        <f>ROUND(E12*J12,2)</f>
        <v>0</v>
      </c>
      <c r="L12" s="230">
        <v>0</v>
      </c>
      <c r="M12" s="230">
        <f>G12*(1+L12/100)</f>
        <v>0</v>
      </c>
      <c r="N12" s="221">
        <v>0</v>
      </c>
      <c r="O12" s="221">
        <f>ROUND(E12*N12,5)</f>
        <v>0</v>
      </c>
      <c r="P12" s="221">
        <v>0</v>
      </c>
      <c r="Q12" s="221">
        <f>ROUND(E12*P12,5)</f>
        <v>0</v>
      </c>
      <c r="R12" s="221"/>
      <c r="S12" s="221"/>
      <c r="T12" s="222">
        <v>0.13900000000000001</v>
      </c>
      <c r="U12" s="221">
        <f>ROUND(E12*T12,2)</f>
        <v>2.78</v>
      </c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114</v>
      </c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x14ac:dyDescent="0.25">
      <c r="A13" s="213" t="s">
        <v>109</v>
      </c>
      <c r="B13" s="220" t="s">
        <v>60</v>
      </c>
      <c r="C13" s="263" t="s">
        <v>61</v>
      </c>
      <c r="D13" s="223"/>
      <c r="E13" s="227"/>
      <c r="F13" s="231"/>
      <c r="G13" s="231">
        <f>SUMIF(AE14:AE17,"&lt;&gt;NOR",G14:G17)</f>
        <v>0</v>
      </c>
      <c r="H13" s="231"/>
      <c r="I13" s="231">
        <f>SUM(I14:I17)</f>
        <v>0</v>
      </c>
      <c r="J13" s="231"/>
      <c r="K13" s="231">
        <f>SUM(K14:K17)</f>
        <v>0</v>
      </c>
      <c r="L13" s="231"/>
      <c r="M13" s="231">
        <f>SUM(M14:M17)</f>
        <v>0</v>
      </c>
      <c r="N13" s="223"/>
      <c r="O13" s="223">
        <f>SUM(O14:O17)</f>
        <v>0</v>
      </c>
      <c r="P13" s="223"/>
      <c r="Q13" s="223">
        <f>SUM(Q14:Q17)</f>
        <v>0</v>
      </c>
      <c r="R13" s="223"/>
      <c r="S13" s="223"/>
      <c r="T13" s="224"/>
      <c r="U13" s="223">
        <f>SUM(U14:U17)</f>
        <v>1.05</v>
      </c>
      <c r="AE13" t="s">
        <v>110</v>
      </c>
    </row>
    <row r="14" spans="1:60" outlineLevel="1" x14ac:dyDescent="0.25">
      <c r="A14" s="212">
        <v>4</v>
      </c>
      <c r="B14" s="219" t="s">
        <v>120</v>
      </c>
      <c r="C14" s="262" t="s">
        <v>121</v>
      </c>
      <c r="D14" s="221" t="s">
        <v>122</v>
      </c>
      <c r="E14" s="226">
        <v>0.15</v>
      </c>
      <c r="F14" s="229">
        <f>H14+J14</f>
        <v>0</v>
      </c>
      <c r="G14" s="230">
        <f>ROUND(E14*F14,2)</f>
        <v>0</v>
      </c>
      <c r="H14" s="230"/>
      <c r="I14" s="230">
        <f>ROUND(E14*H14,2)</f>
        <v>0</v>
      </c>
      <c r="J14" s="230"/>
      <c r="K14" s="230">
        <f>ROUND(E14*J14,2)</f>
        <v>0</v>
      </c>
      <c r="L14" s="230">
        <v>0</v>
      </c>
      <c r="M14" s="230">
        <f>G14*(1+L14/100)</f>
        <v>0</v>
      </c>
      <c r="N14" s="221">
        <v>0</v>
      </c>
      <c r="O14" s="221">
        <f>ROUND(E14*N14,5)</f>
        <v>0</v>
      </c>
      <c r="P14" s="221">
        <v>0</v>
      </c>
      <c r="Q14" s="221">
        <f>ROUND(E14*P14,5)</f>
        <v>0</v>
      </c>
      <c r="R14" s="221"/>
      <c r="S14" s="221"/>
      <c r="T14" s="222">
        <v>0</v>
      </c>
      <c r="U14" s="221">
        <f>ROUND(E14*T14,2)</f>
        <v>0</v>
      </c>
      <c r="V14" s="211"/>
      <c r="W14" s="211"/>
      <c r="X14" s="211"/>
      <c r="Y14" s="211"/>
      <c r="Z14" s="211"/>
      <c r="AA14" s="211"/>
      <c r="AB14" s="211"/>
      <c r="AC14" s="211"/>
      <c r="AD14" s="211"/>
      <c r="AE14" s="211" t="s">
        <v>114</v>
      </c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5">
      <c r="A15" s="212">
        <v>5</v>
      </c>
      <c r="B15" s="219" t="s">
        <v>123</v>
      </c>
      <c r="C15" s="262" t="s">
        <v>124</v>
      </c>
      <c r="D15" s="221" t="s">
        <v>122</v>
      </c>
      <c r="E15" s="226">
        <v>0.5</v>
      </c>
      <c r="F15" s="229">
        <f>H15+J15</f>
        <v>0</v>
      </c>
      <c r="G15" s="230">
        <f>ROUND(E15*F15,2)</f>
        <v>0</v>
      </c>
      <c r="H15" s="230"/>
      <c r="I15" s="230">
        <f>ROUND(E15*H15,2)</f>
        <v>0</v>
      </c>
      <c r="J15" s="230"/>
      <c r="K15" s="230">
        <f>ROUND(E15*J15,2)</f>
        <v>0</v>
      </c>
      <c r="L15" s="230">
        <v>0</v>
      </c>
      <c r="M15" s="230">
        <f>G15*(1+L15/100)</f>
        <v>0</v>
      </c>
      <c r="N15" s="221">
        <v>0</v>
      </c>
      <c r="O15" s="221">
        <f>ROUND(E15*N15,5)</f>
        <v>0</v>
      </c>
      <c r="P15" s="221">
        <v>0</v>
      </c>
      <c r="Q15" s="221">
        <f>ROUND(E15*P15,5)</f>
        <v>0</v>
      </c>
      <c r="R15" s="221"/>
      <c r="S15" s="221"/>
      <c r="T15" s="222">
        <v>0</v>
      </c>
      <c r="U15" s="221">
        <f>ROUND(E15*T15,2)</f>
        <v>0</v>
      </c>
      <c r="V15" s="211"/>
      <c r="W15" s="211"/>
      <c r="X15" s="211"/>
      <c r="Y15" s="211"/>
      <c r="Z15" s="211"/>
      <c r="AA15" s="211"/>
      <c r="AB15" s="211"/>
      <c r="AC15" s="211"/>
      <c r="AD15" s="211"/>
      <c r="AE15" s="211" t="s">
        <v>114</v>
      </c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5">
      <c r="A16" s="212">
        <v>6</v>
      </c>
      <c r="B16" s="219" t="s">
        <v>125</v>
      </c>
      <c r="C16" s="262" t="s">
        <v>126</v>
      </c>
      <c r="D16" s="221" t="s">
        <v>122</v>
      </c>
      <c r="E16" s="226">
        <v>0.5</v>
      </c>
      <c r="F16" s="229">
        <f>H16+J16</f>
        <v>0</v>
      </c>
      <c r="G16" s="230">
        <f>ROUND(E16*F16,2)</f>
        <v>0</v>
      </c>
      <c r="H16" s="230"/>
      <c r="I16" s="230">
        <f>ROUND(E16*H16,2)</f>
        <v>0</v>
      </c>
      <c r="J16" s="230"/>
      <c r="K16" s="230">
        <f>ROUND(E16*J16,2)</f>
        <v>0</v>
      </c>
      <c r="L16" s="230">
        <v>0</v>
      </c>
      <c r="M16" s="230">
        <f>G16*(1+L16/100)</f>
        <v>0</v>
      </c>
      <c r="N16" s="221">
        <v>0</v>
      </c>
      <c r="O16" s="221">
        <f>ROUND(E16*N16,5)</f>
        <v>0</v>
      </c>
      <c r="P16" s="221">
        <v>0</v>
      </c>
      <c r="Q16" s="221">
        <f>ROUND(E16*P16,5)</f>
        <v>0</v>
      </c>
      <c r="R16" s="221"/>
      <c r="S16" s="221"/>
      <c r="T16" s="222">
        <v>2.0670000000000002</v>
      </c>
      <c r="U16" s="221">
        <f>ROUND(E16*T16,2)</f>
        <v>1.03</v>
      </c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114</v>
      </c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5">
      <c r="A17" s="212">
        <v>7</v>
      </c>
      <c r="B17" s="219" t="s">
        <v>127</v>
      </c>
      <c r="C17" s="262" t="s">
        <v>128</v>
      </c>
      <c r="D17" s="221" t="s">
        <v>122</v>
      </c>
      <c r="E17" s="226">
        <v>0.5</v>
      </c>
      <c r="F17" s="229">
        <f>H17+J17</f>
        <v>0</v>
      </c>
      <c r="G17" s="230">
        <f>ROUND(E17*F17,2)</f>
        <v>0</v>
      </c>
      <c r="H17" s="230"/>
      <c r="I17" s="230">
        <f>ROUND(E17*H17,2)</f>
        <v>0</v>
      </c>
      <c r="J17" s="230"/>
      <c r="K17" s="230">
        <f>ROUND(E17*J17,2)</f>
        <v>0</v>
      </c>
      <c r="L17" s="230">
        <v>0</v>
      </c>
      <c r="M17" s="230">
        <f>G17*(1+L17/100)</f>
        <v>0</v>
      </c>
      <c r="N17" s="221">
        <v>0</v>
      </c>
      <c r="O17" s="221">
        <f>ROUND(E17*N17,5)</f>
        <v>0</v>
      </c>
      <c r="P17" s="221">
        <v>0</v>
      </c>
      <c r="Q17" s="221">
        <f>ROUND(E17*P17,5)</f>
        <v>0</v>
      </c>
      <c r="R17" s="221"/>
      <c r="S17" s="221"/>
      <c r="T17" s="222">
        <v>4.2000000000000003E-2</v>
      </c>
      <c r="U17" s="221">
        <f>ROUND(E17*T17,2)</f>
        <v>0.02</v>
      </c>
      <c r="V17" s="211"/>
      <c r="W17" s="211"/>
      <c r="X17" s="211"/>
      <c r="Y17" s="211"/>
      <c r="Z17" s="211"/>
      <c r="AA17" s="211"/>
      <c r="AB17" s="211"/>
      <c r="AC17" s="211"/>
      <c r="AD17" s="211"/>
      <c r="AE17" s="211" t="s">
        <v>114</v>
      </c>
      <c r="AF17" s="211"/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x14ac:dyDescent="0.25">
      <c r="A18" s="213" t="s">
        <v>109</v>
      </c>
      <c r="B18" s="220" t="s">
        <v>62</v>
      </c>
      <c r="C18" s="263" t="s">
        <v>63</v>
      </c>
      <c r="D18" s="223"/>
      <c r="E18" s="227"/>
      <c r="F18" s="231"/>
      <c r="G18" s="231">
        <f>SUMIF(AE19:AE39,"&lt;&gt;NOR",G19:G39)</f>
        <v>0</v>
      </c>
      <c r="H18" s="231"/>
      <c r="I18" s="231">
        <f>SUM(I19:I39)</f>
        <v>0</v>
      </c>
      <c r="J18" s="231"/>
      <c r="K18" s="231">
        <f>SUM(K19:K39)</f>
        <v>0</v>
      </c>
      <c r="L18" s="231"/>
      <c r="M18" s="231">
        <f>SUM(M19:M39)</f>
        <v>0</v>
      </c>
      <c r="N18" s="223"/>
      <c r="O18" s="223">
        <f>SUM(O19:O39)</f>
        <v>7.7750000000000014E-2</v>
      </c>
      <c r="P18" s="223"/>
      <c r="Q18" s="223">
        <f>SUM(Q19:Q39)</f>
        <v>0.1051</v>
      </c>
      <c r="R18" s="223"/>
      <c r="S18" s="223"/>
      <c r="T18" s="224"/>
      <c r="U18" s="223">
        <f>SUM(U19:U39)</f>
        <v>8.9499999999999993</v>
      </c>
      <c r="AE18" t="s">
        <v>110</v>
      </c>
    </row>
    <row r="19" spans="1:60" outlineLevel="1" x14ac:dyDescent="0.25">
      <c r="A19" s="212">
        <v>8</v>
      </c>
      <c r="B19" s="219" t="s">
        <v>129</v>
      </c>
      <c r="C19" s="262" t="s">
        <v>130</v>
      </c>
      <c r="D19" s="221" t="s">
        <v>117</v>
      </c>
      <c r="E19" s="226">
        <v>15</v>
      </c>
      <c r="F19" s="229">
        <f>H19+J19</f>
        <v>0</v>
      </c>
      <c r="G19" s="230">
        <f>ROUND(E19*F19,2)</f>
        <v>0</v>
      </c>
      <c r="H19" s="230"/>
      <c r="I19" s="230">
        <f>ROUND(E19*H19,2)</f>
        <v>0</v>
      </c>
      <c r="J19" s="230"/>
      <c r="K19" s="230">
        <f>ROUND(E19*J19,2)</f>
        <v>0</v>
      </c>
      <c r="L19" s="230">
        <v>0</v>
      </c>
      <c r="M19" s="230">
        <f>G19*(1+L19/100)</f>
        <v>0</v>
      </c>
      <c r="N19" s="221">
        <v>0</v>
      </c>
      <c r="O19" s="221">
        <f>ROUND(E19*N19,5)</f>
        <v>0</v>
      </c>
      <c r="P19" s="221">
        <v>2.3999999999999998E-3</v>
      </c>
      <c r="Q19" s="221">
        <f>ROUND(E19*P19,5)</f>
        <v>3.5999999999999997E-2</v>
      </c>
      <c r="R19" s="221"/>
      <c r="S19" s="221"/>
      <c r="T19" s="222">
        <v>0.2</v>
      </c>
      <c r="U19" s="221">
        <f>ROUND(E19*T19,2)</f>
        <v>3</v>
      </c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114</v>
      </c>
      <c r="AF19" s="211"/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5">
      <c r="A20" s="212">
        <v>9</v>
      </c>
      <c r="B20" s="219" t="s">
        <v>131</v>
      </c>
      <c r="C20" s="262" t="s">
        <v>132</v>
      </c>
      <c r="D20" s="221" t="s">
        <v>117</v>
      </c>
      <c r="E20" s="226">
        <v>10</v>
      </c>
      <c r="F20" s="229">
        <f>H20+J20</f>
        <v>0</v>
      </c>
      <c r="G20" s="230">
        <f>ROUND(E20*F20,2)</f>
        <v>0</v>
      </c>
      <c r="H20" s="230"/>
      <c r="I20" s="230">
        <f>ROUND(E20*H20,2)</f>
        <v>0</v>
      </c>
      <c r="J20" s="230"/>
      <c r="K20" s="230">
        <f>ROUND(E20*J20,2)</f>
        <v>0</v>
      </c>
      <c r="L20" s="230">
        <v>0</v>
      </c>
      <c r="M20" s="230">
        <f>G20*(1+L20/100)</f>
        <v>0</v>
      </c>
      <c r="N20" s="221">
        <v>0</v>
      </c>
      <c r="O20" s="221">
        <f>ROUND(E20*N20,5)</f>
        <v>0</v>
      </c>
      <c r="P20" s="221">
        <v>2.0999999999999999E-3</v>
      </c>
      <c r="Q20" s="221">
        <f>ROUND(E20*P20,5)</f>
        <v>2.1000000000000001E-2</v>
      </c>
      <c r="R20" s="221"/>
      <c r="S20" s="221"/>
      <c r="T20" s="222">
        <v>0.2</v>
      </c>
      <c r="U20" s="221">
        <f>ROUND(E20*T20,2)</f>
        <v>2</v>
      </c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114</v>
      </c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5">
      <c r="A21" s="212">
        <v>10</v>
      </c>
      <c r="B21" s="219" t="s">
        <v>133</v>
      </c>
      <c r="C21" s="262" t="s">
        <v>134</v>
      </c>
      <c r="D21" s="221" t="s">
        <v>117</v>
      </c>
      <c r="E21" s="226">
        <v>1</v>
      </c>
      <c r="F21" s="229">
        <f>H21+J21</f>
        <v>0</v>
      </c>
      <c r="G21" s="230">
        <f>ROUND(E21*F21,2)</f>
        <v>0</v>
      </c>
      <c r="H21" s="230"/>
      <c r="I21" s="230">
        <f>ROUND(E21*H21,2)</f>
        <v>0</v>
      </c>
      <c r="J21" s="230"/>
      <c r="K21" s="230">
        <f>ROUND(E21*J21,2)</f>
        <v>0</v>
      </c>
      <c r="L21" s="230">
        <v>0</v>
      </c>
      <c r="M21" s="230">
        <f>G21*(1+L21/100)</f>
        <v>0</v>
      </c>
      <c r="N21" s="221">
        <v>0</v>
      </c>
      <c r="O21" s="221">
        <f>ROUND(E21*N21,5)</f>
        <v>0</v>
      </c>
      <c r="P21" s="221">
        <v>4.8099999999999997E-2</v>
      </c>
      <c r="Q21" s="221">
        <f>ROUND(E21*P21,5)</f>
        <v>4.8099999999999997E-2</v>
      </c>
      <c r="R21" s="221"/>
      <c r="S21" s="221"/>
      <c r="T21" s="222">
        <v>0.75</v>
      </c>
      <c r="U21" s="221">
        <f>ROUND(E21*T21,2)</f>
        <v>0.75</v>
      </c>
      <c r="V21" s="211"/>
      <c r="W21" s="211"/>
      <c r="X21" s="211"/>
      <c r="Y21" s="211"/>
      <c r="Z21" s="211"/>
      <c r="AA21" s="211"/>
      <c r="AB21" s="211"/>
      <c r="AC21" s="211"/>
      <c r="AD21" s="211"/>
      <c r="AE21" s="211" t="s">
        <v>114</v>
      </c>
      <c r="AF21" s="211"/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ht="30.6" outlineLevel="1" x14ac:dyDescent="0.25">
      <c r="A22" s="212">
        <v>11</v>
      </c>
      <c r="B22" s="219" t="s">
        <v>135</v>
      </c>
      <c r="C22" s="262" t="s">
        <v>136</v>
      </c>
      <c r="D22" s="221" t="s">
        <v>137</v>
      </c>
      <c r="E22" s="226">
        <v>18</v>
      </c>
      <c r="F22" s="229">
        <f>H22+J22</f>
        <v>0</v>
      </c>
      <c r="G22" s="230">
        <f>ROUND(E22*F22,2)</f>
        <v>0</v>
      </c>
      <c r="H22" s="230"/>
      <c r="I22" s="230">
        <f>ROUND(E22*H22,2)</f>
        <v>0</v>
      </c>
      <c r="J22" s="230"/>
      <c r="K22" s="230">
        <f>ROUND(E22*J22,2)</f>
        <v>0</v>
      </c>
      <c r="L22" s="230">
        <v>0</v>
      </c>
      <c r="M22" s="230">
        <f>G22*(1+L22/100)</f>
        <v>0</v>
      </c>
      <c r="N22" s="221">
        <v>1.23E-3</v>
      </c>
      <c r="O22" s="221">
        <f>ROUND(E22*N22,5)</f>
        <v>2.214E-2</v>
      </c>
      <c r="P22" s="221">
        <v>0</v>
      </c>
      <c r="Q22" s="221">
        <f>ROUND(E22*P22,5)</f>
        <v>0</v>
      </c>
      <c r="R22" s="221"/>
      <c r="S22" s="221"/>
      <c r="T22" s="222">
        <v>0</v>
      </c>
      <c r="U22" s="221">
        <f>ROUND(E22*T22,2)</f>
        <v>0</v>
      </c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138</v>
      </c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ht="30.6" outlineLevel="1" x14ac:dyDescent="0.25">
      <c r="A23" s="212">
        <v>12</v>
      </c>
      <c r="B23" s="219" t="s">
        <v>139</v>
      </c>
      <c r="C23" s="262" t="s">
        <v>140</v>
      </c>
      <c r="D23" s="221" t="s">
        <v>137</v>
      </c>
      <c r="E23" s="226">
        <v>15</v>
      </c>
      <c r="F23" s="229">
        <f>H23+J23</f>
        <v>0</v>
      </c>
      <c r="G23" s="230">
        <f>ROUND(E23*F23,2)</f>
        <v>0</v>
      </c>
      <c r="H23" s="230"/>
      <c r="I23" s="230">
        <f>ROUND(E23*H23,2)</f>
        <v>0</v>
      </c>
      <c r="J23" s="230"/>
      <c r="K23" s="230">
        <f>ROUND(E23*J23,2)</f>
        <v>0</v>
      </c>
      <c r="L23" s="230">
        <v>0</v>
      </c>
      <c r="M23" s="230">
        <f>G23*(1+L23/100)</f>
        <v>0</v>
      </c>
      <c r="N23" s="221">
        <v>8.0000000000000004E-4</v>
      </c>
      <c r="O23" s="221">
        <f>ROUND(E23*N23,5)</f>
        <v>1.2E-2</v>
      </c>
      <c r="P23" s="221">
        <v>0</v>
      </c>
      <c r="Q23" s="221">
        <f>ROUND(E23*P23,5)</f>
        <v>0</v>
      </c>
      <c r="R23" s="221"/>
      <c r="S23" s="221"/>
      <c r="T23" s="222">
        <v>0</v>
      </c>
      <c r="U23" s="221">
        <f>ROUND(E23*T23,2)</f>
        <v>0</v>
      </c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138</v>
      </c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ht="30.6" outlineLevel="1" x14ac:dyDescent="0.25">
      <c r="A24" s="212">
        <v>13</v>
      </c>
      <c r="B24" s="219" t="s">
        <v>141</v>
      </c>
      <c r="C24" s="262" t="s">
        <v>142</v>
      </c>
      <c r="D24" s="221" t="s">
        <v>137</v>
      </c>
      <c r="E24" s="226">
        <v>5</v>
      </c>
      <c r="F24" s="229">
        <f>H24+J24</f>
        <v>0</v>
      </c>
      <c r="G24" s="230">
        <f>ROUND(E24*F24,2)</f>
        <v>0</v>
      </c>
      <c r="H24" s="230"/>
      <c r="I24" s="230">
        <f>ROUND(E24*H24,2)</f>
        <v>0</v>
      </c>
      <c r="J24" s="230"/>
      <c r="K24" s="230">
        <f>ROUND(E24*J24,2)</f>
        <v>0</v>
      </c>
      <c r="L24" s="230">
        <v>0</v>
      </c>
      <c r="M24" s="230">
        <f>G24*(1+L24/100)</f>
        <v>0</v>
      </c>
      <c r="N24" s="221">
        <v>8.4999999999999995E-4</v>
      </c>
      <c r="O24" s="221">
        <f>ROUND(E24*N24,5)</f>
        <v>4.2500000000000003E-3</v>
      </c>
      <c r="P24" s="221">
        <v>0</v>
      </c>
      <c r="Q24" s="221">
        <f>ROUND(E24*P24,5)</f>
        <v>0</v>
      </c>
      <c r="R24" s="221"/>
      <c r="S24" s="221"/>
      <c r="T24" s="222">
        <v>0</v>
      </c>
      <c r="U24" s="221">
        <f>ROUND(E24*T24,2)</f>
        <v>0</v>
      </c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138</v>
      </c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ht="30.6" outlineLevel="1" x14ac:dyDescent="0.25">
      <c r="A25" s="212">
        <v>14</v>
      </c>
      <c r="B25" s="219" t="s">
        <v>143</v>
      </c>
      <c r="C25" s="262" t="s">
        <v>144</v>
      </c>
      <c r="D25" s="221" t="s">
        <v>137</v>
      </c>
      <c r="E25" s="226">
        <v>6</v>
      </c>
      <c r="F25" s="229">
        <f>H25+J25</f>
        <v>0</v>
      </c>
      <c r="G25" s="230">
        <f>ROUND(E25*F25,2)</f>
        <v>0</v>
      </c>
      <c r="H25" s="230"/>
      <c r="I25" s="230">
        <f>ROUND(E25*H25,2)</f>
        <v>0</v>
      </c>
      <c r="J25" s="230"/>
      <c r="K25" s="230">
        <f>ROUND(E25*J25,2)</f>
        <v>0</v>
      </c>
      <c r="L25" s="230">
        <v>0</v>
      </c>
      <c r="M25" s="230">
        <f>G25*(1+L25/100)</f>
        <v>0</v>
      </c>
      <c r="N25" s="221">
        <v>3.8999999999999999E-4</v>
      </c>
      <c r="O25" s="221">
        <f>ROUND(E25*N25,5)</f>
        <v>2.3400000000000001E-3</v>
      </c>
      <c r="P25" s="221">
        <v>0</v>
      </c>
      <c r="Q25" s="221">
        <f>ROUND(E25*P25,5)</f>
        <v>0</v>
      </c>
      <c r="R25" s="221"/>
      <c r="S25" s="221"/>
      <c r="T25" s="222">
        <v>0</v>
      </c>
      <c r="U25" s="221">
        <f>ROUND(E25*T25,2)</f>
        <v>0</v>
      </c>
      <c r="V25" s="211"/>
      <c r="W25" s="211"/>
      <c r="X25" s="211"/>
      <c r="Y25" s="211"/>
      <c r="Z25" s="211"/>
      <c r="AA25" s="211"/>
      <c r="AB25" s="211"/>
      <c r="AC25" s="211"/>
      <c r="AD25" s="211"/>
      <c r="AE25" s="211" t="s">
        <v>138</v>
      </c>
      <c r="AF25" s="211"/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5">
      <c r="A26" s="212">
        <v>15</v>
      </c>
      <c r="B26" s="219" t="s">
        <v>145</v>
      </c>
      <c r="C26" s="262" t="s">
        <v>146</v>
      </c>
      <c r="D26" s="221" t="s">
        <v>137</v>
      </c>
      <c r="E26" s="226">
        <v>7</v>
      </c>
      <c r="F26" s="229">
        <f>H26+J26</f>
        <v>0</v>
      </c>
      <c r="G26" s="230">
        <f>ROUND(E26*F26,2)</f>
        <v>0</v>
      </c>
      <c r="H26" s="230"/>
      <c r="I26" s="230">
        <f>ROUND(E26*H26,2)</f>
        <v>0</v>
      </c>
      <c r="J26" s="230"/>
      <c r="K26" s="230">
        <f>ROUND(E26*J26,2)</f>
        <v>0</v>
      </c>
      <c r="L26" s="230">
        <v>0</v>
      </c>
      <c r="M26" s="230">
        <f>G26*(1+L26/100)</f>
        <v>0</v>
      </c>
      <c r="N26" s="221">
        <v>1.4999999999999999E-4</v>
      </c>
      <c r="O26" s="221">
        <f>ROUND(E26*N26,5)</f>
        <v>1.0499999999999999E-3</v>
      </c>
      <c r="P26" s="221">
        <v>0</v>
      </c>
      <c r="Q26" s="221">
        <f>ROUND(E26*P26,5)</f>
        <v>0</v>
      </c>
      <c r="R26" s="221"/>
      <c r="S26" s="221"/>
      <c r="T26" s="222">
        <v>0</v>
      </c>
      <c r="U26" s="221">
        <f>ROUND(E26*T26,2)</f>
        <v>0</v>
      </c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138</v>
      </c>
      <c r="AF26" s="211"/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5">
      <c r="A27" s="212">
        <v>16</v>
      </c>
      <c r="B27" s="219" t="s">
        <v>147</v>
      </c>
      <c r="C27" s="262" t="s">
        <v>148</v>
      </c>
      <c r="D27" s="221" t="s">
        <v>117</v>
      </c>
      <c r="E27" s="226">
        <v>12</v>
      </c>
      <c r="F27" s="229">
        <f>H27+J27</f>
        <v>0</v>
      </c>
      <c r="G27" s="230">
        <f>ROUND(E27*F27,2)</f>
        <v>0</v>
      </c>
      <c r="H27" s="230"/>
      <c r="I27" s="230">
        <f>ROUND(E27*H27,2)</f>
        <v>0</v>
      </c>
      <c r="J27" s="230"/>
      <c r="K27" s="230">
        <f>ROUND(E27*J27,2)</f>
        <v>0</v>
      </c>
      <c r="L27" s="230">
        <v>0</v>
      </c>
      <c r="M27" s="230">
        <f>G27*(1+L27/100)</f>
        <v>0</v>
      </c>
      <c r="N27" s="221">
        <v>5.1000000000000004E-4</v>
      </c>
      <c r="O27" s="221">
        <f>ROUND(E27*N27,5)</f>
        <v>6.1199999999999996E-3</v>
      </c>
      <c r="P27" s="221">
        <v>0</v>
      </c>
      <c r="Q27" s="221">
        <f>ROUND(E27*P27,5)</f>
        <v>0</v>
      </c>
      <c r="R27" s="221"/>
      <c r="S27" s="221"/>
      <c r="T27" s="222">
        <v>0.26700000000000002</v>
      </c>
      <c r="U27" s="221">
        <f>ROUND(E27*T27,2)</f>
        <v>3.2</v>
      </c>
      <c r="V27" s="211"/>
      <c r="W27" s="211"/>
      <c r="X27" s="211"/>
      <c r="Y27" s="211"/>
      <c r="Z27" s="211"/>
      <c r="AA27" s="211"/>
      <c r="AB27" s="211"/>
      <c r="AC27" s="211"/>
      <c r="AD27" s="211"/>
      <c r="AE27" s="211" t="s">
        <v>114</v>
      </c>
      <c r="AF27" s="211"/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ht="20.399999999999999" outlineLevel="1" x14ac:dyDescent="0.25">
      <c r="A28" s="212">
        <v>17</v>
      </c>
      <c r="B28" s="219" t="s">
        <v>149</v>
      </c>
      <c r="C28" s="262" t="s">
        <v>150</v>
      </c>
      <c r="D28" s="221" t="s">
        <v>151</v>
      </c>
      <c r="E28" s="226">
        <v>1</v>
      </c>
      <c r="F28" s="229">
        <f>H28+J28</f>
        <v>0</v>
      </c>
      <c r="G28" s="230">
        <f>ROUND(E28*F28,2)</f>
        <v>0</v>
      </c>
      <c r="H28" s="230"/>
      <c r="I28" s="230">
        <f>ROUND(E28*H28,2)</f>
        <v>0</v>
      </c>
      <c r="J28" s="230"/>
      <c r="K28" s="230">
        <f>ROUND(E28*J28,2)</f>
        <v>0</v>
      </c>
      <c r="L28" s="230">
        <v>0</v>
      </c>
      <c r="M28" s="230">
        <f>G28*(1+L28/100)</f>
        <v>0</v>
      </c>
      <c r="N28" s="221">
        <v>1.99E-3</v>
      </c>
      <c r="O28" s="221">
        <f>ROUND(E28*N28,5)</f>
        <v>1.99E-3</v>
      </c>
      <c r="P28" s="221">
        <v>0</v>
      </c>
      <c r="Q28" s="221">
        <f>ROUND(E28*P28,5)</f>
        <v>0</v>
      </c>
      <c r="R28" s="221"/>
      <c r="S28" s="221"/>
      <c r="T28" s="222">
        <v>0</v>
      </c>
      <c r="U28" s="221">
        <f>ROUND(E28*T28,2)</f>
        <v>0</v>
      </c>
      <c r="V28" s="211"/>
      <c r="W28" s="211"/>
      <c r="X28" s="211"/>
      <c r="Y28" s="211"/>
      <c r="Z28" s="211"/>
      <c r="AA28" s="211"/>
      <c r="AB28" s="211"/>
      <c r="AC28" s="211"/>
      <c r="AD28" s="211"/>
      <c r="AE28" s="211" t="s">
        <v>138</v>
      </c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ht="20.399999999999999" outlineLevel="1" x14ac:dyDescent="0.25">
      <c r="A29" s="212">
        <v>18</v>
      </c>
      <c r="B29" s="219" t="s">
        <v>152</v>
      </c>
      <c r="C29" s="262" t="s">
        <v>153</v>
      </c>
      <c r="D29" s="221" t="s">
        <v>151</v>
      </c>
      <c r="E29" s="226">
        <v>1</v>
      </c>
      <c r="F29" s="229">
        <f>H29+J29</f>
        <v>0</v>
      </c>
      <c r="G29" s="230">
        <f>ROUND(E29*F29,2)</f>
        <v>0</v>
      </c>
      <c r="H29" s="230"/>
      <c r="I29" s="230">
        <f>ROUND(E29*H29,2)</f>
        <v>0</v>
      </c>
      <c r="J29" s="230"/>
      <c r="K29" s="230">
        <f>ROUND(E29*J29,2)</f>
        <v>0</v>
      </c>
      <c r="L29" s="230">
        <v>0</v>
      </c>
      <c r="M29" s="230">
        <f>G29*(1+L29/100)</f>
        <v>0</v>
      </c>
      <c r="N29" s="221">
        <v>1.99E-3</v>
      </c>
      <c r="O29" s="221">
        <f>ROUND(E29*N29,5)</f>
        <v>1.99E-3</v>
      </c>
      <c r="P29" s="221">
        <v>0</v>
      </c>
      <c r="Q29" s="221">
        <f>ROUND(E29*P29,5)</f>
        <v>0</v>
      </c>
      <c r="R29" s="221"/>
      <c r="S29" s="221"/>
      <c r="T29" s="222">
        <v>0</v>
      </c>
      <c r="U29" s="221">
        <f>ROUND(E29*T29,2)</f>
        <v>0</v>
      </c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138</v>
      </c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ht="20.399999999999999" outlineLevel="1" x14ac:dyDescent="0.25">
      <c r="A30" s="212">
        <v>19</v>
      </c>
      <c r="B30" s="219" t="s">
        <v>154</v>
      </c>
      <c r="C30" s="262" t="s">
        <v>155</v>
      </c>
      <c r="D30" s="221" t="s">
        <v>151</v>
      </c>
      <c r="E30" s="226">
        <v>1</v>
      </c>
      <c r="F30" s="229">
        <f>H30+J30</f>
        <v>0</v>
      </c>
      <c r="G30" s="230">
        <f>ROUND(E30*F30,2)</f>
        <v>0</v>
      </c>
      <c r="H30" s="230"/>
      <c r="I30" s="230">
        <f>ROUND(E30*H30,2)</f>
        <v>0</v>
      </c>
      <c r="J30" s="230"/>
      <c r="K30" s="230">
        <f>ROUND(E30*J30,2)</f>
        <v>0</v>
      </c>
      <c r="L30" s="230">
        <v>0</v>
      </c>
      <c r="M30" s="230">
        <f>G30*(1+L30/100)</f>
        <v>0</v>
      </c>
      <c r="N30" s="221">
        <v>1.99E-3</v>
      </c>
      <c r="O30" s="221">
        <f>ROUND(E30*N30,5)</f>
        <v>1.99E-3</v>
      </c>
      <c r="P30" s="221">
        <v>0</v>
      </c>
      <c r="Q30" s="221">
        <f>ROUND(E30*P30,5)</f>
        <v>0</v>
      </c>
      <c r="R30" s="221"/>
      <c r="S30" s="221"/>
      <c r="T30" s="222">
        <v>0</v>
      </c>
      <c r="U30" s="221">
        <f>ROUND(E30*T30,2)</f>
        <v>0</v>
      </c>
      <c r="V30" s="211"/>
      <c r="W30" s="211"/>
      <c r="X30" s="211"/>
      <c r="Y30" s="211"/>
      <c r="Z30" s="211"/>
      <c r="AA30" s="211"/>
      <c r="AB30" s="211"/>
      <c r="AC30" s="211"/>
      <c r="AD30" s="211"/>
      <c r="AE30" s="211" t="s">
        <v>138</v>
      </c>
      <c r="AF30" s="211"/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ht="20.399999999999999" outlineLevel="1" x14ac:dyDescent="0.25">
      <c r="A31" s="212">
        <v>20</v>
      </c>
      <c r="B31" s="219" t="s">
        <v>156</v>
      </c>
      <c r="C31" s="262" t="s">
        <v>157</v>
      </c>
      <c r="D31" s="221" t="s">
        <v>151</v>
      </c>
      <c r="E31" s="226">
        <v>1</v>
      </c>
      <c r="F31" s="229">
        <f>H31+J31</f>
        <v>0</v>
      </c>
      <c r="G31" s="230">
        <f>ROUND(E31*F31,2)</f>
        <v>0</v>
      </c>
      <c r="H31" s="230"/>
      <c r="I31" s="230">
        <f>ROUND(E31*H31,2)</f>
        <v>0</v>
      </c>
      <c r="J31" s="230"/>
      <c r="K31" s="230">
        <f>ROUND(E31*J31,2)</f>
        <v>0</v>
      </c>
      <c r="L31" s="230">
        <v>0</v>
      </c>
      <c r="M31" s="230">
        <f>G31*(1+L31/100)</f>
        <v>0</v>
      </c>
      <c r="N31" s="221">
        <v>1.99E-3</v>
      </c>
      <c r="O31" s="221">
        <f>ROUND(E31*N31,5)</f>
        <v>1.99E-3</v>
      </c>
      <c r="P31" s="221">
        <v>0</v>
      </c>
      <c r="Q31" s="221">
        <f>ROUND(E31*P31,5)</f>
        <v>0</v>
      </c>
      <c r="R31" s="221"/>
      <c r="S31" s="221"/>
      <c r="T31" s="222">
        <v>0</v>
      </c>
      <c r="U31" s="221">
        <f>ROUND(E31*T31,2)</f>
        <v>0</v>
      </c>
      <c r="V31" s="211"/>
      <c r="W31" s="211"/>
      <c r="X31" s="211"/>
      <c r="Y31" s="211"/>
      <c r="Z31" s="211"/>
      <c r="AA31" s="211"/>
      <c r="AB31" s="211"/>
      <c r="AC31" s="211"/>
      <c r="AD31" s="211"/>
      <c r="AE31" s="211" t="s">
        <v>138</v>
      </c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ht="20.399999999999999" outlineLevel="1" x14ac:dyDescent="0.25">
      <c r="A32" s="212">
        <v>21</v>
      </c>
      <c r="B32" s="219" t="s">
        <v>158</v>
      </c>
      <c r="C32" s="262" t="s">
        <v>159</v>
      </c>
      <c r="D32" s="221" t="s">
        <v>151</v>
      </c>
      <c r="E32" s="226">
        <v>1</v>
      </c>
      <c r="F32" s="229">
        <f>H32+J32</f>
        <v>0</v>
      </c>
      <c r="G32" s="230">
        <f>ROUND(E32*F32,2)</f>
        <v>0</v>
      </c>
      <c r="H32" s="230"/>
      <c r="I32" s="230">
        <f>ROUND(E32*H32,2)</f>
        <v>0</v>
      </c>
      <c r="J32" s="230"/>
      <c r="K32" s="230">
        <f>ROUND(E32*J32,2)</f>
        <v>0</v>
      </c>
      <c r="L32" s="230">
        <v>0</v>
      </c>
      <c r="M32" s="230">
        <f>G32*(1+L32/100)</f>
        <v>0</v>
      </c>
      <c r="N32" s="221">
        <v>1.99E-3</v>
      </c>
      <c r="O32" s="221">
        <f>ROUND(E32*N32,5)</f>
        <v>1.99E-3</v>
      </c>
      <c r="P32" s="221">
        <v>0</v>
      </c>
      <c r="Q32" s="221">
        <f>ROUND(E32*P32,5)</f>
        <v>0</v>
      </c>
      <c r="R32" s="221"/>
      <c r="S32" s="221"/>
      <c r="T32" s="222">
        <v>0</v>
      </c>
      <c r="U32" s="221">
        <f>ROUND(E32*T32,2)</f>
        <v>0</v>
      </c>
      <c r="V32" s="211"/>
      <c r="W32" s="211"/>
      <c r="X32" s="211"/>
      <c r="Y32" s="211"/>
      <c r="Z32" s="211"/>
      <c r="AA32" s="211"/>
      <c r="AB32" s="211"/>
      <c r="AC32" s="211"/>
      <c r="AD32" s="211"/>
      <c r="AE32" s="211" t="s">
        <v>138</v>
      </c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ht="20.399999999999999" outlineLevel="1" x14ac:dyDescent="0.25">
      <c r="A33" s="212">
        <v>22</v>
      </c>
      <c r="B33" s="219" t="s">
        <v>160</v>
      </c>
      <c r="C33" s="262" t="s">
        <v>161</v>
      </c>
      <c r="D33" s="221" t="s">
        <v>151</v>
      </c>
      <c r="E33" s="226">
        <v>2</v>
      </c>
      <c r="F33" s="229">
        <f>H33+J33</f>
        <v>0</v>
      </c>
      <c r="G33" s="230">
        <f>ROUND(E33*F33,2)</f>
        <v>0</v>
      </c>
      <c r="H33" s="230"/>
      <c r="I33" s="230">
        <f>ROUND(E33*H33,2)</f>
        <v>0</v>
      </c>
      <c r="J33" s="230"/>
      <c r="K33" s="230">
        <f>ROUND(E33*J33,2)</f>
        <v>0</v>
      </c>
      <c r="L33" s="230">
        <v>0</v>
      </c>
      <c r="M33" s="230">
        <f>G33*(1+L33/100)</f>
        <v>0</v>
      </c>
      <c r="N33" s="221">
        <v>1.99E-3</v>
      </c>
      <c r="O33" s="221">
        <f>ROUND(E33*N33,5)</f>
        <v>3.98E-3</v>
      </c>
      <c r="P33" s="221">
        <v>0</v>
      </c>
      <c r="Q33" s="221">
        <f>ROUND(E33*P33,5)</f>
        <v>0</v>
      </c>
      <c r="R33" s="221"/>
      <c r="S33" s="221"/>
      <c r="T33" s="222">
        <v>0</v>
      </c>
      <c r="U33" s="221">
        <f>ROUND(E33*T33,2)</f>
        <v>0</v>
      </c>
      <c r="V33" s="211"/>
      <c r="W33" s="211"/>
      <c r="X33" s="211"/>
      <c r="Y33" s="211"/>
      <c r="Z33" s="211"/>
      <c r="AA33" s="211"/>
      <c r="AB33" s="211"/>
      <c r="AC33" s="211"/>
      <c r="AD33" s="211"/>
      <c r="AE33" s="211" t="s">
        <v>138</v>
      </c>
      <c r="AF33" s="211"/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ht="20.399999999999999" outlineLevel="1" x14ac:dyDescent="0.25">
      <c r="A34" s="212">
        <v>23</v>
      </c>
      <c r="B34" s="219" t="s">
        <v>162</v>
      </c>
      <c r="C34" s="262" t="s">
        <v>163</v>
      </c>
      <c r="D34" s="221" t="s">
        <v>151</v>
      </c>
      <c r="E34" s="226">
        <v>2</v>
      </c>
      <c r="F34" s="229">
        <f>H34+J34</f>
        <v>0</v>
      </c>
      <c r="G34" s="230">
        <f>ROUND(E34*F34,2)</f>
        <v>0</v>
      </c>
      <c r="H34" s="230"/>
      <c r="I34" s="230">
        <f>ROUND(E34*H34,2)</f>
        <v>0</v>
      </c>
      <c r="J34" s="230"/>
      <c r="K34" s="230">
        <f>ROUND(E34*J34,2)</f>
        <v>0</v>
      </c>
      <c r="L34" s="230">
        <v>0</v>
      </c>
      <c r="M34" s="230">
        <f>G34*(1+L34/100)</f>
        <v>0</v>
      </c>
      <c r="N34" s="221">
        <v>1.99E-3</v>
      </c>
      <c r="O34" s="221">
        <f>ROUND(E34*N34,5)</f>
        <v>3.98E-3</v>
      </c>
      <c r="P34" s="221">
        <v>0</v>
      </c>
      <c r="Q34" s="221">
        <f>ROUND(E34*P34,5)</f>
        <v>0</v>
      </c>
      <c r="R34" s="221"/>
      <c r="S34" s="221"/>
      <c r="T34" s="222">
        <v>0</v>
      </c>
      <c r="U34" s="221">
        <f>ROUND(E34*T34,2)</f>
        <v>0</v>
      </c>
      <c r="V34" s="211"/>
      <c r="W34" s="211"/>
      <c r="X34" s="211"/>
      <c r="Y34" s="211"/>
      <c r="Z34" s="211"/>
      <c r="AA34" s="211"/>
      <c r="AB34" s="211"/>
      <c r="AC34" s="211"/>
      <c r="AD34" s="211"/>
      <c r="AE34" s="211" t="s">
        <v>138</v>
      </c>
      <c r="AF34" s="211"/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ht="20.399999999999999" outlineLevel="1" x14ac:dyDescent="0.25">
      <c r="A35" s="212">
        <v>24</v>
      </c>
      <c r="B35" s="219" t="s">
        <v>164</v>
      </c>
      <c r="C35" s="262" t="s">
        <v>165</v>
      </c>
      <c r="D35" s="221" t="s">
        <v>151</v>
      </c>
      <c r="E35" s="226">
        <v>1</v>
      </c>
      <c r="F35" s="229">
        <f>H35+J35</f>
        <v>0</v>
      </c>
      <c r="G35" s="230">
        <f>ROUND(E35*F35,2)</f>
        <v>0</v>
      </c>
      <c r="H35" s="230"/>
      <c r="I35" s="230">
        <f>ROUND(E35*H35,2)</f>
        <v>0</v>
      </c>
      <c r="J35" s="230"/>
      <c r="K35" s="230">
        <f>ROUND(E35*J35,2)</f>
        <v>0</v>
      </c>
      <c r="L35" s="230">
        <v>0</v>
      </c>
      <c r="M35" s="230">
        <f>G35*(1+L35/100)</f>
        <v>0</v>
      </c>
      <c r="N35" s="221">
        <v>1.99E-3</v>
      </c>
      <c r="O35" s="221">
        <f>ROUND(E35*N35,5)</f>
        <v>1.99E-3</v>
      </c>
      <c r="P35" s="221">
        <v>0</v>
      </c>
      <c r="Q35" s="221">
        <f>ROUND(E35*P35,5)</f>
        <v>0</v>
      </c>
      <c r="R35" s="221"/>
      <c r="S35" s="221"/>
      <c r="T35" s="222">
        <v>0</v>
      </c>
      <c r="U35" s="221">
        <f>ROUND(E35*T35,2)</f>
        <v>0</v>
      </c>
      <c r="V35" s="211"/>
      <c r="W35" s="211"/>
      <c r="X35" s="211"/>
      <c r="Y35" s="211"/>
      <c r="Z35" s="211"/>
      <c r="AA35" s="211"/>
      <c r="AB35" s="211"/>
      <c r="AC35" s="211"/>
      <c r="AD35" s="211"/>
      <c r="AE35" s="211" t="s">
        <v>138</v>
      </c>
      <c r="AF35" s="211"/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ht="20.399999999999999" outlineLevel="1" x14ac:dyDescent="0.25">
      <c r="A36" s="212">
        <v>25</v>
      </c>
      <c r="B36" s="219" t="s">
        <v>166</v>
      </c>
      <c r="C36" s="262" t="s">
        <v>167</v>
      </c>
      <c r="D36" s="221" t="s">
        <v>151</v>
      </c>
      <c r="E36" s="226">
        <v>1</v>
      </c>
      <c r="F36" s="229">
        <f>H36+J36</f>
        <v>0</v>
      </c>
      <c r="G36" s="230">
        <f>ROUND(E36*F36,2)</f>
        <v>0</v>
      </c>
      <c r="H36" s="230"/>
      <c r="I36" s="230">
        <f>ROUND(E36*H36,2)</f>
        <v>0</v>
      </c>
      <c r="J36" s="230"/>
      <c r="K36" s="230">
        <f>ROUND(E36*J36,2)</f>
        <v>0</v>
      </c>
      <c r="L36" s="230">
        <v>0</v>
      </c>
      <c r="M36" s="230">
        <f>G36*(1+L36/100)</f>
        <v>0</v>
      </c>
      <c r="N36" s="221">
        <v>1.99E-3</v>
      </c>
      <c r="O36" s="221">
        <f>ROUND(E36*N36,5)</f>
        <v>1.99E-3</v>
      </c>
      <c r="P36" s="221">
        <v>0</v>
      </c>
      <c r="Q36" s="221">
        <f>ROUND(E36*P36,5)</f>
        <v>0</v>
      </c>
      <c r="R36" s="221"/>
      <c r="S36" s="221"/>
      <c r="T36" s="222">
        <v>0</v>
      </c>
      <c r="U36" s="221">
        <f>ROUND(E36*T36,2)</f>
        <v>0</v>
      </c>
      <c r="V36" s="211"/>
      <c r="W36" s="211"/>
      <c r="X36" s="211"/>
      <c r="Y36" s="211"/>
      <c r="Z36" s="211"/>
      <c r="AA36" s="211"/>
      <c r="AB36" s="211"/>
      <c r="AC36" s="211"/>
      <c r="AD36" s="211"/>
      <c r="AE36" s="211" t="s">
        <v>138</v>
      </c>
      <c r="AF36" s="211"/>
      <c r="AG36" s="211"/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5">
      <c r="A37" s="212">
        <v>26</v>
      </c>
      <c r="B37" s="219" t="s">
        <v>160</v>
      </c>
      <c r="C37" s="262" t="s">
        <v>168</v>
      </c>
      <c r="D37" s="221" t="s">
        <v>169</v>
      </c>
      <c r="E37" s="226">
        <v>4</v>
      </c>
      <c r="F37" s="229">
        <f>H37+J37</f>
        <v>0</v>
      </c>
      <c r="G37" s="230">
        <f>ROUND(E37*F37,2)</f>
        <v>0</v>
      </c>
      <c r="H37" s="230"/>
      <c r="I37" s="230">
        <f>ROUND(E37*H37,2)</f>
        <v>0</v>
      </c>
      <c r="J37" s="230"/>
      <c r="K37" s="230">
        <f>ROUND(E37*J37,2)</f>
        <v>0</v>
      </c>
      <c r="L37" s="230">
        <v>0</v>
      </c>
      <c r="M37" s="230">
        <f>G37*(1+L37/100)</f>
        <v>0</v>
      </c>
      <c r="N37" s="221">
        <v>1.99E-3</v>
      </c>
      <c r="O37" s="221">
        <f>ROUND(E37*N37,5)</f>
        <v>7.9600000000000001E-3</v>
      </c>
      <c r="P37" s="221">
        <v>0</v>
      </c>
      <c r="Q37" s="221">
        <f>ROUND(E37*P37,5)</f>
        <v>0</v>
      </c>
      <c r="R37" s="221"/>
      <c r="S37" s="221"/>
      <c r="T37" s="222">
        <v>0</v>
      </c>
      <c r="U37" s="221">
        <f>ROUND(E37*T37,2)</f>
        <v>0</v>
      </c>
      <c r="V37" s="211"/>
      <c r="W37" s="211"/>
      <c r="X37" s="211"/>
      <c r="Y37" s="211"/>
      <c r="Z37" s="211"/>
      <c r="AA37" s="211"/>
      <c r="AB37" s="211"/>
      <c r="AC37" s="211"/>
      <c r="AD37" s="211"/>
      <c r="AE37" s="211" t="s">
        <v>138</v>
      </c>
      <c r="AF37" s="211"/>
      <c r="AG37" s="211"/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5">
      <c r="A38" s="212">
        <v>27</v>
      </c>
      <c r="B38" s="219" t="s">
        <v>170</v>
      </c>
      <c r="C38" s="262" t="s">
        <v>171</v>
      </c>
      <c r="D38" s="221" t="s">
        <v>0</v>
      </c>
      <c r="E38" s="226">
        <v>299.94</v>
      </c>
      <c r="F38" s="229">
        <f>H38+J38</f>
        <v>0</v>
      </c>
      <c r="G38" s="230">
        <f>ROUND(E38*F38,2)</f>
        <v>0</v>
      </c>
      <c r="H38" s="230"/>
      <c r="I38" s="230">
        <f>ROUND(E38*H38,2)</f>
        <v>0</v>
      </c>
      <c r="J38" s="230"/>
      <c r="K38" s="230">
        <f>ROUND(E38*J38,2)</f>
        <v>0</v>
      </c>
      <c r="L38" s="230">
        <v>0</v>
      </c>
      <c r="M38" s="230">
        <f>G38*(1+L38/100)</f>
        <v>0</v>
      </c>
      <c r="N38" s="221">
        <v>0</v>
      </c>
      <c r="O38" s="221">
        <f>ROUND(E38*N38,5)</f>
        <v>0</v>
      </c>
      <c r="P38" s="221">
        <v>0</v>
      </c>
      <c r="Q38" s="221">
        <f>ROUND(E38*P38,5)</f>
        <v>0</v>
      </c>
      <c r="R38" s="221"/>
      <c r="S38" s="221"/>
      <c r="T38" s="222">
        <v>0</v>
      </c>
      <c r="U38" s="221">
        <f>ROUND(E38*T38,2)</f>
        <v>0</v>
      </c>
      <c r="V38" s="211"/>
      <c r="W38" s="211"/>
      <c r="X38" s="211"/>
      <c r="Y38" s="211"/>
      <c r="Z38" s="211"/>
      <c r="AA38" s="211"/>
      <c r="AB38" s="211"/>
      <c r="AC38" s="211"/>
      <c r="AD38" s="211"/>
      <c r="AE38" s="211" t="s">
        <v>114</v>
      </c>
      <c r="AF38" s="211"/>
      <c r="AG38" s="211"/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5">
      <c r="A39" s="212">
        <v>28</v>
      </c>
      <c r="B39" s="219" t="s">
        <v>172</v>
      </c>
      <c r="C39" s="262" t="s">
        <v>173</v>
      </c>
      <c r="D39" s="221" t="s">
        <v>0</v>
      </c>
      <c r="E39" s="226">
        <v>299.94</v>
      </c>
      <c r="F39" s="229">
        <f>H39+J39</f>
        <v>0</v>
      </c>
      <c r="G39" s="230">
        <f>ROUND(E39*F39,2)</f>
        <v>0</v>
      </c>
      <c r="H39" s="230"/>
      <c r="I39" s="230">
        <f>ROUND(E39*H39,2)</f>
        <v>0</v>
      </c>
      <c r="J39" s="230"/>
      <c r="K39" s="230">
        <f>ROUND(E39*J39,2)</f>
        <v>0</v>
      </c>
      <c r="L39" s="230">
        <v>0</v>
      </c>
      <c r="M39" s="230">
        <f>G39*(1+L39/100)</f>
        <v>0</v>
      </c>
      <c r="N39" s="221">
        <v>0</v>
      </c>
      <c r="O39" s="221">
        <f>ROUND(E39*N39,5)</f>
        <v>0</v>
      </c>
      <c r="P39" s="221">
        <v>0</v>
      </c>
      <c r="Q39" s="221">
        <f>ROUND(E39*P39,5)</f>
        <v>0</v>
      </c>
      <c r="R39" s="221"/>
      <c r="S39" s="221"/>
      <c r="T39" s="222">
        <v>0</v>
      </c>
      <c r="U39" s="221">
        <f>ROUND(E39*T39,2)</f>
        <v>0</v>
      </c>
      <c r="V39" s="211"/>
      <c r="W39" s="211"/>
      <c r="X39" s="211"/>
      <c r="Y39" s="211"/>
      <c r="Z39" s="211"/>
      <c r="AA39" s="211"/>
      <c r="AB39" s="211"/>
      <c r="AC39" s="211"/>
      <c r="AD39" s="211"/>
      <c r="AE39" s="211" t="s">
        <v>114</v>
      </c>
      <c r="AF39" s="211"/>
      <c r="AG39" s="211"/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x14ac:dyDescent="0.25">
      <c r="A40" s="213" t="s">
        <v>109</v>
      </c>
      <c r="B40" s="220" t="s">
        <v>64</v>
      </c>
      <c r="C40" s="263" t="s">
        <v>65</v>
      </c>
      <c r="D40" s="223"/>
      <c r="E40" s="227"/>
      <c r="F40" s="231"/>
      <c r="G40" s="231">
        <f>SUMIF(AE41:AE43,"&lt;&gt;NOR",G41:G43)</f>
        <v>0</v>
      </c>
      <c r="H40" s="231"/>
      <c r="I40" s="231">
        <f>SUM(I41:I43)</f>
        <v>0</v>
      </c>
      <c r="J40" s="231"/>
      <c r="K40" s="231">
        <f>SUM(K41:K43)</f>
        <v>0</v>
      </c>
      <c r="L40" s="231"/>
      <c r="M40" s="231">
        <f>SUM(M41:M43)</f>
        <v>0</v>
      </c>
      <c r="N40" s="223"/>
      <c r="O40" s="223">
        <f>SUM(O41:O43)</f>
        <v>5.1000000000000004E-3</v>
      </c>
      <c r="P40" s="223"/>
      <c r="Q40" s="223">
        <f>SUM(Q41:Q43)</f>
        <v>0</v>
      </c>
      <c r="R40" s="223"/>
      <c r="S40" s="223"/>
      <c r="T40" s="224"/>
      <c r="U40" s="223">
        <f>SUM(U41:U43)</f>
        <v>0.31</v>
      </c>
      <c r="AE40" t="s">
        <v>110</v>
      </c>
    </row>
    <row r="41" spans="1:60" outlineLevel="1" x14ac:dyDescent="0.25">
      <c r="A41" s="212">
        <v>29</v>
      </c>
      <c r="B41" s="219" t="s">
        <v>174</v>
      </c>
      <c r="C41" s="262" t="s">
        <v>175</v>
      </c>
      <c r="D41" s="221" t="s">
        <v>137</v>
      </c>
      <c r="E41" s="226">
        <v>10</v>
      </c>
      <c r="F41" s="229">
        <f>H41+J41</f>
        <v>0</v>
      </c>
      <c r="G41" s="230">
        <f>ROUND(E41*F41,2)</f>
        <v>0</v>
      </c>
      <c r="H41" s="230"/>
      <c r="I41" s="230">
        <f>ROUND(E41*H41,2)</f>
        <v>0</v>
      </c>
      <c r="J41" s="230"/>
      <c r="K41" s="230">
        <f>ROUND(E41*J41,2)</f>
        <v>0</v>
      </c>
      <c r="L41" s="230">
        <v>0</v>
      </c>
      <c r="M41" s="230">
        <f>G41*(1+L41/100)</f>
        <v>0</v>
      </c>
      <c r="N41" s="221">
        <v>5.1000000000000004E-4</v>
      </c>
      <c r="O41" s="221">
        <f>ROUND(E41*N41,5)</f>
        <v>5.1000000000000004E-3</v>
      </c>
      <c r="P41" s="221">
        <v>0</v>
      </c>
      <c r="Q41" s="221">
        <f>ROUND(E41*P41,5)</f>
        <v>0</v>
      </c>
      <c r="R41" s="221"/>
      <c r="S41" s="221"/>
      <c r="T41" s="222">
        <v>3.1E-2</v>
      </c>
      <c r="U41" s="221">
        <f>ROUND(E41*T41,2)</f>
        <v>0.31</v>
      </c>
      <c r="V41" s="211"/>
      <c r="W41" s="211"/>
      <c r="X41" s="211"/>
      <c r="Y41" s="211"/>
      <c r="Z41" s="211"/>
      <c r="AA41" s="211"/>
      <c r="AB41" s="211"/>
      <c r="AC41" s="211"/>
      <c r="AD41" s="211"/>
      <c r="AE41" s="211" t="s">
        <v>114</v>
      </c>
      <c r="AF41" s="211"/>
      <c r="AG41" s="211"/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5">
      <c r="A42" s="212">
        <v>30</v>
      </c>
      <c r="B42" s="219" t="s">
        <v>176</v>
      </c>
      <c r="C42" s="262" t="s">
        <v>177</v>
      </c>
      <c r="D42" s="221" t="s">
        <v>0</v>
      </c>
      <c r="E42" s="226">
        <v>7.1</v>
      </c>
      <c r="F42" s="229">
        <f>H42+J42</f>
        <v>0</v>
      </c>
      <c r="G42" s="230">
        <f>ROUND(E42*F42,2)</f>
        <v>0</v>
      </c>
      <c r="H42" s="230"/>
      <c r="I42" s="230">
        <f>ROUND(E42*H42,2)</f>
        <v>0</v>
      </c>
      <c r="J42" s="230"/>
      <c r="K42" s="230">
        <f>ROUND(E42*J42,2)</f>
        <v>0</v>
      </c>
      <c r="L42" s="230">
        <v>0</v>
      </c>
      <c r="M42" s="230">
        <f>G42*(1+L42/100)</f>
        <v>0</v>
      </c>
      <c r="N42" s="221">
        <v>0</v>
      </c>
      <c r="O42" s="221">
        <f>ROUND(E42*N42,5)</f>
        <v>0</v>
      </c>
      <c r="P42" s="221">
        <v>0</v>
      </c>
      <c r="Q42" s="221">
        <f>ROUND(E42*P42,5)</f>
        <v>0</v>
      </c>
      <c r="R42" s="221"/>
      <c r="S42" s="221"/>
      <c r="T42" s="222">
        <v>0</v>
      </c>
      <c r="U42" s="221">
        <f>ROUND(E42*T42,2)</f>
        <v>0</v>
      </c>
      <c r="V42" s="211"/>
      <c r="W42" s="211"/>
      <c r="X42" s="211"/>
      <c r="Y42" s="211"/>
      <c r="Z42" s="211"/>
      <c r="AA42" s="211"/>
      <c r="AB42" s="211"/>
      <c r="AC42" s="211"/>
      <c r="AD42" s="211"/>
      <c r="AE42" s="211" t="s">
        <v>114</v>
      </c>
      <c r="AF42" s="211"/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5">
      <c r="A43" s="212">
        <v>31</v>
      </c>
      <c r="B43" s="219" t="s">
        <v>178</v>
      </c>
      <c r="C43" s="262" t="s">
        <v>179</v>
      </c>
      <c r="D43" s="221" t="s">
        <v>0</v>
      </c>
      <c r="E43" s="226">
        <v>7.1</v>
      </c>
      <c r="F43" s="229">
        <f>H43+J43</f>
        <v>0</v>
      </c>
      <c r="G43" s="230">
        <f>ROUND(E43*F43,2)</f>
        <v>0</v>
      </c>
      <c r="H43" s="230"/>
      <c r="I43" s="230">
        <f>ROUND(E43*H43,2)</f>
        <v>0</v>
      </c>
      <c r="J43" s="230"/>
      <c r="K43" s="230">
        <f>ROUND(E43*J43,2)</f>
        <v>0</v>
      </c>
      <c r="L43" s="230">
        <v>0</v>
      </c>
      <c r="M43" s="230">
        <f>G43*(1+L43/100)</f>
        <v>0</v>
      </c>
      <c r="N43" s="221">
        <v>0</v>
      </c>
      <c r="O43" s="221">
        <f>ROUND(E43*N43,5)</f>
        <v>0</v>
      </c>
      <c r="P43" s="221">
        <v>0</v>
      </c>
      <c r="Q43" s="221">
        <f>ROUND(E43*P43,5)</f>
        <v>0</v>
      </c>
      <c r="R43" s="221"/>
      <c r="S43" s="221"/>
      <c r="T43" s="222">
        <v>0</v>
      </c>
      <c r="U43" s="221">
        <f>ROUND(E43*T43,2)</f>
        <v>0</v>
      </c>
      <c r="V43" s="211"/>
      <c r="W43" s="211"/>
      <c r="X43" s="211"/>
      <c r="Y43" s="211"/>
      <c r="Z43" s="211"/>
      <c r="AA43" s="211"/>
      <c r="AB43" s="211"/>
      <c r="AC43" s="211"/>
      <c r="AD43" s="211"/>
      <c r="AE43" s="211" t="s">
        <v>114</v>
      </c>
      <c r="AF43" s="211"/>
      <c r="AG43" s="211"/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x14ac:dyDescent="0.25">
      <c r="A44" s="213" t="s">
        <v>109</v>
      </c>
      <c r="B44" s="220" t="s">
        <v>66</v>
      </c>
      <c r="C44" s="263" t="s">
        <v>67</v>
      </c>
      <c r="D44" s="223"/>
      <c r="E44" s="227"/>
      <c r="F44" s="231"/>
      <c r="G44" s="231">
        <f>SUMIF(AE45:AE66,"&lt;&gt;NOR",G45:G66)</f>
        <v>0</v>
      </c>
      <c r="H44" s="231"/>
      <c r="I44" s="231">
        <f>SUM(I45:I66)</f>
        <v>0</v>
      </c>
      <c r="J44" s="231"/>
      <c r="K44" s="231">
        <f>SUM(K45:K66)</f>
        <v>0</v>
      </c>
      <c r="L44" s="231"/>
      <c r="M44" s="231">
        <f>SUM(M45:M66)</f>
        <v>0</v>
      </c>
      <c r="N44" s="223"/>
      <c r="O44" s="223">
        <f>SUM(O45:O66)</f>
        <v>2.1070000000000002E-2</v>
      </c>
      <c r="P44" s="223"/>
      <c r="Q44" s="223">
        <f>SUM(Q45:Q66)</f>
        <v>1.6889999999999998</v>
      </c>
      <c r="R44" s="223"/>
      <c r="S44" s="223"/>
      <c r="T44" s="224"/>
      <c r="U44" s="223">
        <f>SUM(U45:U66)</f>
        <v>65.849999999999994</v>
      </c>
      <c r="AE44" t="s">
        <v>110</v>
      </c>
    </row>
    <row r="45" spans="1:60" outlineLevel="1" x14ac:dyDescent="0.25">
      <c r="A45" s="212">
        <v>32</v>
      </c>
      <c r="B45" s="219" t="s">
        <v>180</v>
      </c>
      <c r="C45" s="262" t="s">
        <v>181</v>
      </c>
      <c r="D45" s="221" t="s">
        <v>182</v>
      </c>
      <c r="E45" s="226">
        <v>11</v>
      </c>
      <c r="F45" s="229">
        <f>H45+J45</f>
        <v>0</v>
      </c>
      <c r="G45" s="230">
        <f>ROUND(E45*F45,2)</f>
        <v>0</v>
      </c>
      <c r="H45" s="230"/>
      <c r="I45" s="230">
        <f>ROUND(E45*H45,2)</f>
        <v>0</v>
      </c>
      <c r="J45" s="230"/>
      <c r="K45" s="230">
        <f>ROUND(E45*J45,2)</f>
        <v>0</v>
      </c>
      <c r="L45" s="230">
        <v>0</v>
      </c>
      <c r="M45" s="230">
        <f>G45*(1+L45/100)</f>
        <v>0</v>
      </c>
      <c r="N45" s="221">
        <v>1.1299999999999999E-3</v>
      </c>
      <c r="O45" s="221">
        <f>ROUND(E45*N45,5)</f>
        <v>1.243E-2</v>
      </c>
      <c r="P45" s="221">
        <v>0</v>
      </c>
      <c r="Q45" s="221">
        <f>ROUND(E45*P45,5)</f>
        <v>0</v>
      </c>
      <c r="R45" s="221"/>
      <c r="S45" s="221"/>
      <c r="T45" s="222">
        <v>0.114</v>
      </c>
      <c r="U45" s="221">
        <f>ROUND(E45*T45,2)</f>
        <v>1.25</v>
      </c>
      <c r="V45" s="211"/>
      <c r="W45" s="211"/>
      <c r="X45" s="211"/>
      <c r="Y45" s="211"/>
      <c r="Z45" s="211"/>
      <c r="AA45" s="211"/>
      <c r="AB45" s="211"/>
      <c r="AC45" s="211"/>
      <c r="AD45" s="211"/>
      <c r="AE45" s="211" t="s">
        <v>114</v>
      </c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5">
      <c r="A46" s="212">
        <v>33</v>
      </c>
      <c r="B46" s="219" t="s">
        <v>183</v>
      </c>
      <c r="C46" s="262" t="s">
        <v>184</v>
      </c>
      <c r="D46" s="221" t="s">
        <v>182</v>
      </c>
      <c r="E46" s="226">
        <v>1</v>
      </c>
      <c r="F46" s="229">
        <f>H46+J46</f>
        <v>0</v>
      </c>
      <c r="G46" s="230">
        <f>ROUND(E46*F46,2)</f>
        <v>0</v>
      </c>
      <c r="H46" s="230"/>
      <c r="I46" s="230">
        <f>ROUND(E46*H46,2)</f>
        <v>0</v>
      </c>
      <c r="J46" s="230"/>
      <c r="K46" s="230">
        <f>ROUND(E46*J46,2)</f>
        <v>0</v>
      </c>
      <c r="L46" s="230">
        <v>0</v>
      </c>
      <c r="M46" s="230">
        <f>G46*(1+L46/100)</f>
        <v>0</v>
      </c>
      <c r="N46" s="221">
        <v>0</v>
      </c>
      <c r="O46" s="221">
        <f>ROUND(E46*N46,5)</f>
        <v>0</v>
      </c>
      <c r="P46" s="221">
        <v>0</v>
      </c>
      <c r="Q46" s="221">
        <f>ROUND(E46*P46,5)</f>
        <v>0</v>
      </c>
      <c r="R46" s="221"/>
      <c r="S46" s="221"/>
      <c r="T46" s="222">
        <v>0.87</v>
      </c>
      <c r="U46" s="221">
        <f>ROUND(E46*T46,2)</f>
        <v>0.87</v>
      </c>
      <c r="V46" s="211"/>
      <c r="W46" s="211"/>
      <c r="X46" s="211"/>
      <c r="Y46" s="211"/>
      <c r="Z46" s="211"/>
      <c r="AA46" s="211"/>
      <c r="AB46" s="211"/>
      <c r="AC46" s="211"/>
      <c r="AD46" s="211"/>
      <c r="AE46" s="211" t="s">
        <v>114</v>
      </c>
      <c r="AF46" s="211"/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5">
      <c r="A47" s="212"/>
      <c r="B47" s="219"/>
      <c r="C47" s="264" t="s">
        <v>185</v>
      </c>
      <c r="D47" s="225"/>
      <c r="E47" s="228"/>
      <c r="F47" s="232"/>
      <c r="G47" s="233"/>
      <c r="H47" s="230"/>
      <c r="I47" s="230"/>
      <c r="J47" s="230"/>
      <c r="K47" s="230"/>
      <c r="L47" s="230"/>
      <c r="M47" s="230"/>
      <c r="N47" s="221"/>
      <c r="O47" s="221"/>
      <c r="P47" s="221"/>
      <c r="Q47" s="221"/>
      <c r="R47" s="221"/>
      <c r="S47" s="221"/>
      <c r="T47" s="222"/>
      <c r="U47" s="221"/>
      <c r="V47" s="211"/>
      <c r="W47" s="211"/>
      <c r="X47" s="211"/>
      <c r="Y47" s="211"/>
      <c r="Z47" s="211"/>
      <c r="AA47" s="211"/>
      <c r="AB47" s="211"/>
      <c r="AC47" s="211"/>
      <c r="AD47" s="211"/>
      <c r="AE47" s="211" t="s">
        <v>186</v>
      </c>
      <c r="AF47" s="211"/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4" t="str">
        <f>C47</f>
        <v>vč. tepelné izolace a návlekových izolací armatur na primární straně</v>
      </c>
      <c r="BB47" s="211"/>
      <c r="BC47" s="211"/>
      <c r="BD47" s="211"/>
      <c r="BE47" s="211"/>
      <c r="BF47" s="211"/>
      <c r="BG47" s="211"/>
      <c r="BH47" s="211"/>
    </row>
    <row r="48" spans="1:60" outlineLevel="1" x14ac:dyDescent="0.25">
      <c r="A48" s="212">
        <v>34</v>
      </c>
      <c r="B48" s="219" t="s">
        <v>187</v>
      </c>
      <c r="C48" s="262" t="s">
        <v>188</v>
      </c>
      <c r="D48" s="221" t="s">
        <v>169</v>
      </c>
      <c r="E48" s="226">
        <v>32</v>
      </c>
      <c r="F48" s="229">
        <f>H48+J48</f>
        <v>0</v>
      </c>
      <c r="G48" s="230">
        <f>ROUND(E48*F48,2)</f>
        <v>0</v>
      </c>
      <c r="H48" s="230"/>
      <c r="I48" s="230">
        <f>ROUND(E48*H48,2)</f>
        <v>0</v>
      </c>
      <c r="J48" s="230"/>
      <c r="K48" s="230">
        <f>ROUND(E48*J48,2)</f>
        <v>0</v>
      </c>
      <c r="L48" s="230">
        <v>0</v>
      </c>
      <c r="M48" s="230">
        <f>G48*(1+L48/100)</f>
        <v>0</v>
      </c>
      <c r="N48" s="221">
        <v>0</v>
      </c>
      <c r="O48" s="221">
        <f>ROUND(E48*N48,5)</f>
        <v>0</v>
      </c>
      <c r="P48" s="221">
        <v>0</v>
      </c>
      <c r="Q48" s="221">
        <f>ROUND(E48*P48,5)</f>
        <v>0</v>
      </c>
      <c r="R48" s="221"/>
      <c r="S48" s="221"/>
      <c r="T48" s="222">
        <v>0.87</v>
      </c>
      <c r="U48" s="221">
        <f>ROUND(E48*T48,2)</f>
        <v>27.84</v>
      </c>
      <c r="V48" s="211"/>
      <c r="W48" s="211"/>
      <c r="X48" s="211"/>
      <c r="Y48" s="211"/>
      <c r="Z48" s="211"/>
      <c r="AA48" s="211"/>
      <c r="AB48" s="211"/>
      <c r="AC48" s="211"/>
      <c r="AD48" s="211"/>
      <c r="AE48" s="211" t="s">
        <v>114</v>
      </c>
      <c r="AF48" s="211"/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5">
      <c r="A49" s="212">
        <v>35</v>
      </c>
      <c r="B49" s="219" t="s">
        <v>189</v>
      </c>
      <c r="C49" s="262" t="s">
        <v>190</v>
      </c>
      <c r="D49" s="221" t="s">
        <v>182</v>
      </c>
      <c r="E49" s="226">
        <v>1</v>
      </c>
      <c r="F49" s="229">
        <f>H49+J49</f>
        <v>0</v>
      </c>
      <c r="G49" s="230">
        <f>ROUND(E49*F49,2)</f>
        <v>0</v>
      </c>
      <c r="H49" s="230"/>
      <c r="I49" s="230">
        <f>ROUND(E49*H49,2)</f>
        <v>0</v>
      </c>
      <c r="J49" s="230"/>
      <c r="K49" s="230">
        <f>ROUND(E49*J49,2)</f>
        <v>0</v>
      </c>
      <c r="L49" s="230">
        <v>0</v>
      </c>
      <c r="M49" s="230">
        <f>G49*(1+L49/100)</f>
        <v>0</v>
      </c>
      <c r="N49" s="221">
        <v>0</v>
      </c>
      <c r="O49" s="221">
        <f>ROUND(E49*N49,5)</f>
        <v>0</v>
      </c>
      <c r="P49" s="221">
        <v>0</v>
      </c>
      <c r="Q49" s="221">
        <f>ROUND(E49*P49,5)</f>
        <v>0</v>
      </c>
      <c r="R49" s="221"/>
      <c r="S49" s="221"/>
      <c r="T49" s="222">
        <v>0.87</v>
      </c>
      <c r="U49" s="221">
        <f>ROUND(E49*T49,2)</f>
        <v>0.87</v>
      </c>
      <c r="V49" s="211"/>
      <c r="W49" s="211"/>
      <c r="X49" s="211"/>
      <c r="Y49" s="211"/>
      <c r="Z49" s="211"/>
      <c r="AA49" s="211"/>
      <c r="AB49" s="211"/>
      <c r="AC49" s="211"/>
      <c r="AD49" s="211"/>
      <c r="AE49" s="211" t="s">
        <v>114</v>
      </c>
      <c r="AF49" s="211"/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5">
      <c r="A50" s="212">
        <v>36</v>
      </c>
      <c r="B50" s="219" t="s">
        <v>191</v>
      </c>
      <c r="C50" s="262" t="s">
        <v>192</v>
      </c>
      <c r="D50" s="221" t="s">
        <v>113</v>
      </c>
      <c r="E50" s="226">
        <v>1</v>
      </c>
      <c r="F50" s="229">
        <f>H50+J50</f>
        <v>0</v>
      </c>
      <c r="G50" s="230">
        <f>ROUND(E50*F50,2)</f>
        <v>0</v>
      </c>
      <c r="H50" s="230"/>
      <c r="I50" s="230">
        <f>ROUND(E50*H50,2)</f>
        <v>0</v>
      </c>
      <c r="J50" s="230"/>
      <c r="K50" s="230">
        <f>ROUND(E50*J50,2)</f>
        <v>0</v>
      </c>
      <c r="L50" s="230">
        <v>0</v>
      </c>
      <c r="M50" s="230">
        <f>G50*(1+L50/100)</f>
        <v>0</v>
      </c>
      <c r="N50" s="221">
        <v>0</v>
      </c>
      <c r="O50" s="221">
        <f>ROUND(E50*N50,5)</f>
        <v>0</v>
      </c>
      <c r="P50" s="221">
        <v>0</v>
      </c>
      <c r="Q50" s="221">
        <f>ROUND(E50*P50,5)</f>
        <v>0</v>
      </c>
      <c r="R50" s="221"/>
      <c r="S50" s="221"/>
      <c r="T50" s="222">
        <v>4.07</v>
      </c>
      <c r="U50" s="221">
        <f>ROUND(E50*T50,2)</f>
        <v>4.07</v>
      </c>
      <c r="V50" s="211"/>
      <c r="W50" s="211"/>
      <c r="X50" s="211"/>
      <c r="Y50" s="211"/>
      <c r="Z50" s="211"/>
      <c r="AA50" s="211"/>
      <c r="AB50" s="211"/>
      <c r="AC50" s="211"/>
      <c r="AD50" s="211"/>
      <c r="AE50" s="211" t="s">
        <v>114</v>
      </c>
      <c r="AF50" s="211"/>
      <c r="AG50" s="211"/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5">
      <c r="A51" s="212">
        <v>37</v>
      </c>
      <c r="B51" s="219" t="s">
        <v>193</v>
      </c>
      <c r="C51" s="262" t="s">
        <v>194</v>
      </c>
      <c r="D51" s="221" t="s">
        <v>113</v>
      </c>
      <c r="E51" s="226">
        <v>1</v>
      </c>
      <c r="F51" s="229">
        <f>H51+J51</f>
        <v>0</v>
      </c>
      <c r="G51" s="230">
        <f>ROUND(E51*F51,2)</f>
        <v>0</v>
      </c>
      <c r="H51" s="230"/>
      <c r="I51" s="230">
        <f>ROUND(E51*H51,2)</f>
        <v>0</v>
      </c>
      <c r="J51" s="230"/>
      <c r="K51" s="230">
        <f>ROUND(E51*J51,2)</f>
        <v>0</v>
      </c>
      <c r="L51" s="230">
        <v>0</v>
      </c>
      <c r="M51" s="230">
        <f>G51*(1+L51/100)</f>
        <v>0</v>
      </c>
      <c r="N51" s="221">
        <v>0</v>
      </c>
      <c r="O51" s="221">
        <f>ROUND(E51*N51,5)</f>
        <v>0</v>
      </c>
      <c r="P51" s="221">
        <v>0.308</v>
      </c>
      <c r="Q51" s="221">
        <f>ROUND(E51*P51,5)</f>
        <v>0.308</v>
      </c>
      <c r="R51" s="221"/>
      <c r="S51" s="221"/>
      <c r="T51" s="222">
        <v>8.5440000000000005</v>
      </c>
      <c r="U51" s="221">
        <f>ROUND(E51*T51,2)</f>
        <v>8.5399999999999991</v>
      </c>
      <c r="V51" s="211"/>
      <c r="W51" s="211"/>
      <c r="X51" s="211"/>
      <c r="Y51" s="211"/>
      <c r="Z51" s="211"/>
      <c r="AA51" s="211"/>
      <c r="AB51" s="211"/>
      <c r="AC51" s="211"/>
      <c r="AD51" s="211"/>
      <c r="AE51" s="211" t="s">
        <v>114</v>
      </c>
      <c r="AF51" s="211"/>
      <c r="AG51" s="211"/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5">
      <c r="A52" s="212">
        <v>38</v>
      </c>
      <c r="B52" s="219" t="s">
        <v>195</v>
      </c>
      <c r="C52" s="262" t="s">
        <v>196</v>
      </c>
      <c r="D52" s="221" t="s">
        <v>113</v>
      </c>
      <c r="E52" s="226">
        <v>1</v>
      </c>
      <c r="F52" s="229">
        <f>H52+J52</f>
        <v>0</v>
      </c>
      <c r="G52" s="230">
        <f>ROUND(E52*F52,2)</f>
        <v>0</v>
      </c>
      <c r="H52" s="230"/>
      <c r="I52" s="230">
        <f>ROUND(E52*H52,2)</f>
        <v>0</v>
      </c>
      <c r="J52" s="230"/>
      <c r="K52" s="230">
        <f>ROUND(E52*J52,2)</f>
        <v>0</v>
      </c>
      <c r="L52" s="230">
        <v>0</v>
      </c>
      <c r="M52" s="230">
        <f>G52*(1+L52/100)</f>
        <v>0</v>
      </c>
      <c r="N52" s="221">
        <v>3.0699999999999998E-3</v>
      </c>
      <c r="O52" s="221">
        <f>ROUND(E52*N52,5)</f>
        <v>3.0699999999999998E-3</v>
      </c>
      <c r="P52" s="221">
        <v>0</v>
      </c>
      <c r="Q52" s="221">
        <f>ROUND(E52*P52,5)</f>
        <v>0</v>
      </c>
      <c r="R52" s="221"/>
      <c r="S52" s="221"/>
      <c r="T52" s="222">
        <v>6.18</v>
      </c>
      <c r="U52" s="221">
        <f>ROUND(E52*T52,2)</f>
        <v>6.18</v>
      </c>
      <c r="V52" s="211"/>
      <c r="W52" s="211"/>
      <c r="X52" s="211"/>
      <c r="Y52" s="211"/>
      <c r="Z52" s="211"/>
      <c r="AA52" s="211"/>
      <c r="AB52" s="211"/>
      <c r="AC52" s="211"/>
      <c r="AD52" s="211"/>
      <c r="AE52" s="211" t="s">
        <v>114</v>
      </c>
      <c r="AF52" s="211"/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5">
      <c r="A53" s="212">
        <v>39</v>
      </c>
      <c r="B53" s="219" t="s">
        <v>197</v>
      </c>
      <c r="C53" s="262" t="s">
        <v>198</v>
      </c>
      <c r="D53" s="221" t="s">
        <v>182</v>
      </c>
      <c r="E53" s="226">
        <v>1</v>
      </c>
      <c r="F53" s="229">
        <f>H53+J53</f>
        <v>0</v>
      </c>
      <c r="G53" s="230">
        <f>ROUND(E53*F53,2)</f>
        <v>0</v>
      </c>
      <c r="H53" s="230"/>
      <c r="I53" s="230">
        <f>ROUND(E53*H53,2)</f>
        <v>0</v>
      </c>
      <c r="J53" s="230"/>
      <c r="K53" s="230">
        <f>ROUND(E53*J53,2)</f>
        <v>0</v>
      </c>
      <c r="L53" s="230">
        <v>0</v>
      </c>
      <c r="M53" s="230">
        <f>G53*(1+L53/100)</f>
        <v>0</v>
      </c>
      <c r="N53" s="221">
        <v>3.8000000000000002E-4</v>
      </c>
      <c r="O53" s="221">
        <f>ROUND(E53*N53,5)</f>
        <v>3.8000000000000002E-4</v>
      </c>
      <c r="P53" s="221">
        <v>5.1999999999999998E-2</v>
      </c>
      <c r="Q53" s="221">
        <f>ROUND(E53*P53,5)</f>
        <v>5.1999999999999998E-2</v>
      </c>
      <c r="R53" s="221"/>
      <c r="S53" s="221"/>
      <c r="T53" s="222">
        <v>1</v>
      </c>
      <c r="U53" s="221">
        <f>ROUND(E53*T53,2)</f>
        <v>1</v>
      </c>
      <c r="V53" s="211"/>
      <c r="W53" s="211"/>
      <c r="X53" s="211"/>
      <c r="Y53" s="211"/>
      <c r="Z53" s="211"/>
      <c r="AA53" s="211"/>
      <c r="AB53" s="211"/>
      <c r="AC53" s="211"/>
      <c r="AD53" s="211"/>
      <c r="AE53" s="211" t="s">
        <v>114</v>
      </c>
      <c r="AF53" s="211"/>
      <c r="AG53" s="211"/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5">
      <c r="A54" s="212">
        <v>40</v>
      </c>
      <c r="B54" s="219" t="s">
        <v>199</v>
      </c>
      <c r="C54" s="262" t="s">
        <v>200</v>
      </c>
      <c r="D54" s="221" t="s">
        <v>113</v>
      </c>
      <c r="E54" s="226">
        <v>1</v>
      </c>
      <c r="F54" s="229">
        <f>H54+J54</f>
        <v>0</v>
      </c>
      <c r="G54" s="230">
        <f>ROUND(E54*F54,2)</f>
        <v>0</v>
      </c>
      <c r="H54" s="230"/>
      <c r="I54" s="230">
        <f>ROUND(E54*H54,2)</f>
        <v>0</v>
      </c>
      <c r="J54" s="230"/>
      <c r="K54" s="230">
        <f>ROUND(E54*J54,2)</f>
        <v>0</v>
      </c>
      <c r="L54" s="230">
        <v>0</v>
      </c>
      <c r="M54" s="230">
        <f>G54*(1+L54/100)</f>
        <v>0</v>
      </c>
      <c r="N54" s="221">
        <v>0</v>
      </c>
      <c r="O54" s="221">
        <f>ROUND(E54*N54,5)</f>
        <v>0</v>
      </c>
      <c r="P54" s="221">
        <v>0</v>
      </c>
      <c r="Q54" s="221">
        <f>ROUND(E54*P54,5)</f>
        <v>0</v>
      </c>
      <c r="R54" s="221"/>
      <c r="S54" s="221"/>
      <c r="T54" s="222">
        <v>0.98</v>
      </c>
      <c r="U54" s="221">
        <f>ROUND(E54*T54,2)</f>
        <v>0.98</v>
      </c>
      <c r="V54" s="211"/>
      <c r="W54" s="211"/>
      <c r="X54" s="211"/>
      <c r="Y54" s="211"/>
      <c r="Z54" s="211"/>
      <c r="AA54" s="211"/>
      <c r="AB54" s="211"/>
      <c r="AC54" s="211"/>
      <c r="AD54" s="211"/>
      <c r="AE54" s="211" t="s">
        <v>114</v>
      </c>
      <c r="AF54" s="211"/>
      <c r="AG54" s="211"/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ht="20.399999999999999" outlineLevel="1" x14ac:dyDescent="0.25">
      <c r="A55" s="212">
        <v>41</v>
      </c>
      <c r="B55" s="219" t="s">
        <v>201</v>
      </c>
      <c r="C55" s="262" t="s">
        <v>202</v>
      </c>
      <c r="D55" s="221" t="s">
        <v>113</v>
      </c>
      <c r="E55" s="226">
        <v>1</v>
      </c>
      <c r="F55" s="229">
        <f>H55+J55</f>
        <v>0</v>
      </c>
      <c r="G55" s="230">
        <f>ROUND(E55*F55,2)</f>
        <v>0</v>
      </c>
      <c r="H55" s="230"/>
      <c r="I55" s="230">
        <f>ROUND(E55*H55,2)</f>
        <v>0</v>
      </c>
      <c r="J55" s="230"/>
      <c r="K55" s="230">
        <f>ROUND(E55*J55,2)</f>
        <v>0</v>
      </c>
      <c r="L55" s="230">
        <v>0</v>
      </c>
      <c r="M55" s="230">
        <f>G55*(1+L55/100)</f>
        <v>0</v>
      </c>
      <c r="N55" s="221">
        <v>0</v>
      </c>
      <c r="O55" s="221">
        <f>ROUND(E55*N55,5)</f>
        <v>0</v>
      </c>
      <c r="P55" s="221">
        <v>0</v>
      </c>
      <c r="Q55" s="221">
        <f>ROUND(E55*P55,5)</f>
        <v>0</v>
      </c>
      <c r="R55" s="221"/>
      <c r="S55" s="221"/>
      <c r="T55" s="222">
        <v>1.46</v>
      </c>
      <c r="U55" s="221">
        <f>ROUND(E55*T55,2)</f>
        <v>1.46</v>
      </c>
      <c r="V55" s="211"/>
      <c r="W55" s="211"/>
      <c r="X55" s="211"/>
      <c r="Y55" s="211"/>
      <c r="Z55" s="211"/>
      <c r="AA55" s="211"/>
      <c r="AB55" s="211"/>
      <c r="AC55" s="211"/>
      <c r="AD55" s="211"/>
      <c r="AE55" s="211" t="s">
        <v>114</v>
      </c>
      <c r="AF55" s="211"/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5">
      <c r="A56" s="212">
        <v>42</v>
      </c>
      <c r="B56" s="219" t="s">
        <v>203</v>
      </c>
      <c r="C56" s="262" t="s">
        <v>204</v>
      </c>
      <c r="D56" s="221" t="s">
        <v>113</v>
      </c>
      <c r="E56" s="226">
        <v>1</v>
      </c>
      <c r="F56" s="229">
        <f>H56+J56</f>
        <v>0</v>
      </c>
      <c r="G56" s="230">
        <f>ROUND(E56*F56,2)</f>
        <v>0</v>
      </c>
      <c r="H56" s="230"/>
      <c r="I56" s="230">
        <f>ROUND(E56*H56,2)</f>
        <v>0</v>
      </c>
      <c r="J56" s="230"/>
      <c r="K56" s="230">
        <f>ROUND(E56*J56,2)</f>
        <v>0</v>
      </c>
      <c r="L56" s="230">
        <v>0</v>
      </c>
      <c r="M56" s="230">
        <f>G56*(1+L56/100)</f>
        <v>0</v>
      </c>
      <c r="N56" s="221">
        <v>0</v>
      </c>
      <c r="O56" s="221">
        <f>ROUND(E56*N56,5)</f>
        <v>0</v>
      </c>
      <c r="P56" s="221">
        <v>0</v>
      </c>
      <c r="Q56" s="221">
        <f>ROUND(E56*P56,5)</f>
        <v>0</v>
      </c>
      <c r="R56" s="221"/>
      <c r="S56" s="221"/>
      <c r="T56" s="222">
        <v>0.23</v>
      </c>
      <c r="U56" s="221">
        <f>ROUND(E56*T56,2)</f>
        <v>0.23</v>
      </c>
      <c r="V56" s="211"/>
      <c r="W56" s="211"/>
      <c r="X56" s="211"/>
      <c r="Y56" s="211"/>
      <c r="Z56" s="211"/>
      <c r="AA56" s="211"/>
      <c r="AB56" s="211"/>
      <c r="AC56" s="211"/>
      <c r="AD56" s="211"/>
      <c r="AE56" s="211" t="s">
        <v>114</v>
      </c>
      <c r="AF56" s="211"/>
      <c r="AG56" s="211"/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ht="20.399999999999999" outlineLevel="1" x14ac:dyDescent="0.25">
      <c r="A57" s="212">
        <v>43</v>
      </c>
      <c r="B57" s="219" t="s">
        <v>205</v>
      </c>
      <c r="C57" s="262" t="s">
        <v>206</v>
      </c>
      <c r="D57" s="221" t="s">
        <v>113</v>
      </c>
      <c r="E57" s="226">
        <v>1</v>
      </c>
      <c r="F57" s="229">
        <f>H57+J57</f>
        <v>0</v>
      </c>
      <c r="G57" s="230">
        <f>ROUND(E57*F57,2)</f>
        <v>0</v>
      </c>
      <c r="H57" s="230"/>
      <c r="I57" s="230">
        <f>ROUND(E57*H57,2)</f>
        <v>0</v>
      </c>
      <c r="J57" s="230"/>
      <c r="K57" s="230">
        <f>ROUND(E57*J57,2)</f>
        <v>0</v>
      </c>
      <c r="L57" s="230">
        <v>0</v>
      </c>
      <c r="M57" s="230">
        <f>G57*(1+L57/100)</f>
        <v>0</v>
      </c>
      <c r="N57" s="221">
        <v>0</v>
      </c>
      <c r="O57" s="221">
        <f>ROUND(E57*N57,5)</f>
        <v>0</v>
      </c>
      <c r="P57" s="221">
        <v>0</v>
      </c>
      <c r="Q57" s="221">
        <f>ROUND(E57*P57,5)</f>
        <v>0</v>
      </c>
      <c r="R57" s="221"/>
      <c r="S57" s="221"/>
      <c r="T57" s="222">
        <v>0.63</v>
      </c>
      <c r="U57" s="221">
        <f>ROUND(E57*T57,2)</f>
        <v>0.63</v>
      </c>
      <c r="V57" s="211"/>
      <c r="W57" s="211"/>
      <c r="X57" s="211"/>
      <c r="Y57" s="211"/>
      <c r="Z57" s="211"/>
      <c r="AA57" s="211"/>
      <c r="AB57" s="211"/>
      <c r="AC57" s="211"/>
      <c r="AD57" s="211"/>
      <c r="AE57" s="211" t="s">
        <v>114</v>
      </c>
      <c r="AF57" s="211"/>
      <c r="AG57" s="211"/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ht="20.399999999999999" outlineLevel="1" x14ac:dyDescent="0.25">
      <c r="A58" s="212">
        <v>44</v>
      </c>
      <c r="B58" s="219" t="s">
        <v>207</v>
      </c>
      <c r="C58" s="262" t="s">
        <v>208</v>
      </c>
      <c r="D58" s="221" t="s">
        <v>113</v>
      </c>
      <c r="E58" s="226">
        <v>1</v>
      </c>
      <c r="F58" s="229">
        <f>H58+J58</f>
        <v>0</v>
      </c>
      <c r="G58" s="230">
        <f>ROUND(E58*F58,2)</f>
        <v>0</v>
      </c>
      <c r="H58" s="230"/>
      <c r="I58" s="230">
        <f>ROUND(E58*H58,2)</f>
        <v>0</v>
      </c>
      <c r="J58" s="230"/>
      <c r="K58" s="230">
        <f>ROUND(E58*J58,2)</f>
        <v>0</v>
      </c>
      <c r="L58" s="230">
        <v>0</v>
      </c>
      <c r="M58" s="230">
        <f>G58*(1+L58/100)</f>
        <v>0</v>
      </c>
      <c r="N58" s="221">
        <v>4.9899999999999996E-3</v>
      </c>
      <c r="O58" s="221">
        <f>ROUND(E58*N58,5)</f>
        <v>4.9899999999999996E-3</v>
      </c>
      <c r="P58" s="221">
        <v>0</v>
      </c>
      <c r="Q58" s="221">
        <f>ROUND(E58*P58,5)</f>
        <v>0</v>
      </c>
      <c r="R58" s="221"/>
      <c r="S58" s="221"/>
      <c r="T58" s="222">
        <v>2.36</v>
      </c>
      <c r="U58" s="221">
        <f>ROUND(E58*T58,2)</f>
        <v>2.36</v>
      </c>
      <c r="V58" s="211"/>
      <c r="W58" s="211"/>
      <c r="X58" s="211"/>
      <c r="Y58" s="211"/>
      <c r="Z58" s="211"/>
      <c r="AA58" s="211"/>
      <c r="AB58" s="211"/>
      <c r="AC58" s="211"/>
      <c r="AD58" s="211"/>
      <c r="AE58" s="211" t="s">
        <v>114</v>
      </c>
      <c r="AF58" s="211"/>
      <c r="AG58" s="211"/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5">
      <c r="A59" s="212">
        <v>45</v>
      </c>
      <c r="B59" s="219" t="s">
        <v>209</v>
      </c>
      <c r="C59" s="262" t="s">
        <v>210</v>
      </c>
      <c r="D59" s="221" t="s">
        <v>113</v>
      </c>
      <c r="E59" s="226">
        <v>2</v>
      </c>
      <c r="F59" s="229">
        <f>H59+J59</f>
        <v>0</v>
      </c>
      <c r="G59" s="230">
        <f>ROUND(E59*F59,2)</f>
        <v>0</v>
      </c>
      <c r="H59" s="230"/>
      <c r="I59" s="230">
        <f>ROUND(E59*H59,2)</f>
        <v>0</v>
      </c>
      <c r="J59" s="230"/>
      <c r="K59" s="230">
        <f>ROUND(E59*J59,2)</f>
        <v>0</v>
      </c>
      <c r="L59" s="230">
        <v>0</v>
      </c>
      <c r="M59" s="230">
        <f>G59*(1+L59/100)</f>
        <v>0</v>
      </c>
      <c r="N59" s="221">
        <v>6.9999999999999994E-5</v>
      </c>
      <c r="O59" s="221">
        <f>ROUND(E59*N59,5)</f>
        <v>1.3999999999999999E-4</v>
      </c>
      <c r="P59" s="221">
        <v>2.1000000000000001E-2</v>
      </c>
      <c r="Q59" s="221">
        <f>ROUND(E59*P59,5)</f>
        <v>4.2000000000000003E-2</v>
      </c>
      <c r="R59" s="221"/>
      <c r="S59" s="221"/>
      <c r="T59" s="222">
        <v>0.43</v>
      </c>
      <c r="U59" s="221">
        <f>ROUND(E59*T59,2)</f>
        <v>0.86</v>
      </c>
      <c r="V59" s="211"/>
      <c r="W59" s="211"/>
      <c r="X59" s="211"/>
      <c r="Y59" s="211"/>
      <c r="Z59" s="211"/>
      <c r="AA59" s="211"/>
      <c r="AB59" s="211"/>
      <c r="AC59" s="211"/>
      <c r="AD59" s="211"/>
      <c r="AE59" s="211" t="s">
        <v>114</v>
      </c>
      <c r="AF59" s="211"/>
      <c r="AG59" s="211"/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5">
      <c r="A60" s="212">
        <v>46</v>
      </c>
      <c r="B60" s="219" t="s">
        <v>211</v>
      </c>
      <c r="C60" s="262" t="s">
        <v>212</v>
      </c>
      <c r="D60" s="221" t="s">
        <v>113</v>
      </c>
      <c r="E60" s="226">
        <v>1</v>
      </c>
      <c r="F60" s="229">
        <f>H60+J60</f>
        <v>0</v>
      </c>
      <c r="G60" s="230">
        <f>ROUND(E60*F60,2)</f>
        <v>0</v>
      </c>
      <c r="H60" s="230"/>
      <c r="I60" s="230">
        <f>ROUND(E60*H60,2)</f>
        <v>0</v>
      </c>
      <c r="J60" s="230"/>
      <c r="K60" s="230">
        <f>ROUND(E60*J60,2)</f>
        <v>0</v>
      </c>
      <c r="L60" s="230">
        <v>0</v>
      </c>
      <c r="M60" s="230">
        <f>G60*(1+L60/100)</f>
        <v>0</v>
      </c>
      <c r="N60" s="221">
        <v>0</v>
      </c>
      <c r="O60" s="221">
        <f>ROUND(E60*N60,5)</f>
        <v>0</v>
      </c>
      <c r="P60" s="221">
        <v>0</v>
      </c>
      <c r="Q60" s="221">
        <f>ROUND(E60*P60,5)</f>
        <v>0</v>
      </c>
      <c r="R60" s="221"/>
      <c r="S60" s="221"/>
      <c r="T60" s="222">
        <v>1.1599999999999999</v>
      </c>
      <c r="U60" s="221">
        <f>ROUND(E60*T60,2)</f>
        <v>1.1599999999999999</v>
      </c>
      <c r="V60" s="211"/>
      <c r="W60" s="211"/>
      <c r="X60" s="211"/>
      <c r="Y60" s="211"/>
      <c r="Z60" s="211"/>
      <c r="AA60" s="211"/>
      <c r="AB60" s="211"/>
      <c r="AC60" s="211"/>
      <c r="AD60" s="211"/>
      <c r="AE60" s="211" t="s">
        <v>114</v>
      </c>
      <c r="AF60" s="211"/>
      <c r="AG60" s="211"/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5">
      <c r="A61" s="212">
        <v>47</v>
      </c>
      <c r="B61" s="219" t="s">
        <v>213</v>
      </c>
      <c r="C61" s="262" t="s">
        <v>214</v>
      </c>
      <c r="D61" s="221" t="s">
        <v>182</v>
      </c>
      <c r="E61" s="226">
        <v>2</v>
      </c>
      <c r="F61" s="229">
        <f>H61+J61</f>
        <v>0</v>
      </c>
      <c r="G61" s="230">
        <f>ROUND(E61*F61,2)</f>
        <v>0</v>
      </c>
      <c r="H61" s="230"/>
      <c r="I61" s="230">
        <f>ROUND(E61*H61,2)</f>
        <v>0</v>
      </c>
      <c r="J61" s="230"/>
      <c r="K61" s="230">
        <f>ROUND(E61*J61,2)</f>
        <v>0</v>
      </c>
      <c r="L61" s="230">
        <v>0</v>
      </c>
      <c r="M61" s="230">
        <f>G61*(1+L61/100)</f>
        <v>0</v>
      </c>
      <c r="N61" s="221">
        <v>0</v>
      </c>
      <c r="O61" s="221">
        <f>ROUND(E61*N61,5)</f>
        <v>0</v>
      </c>
      <c r="P61" s="221">
        <v>0.315</v>
      </c>
      <c r="Q61" s="221">
        <f>ROUND(E61*P61,5)</f>
        <v>0.63</v>
      </c>
      <c r="R61" s="221"/>
      <c r="S61" s="221"/>
      <c r="T61" s="222">
        <v>1.7210000000000001</v>
      </c>
      <c r="U61" s="221">
        <f>ROUND(E61*T61,2)</f>
        <v>3.44</v>
      </c>
      <c r="V61" s="211"/>
      <c r="W61" s="211"/>
      <c r="X61" s="211"/>
      <c r="Y61" s="211"/>
      <c r="Z61" s="211"/>
      <c r="AA61" s="211"/>
      <c r="AB61" s="211"/>
      <c r="AC61" s="211"/>
      <c r="AD61" s="211"/>
      <c r="AE61" s="211" t="s">
        <v>114</v>
      </c>
      <c r="AF61" s="211"/>
      <c r="AG61" s="211"/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5">
      <c r="A62" s="212">
        <v>48</v>
      </c>
      <c r="B62" s="219" t="s">
        <v>215</v>
      </c>
      <c r="C62" s="262" t="s">
        <v>216</v>
      </c>
      <c r="D62" s="221" t="s">
        <v>182</v>
      </c>
      <c r="E62" s="226">
        <v>1</v>
      </c>
      <c r="F62" s="229">
        <f>H62+J62</f>
        <v>0</v>
      </c>
      <c r="G62" s="230">
        <f>ROUND(E62*F62,2)</f>
        <v>0</v>
      </c>
      <c r="H62" s="230"/>
      <c r="I62" s="230">
        <f>ROUND(E62*H62,2)</f>
        <v>0</v>
      </c>
      <c r="J62" s="230"/>
      <c r="K62" s="230">
        <f>ROUND(E62*J62,2)</f>
        <v>0</v>
      </c>
      <c r="L62" s="230">
        <v>0</v>
      </c>
      <c r="M62" s="230">
        <f>G62*(1+L62/100)</f>
        <v>0</v>
      </c>
      <c r="N62" s="221">
        <v>0</v>
      </c>
      <c r="O62" s="221">
        <f>ROUND(E62*N62,5)</f>
        <v>0</v>
      </c>
      <c r="P62" s="221">
        <v>0.315</v>
      </c>
      <c r="Q62" s="221">
        <f>ROUND(E62*P62,5)</f>
        <v>0.315</v>
      </c>
      <c r="R62" s="221"/>
      <c r="S62" s="221"/>
      <c r="T62" s="222">
        <v>1.7210000000000001</v>
      </c>
      <c r="U62" s="221">
        <f>ROUND(E62*T62,2)</f>
        <v>1.72</v>
      </c>
      <c r="V62" s="211"/>
      <c r="W62" s="211"/>
      <c r="X62" s="211"/>
      <c r="Y62" s="211"/>
      <c r="Z62" s="211"/>
      <c r="AA62" s="211"/>
      <c r="AB62" s="211"/>
      <c r="AC62" s="211"/>
      <c r="AD62" s="211"/>
      <c r="AE62" s="211" t="s">
        <v>114</v>
      </c>
      <c r="AF62" s="211"/>
      <c r="AG62" s="211"/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5">
      <c r="A63" s="212">
        <v>49</v>
      </c>
      <c r="B63" s="219" t="s">
        <v>213</v>
      </c>
      <c r="C63" s="262" t="s">
        <v>217</v>
      </c>
      <c r="D63" s="221" t="s">
        <v>182</v>
      </c>
      <c r="E63" s="226">
        <v>1</v>
      </c>
      <c r="F63" s="229">
        <f>H63+J63</f>
        <v>0</v>
      </c>
      <c r="G63" s="230">
        <f>ROUND(E63*F63,2)</f>
        <v>0</v>
      </c>
      <c r="H63" s="230"/>
      <c r="I63" s="230">
        <f>ROUND(E63*H63,2)</f>
        <v>0</v>
      </c>
      <c r="J63" s="230"/>
      <c r="K63" s="230">
        <f>ROUND(E63*J63,2)</f>
        <v>0</v>
      </c>
      <c r="L63" s="230">
        <v>0</v>
      </c>
      <c r="M63" s="230">
        <f>G63*(1+L63/100)</f>
        <v>0</v>
      </c>
      <c r="N63" s="221">
        <v>0</v>
      </c>
      <c r="O63" s="221">
        <f>ROUND(E63*N63,5)</f>
        <v>0</v>
      </c>
      <c r="P63" s="221">
        <v>0.315</v>
      </c>
      <c r="Q63" s="221">
        <f>ROUND(E63*P63,5)</f>
        <v>0.315</v>
      </c>
      <c r="R63" s="221"/>
      <c r="S63" s="221"/>
      <c r="T63" s="222">
        <v>1.7210000000000001</v>
      </c>
      <c r="U63" s="221">
        <f>ROUND(E63*T63,2)</f>
        <v>1.72</v>
      </c>
      <c r="V63" s="211"/>
      <c r="W63" s="211"/>
      <c r="X63" s="211"/>
      <c r="Y63" s="211"/>
      <c r="Z63" s="211"/>
      <c r="AA63" s="211"/>
      <c r="AB63" s="211"/>
      <c r="AC63" s="211"/>
      <c r="AD63" s="211"/>
      <c r="AE63" s="211" t="s">
        <v>114</v>
      </c>
      <c r="AF63" s="211"/>
      <c r="AG63" s="211"/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5">
      <c r="A64" s="212">
        <v>50</v>
      </c>
      <c r="B64" s="219" t="s">
        <v>218</v>
      </c>
      <c r="C64" s="262" t="s">
        <v>219</v>
      </c>
      <c r="D64" s="221" t="s">
        <v>182</v>
      </c>
      <c r="E64" s="226">
        <v>1</v>
      </c>
      <c r="F64" s="229">
        <f>H64+J64</f>
        <v>0</v>
      </c>
      <c r="G64" s="230">
        <f>ROUND(E64*F64,2)</f>
        <v>0</v>
      </c>
      <c r="H64" s="230"/>
      <c r="I64" s="230">
        <f>ROUND(E64*H64,2)</f>
        <v>0</v>
      </c>
      <c r="J64" s="230"/>
      <c r="K64" s="230">
        <f>ROUND(E64*J64,2)</f>
        <v>0</v>
      </c>
      <c r="L64" s="230">
        <v>0</v>
      </c>
      <c r="M64" s="230">
        <f>G64*(1+L64/100)</f>
        <v>0</v>
      </c>
      <c r="N64" s="221">
        <v>6.0000000000000002E-5</v>
      </c>
      <c r="O64" s="221">
        <f>ROUND(E64*N64,5)</f>
        <v>6.0000000000000002E-5</v>
      </c>
      <c r="P64" s="221">
        <v>2.7E-2</v>
      </c>
      <c r="Q64" s="221">
        <f>ROUND(E64*P64,5)</f>
        <v>2.7E-2</v>
      </c>
      <c r="R64" s="221"/>
      <c r="S64" s="221"/>
      <c r="T64" s="222">
        <v>0.67</v>
      </c>
      <c r="U64" s="221">
        <f>ROUND(E64*T64,2)</f>
        <v>0.67</v>
      </c>
      <c r="V64" s="211"/>
      <c r="W64" s="211"/>
      <c r="X64" s="211"/>
      <c r="Y64" s="211"/>
      <c r="Z64" s="211"/>
      <c r="AA64" s="211"/>
      <c r="AB64" s="211"/>
      <c r="AC64" s="211"/>
      <c r="AD64" s="211"/>
      <c r="AE64" s="211" t="s">
        <v>114</v>
      </c>
      <c r="AF64" s="211"/>
      <c r="AG64" s="211"/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5">
      <c r="A65" s="212">
        <v>51</v>
      </c>
      <c r="B65" s="219" t="s">
        <v>220</v>
      </c>
      <c r="C65" s="262" t="s">
        <v>221</v>
      </c>
      <c r="D65" s="221" t="s">
        <v>0</v>
      </c>
      <c r="E65" s="226">
        <v>4368.1049999999996</v>
      </c>
      <c r="F65" s="229">
        <f>H65+J65</f>
        <v>0</v>
      </c>
      <c r="G65" s="230">
        <f>ROUND(E65*F65,2)</f>
        <v>0</v>
      </c>
      <c r="H65" s="230"/>
      <c r="I65" s="230">
        <f>ROUND(E65*H65,2)</f>
        <v>0</v>
      </c>
      <c r="J65" s="230"/>
      <c r="K65" s="230">
        <f>ROUND(E65*J65,2)</f>
        <v>0</v>
      </c>
      <c r="L65" s="230">
        <v>0</v>
      </c>
      <c r="M65" s="230">
        <f>G65*(1+L65/100)</f>
        <v>0</v>
      </c>
      <c r="N65" s="221">
        <v>0</v>
      </c>
      <c r="O65" s="221">
        <f>ROUND(E65*N65,5)</f>
        <v>0</v>
      </c>
      <c r="P65" s="221">
        <v>0</v>
      </c>
      <c r="Q65" s="221">
        <f>ROUND(E65*P65,5)</f>
        <v>0</v>
      </c>
      <c r="R65" s="221"/>
      <c r="S65" s="221"/>
      <c r="T65" s="222">
        <v>0</v>
      </c>
      <c r="U65" s="221">
        <f>ROUND(E65*T65,2)</f>
        <v>0</v>
      </c>
      <c r="V65" s="211"/>
      <c r="W65" s="211"/>
      <c r="X65" s="211"/>
      <c r="Y65" s="211"/>
      <c r="Z65" s="211"/>
      <c r="AA65" s="211"/>
      <c r="AB65" s="211"/>
      <c r="AC65" s="211"/>
      <c r="AD65" s="211"/>
      <c r="AE65" s="211" t="s">
        <v>114</v>
      </c>
      <c r="AF65" s="211"/>
      <c r="AG65" s="211"/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5">
      <c r="A66" s="212">
        <v>52</v>
      </c>
      <c r="B66" s="219" t="s">
        <v>222</v>
      </c>
      <c r="C66" s="262" t="s">
        <v>223</v>
      </c>
      <c r="D66" s="221" t="s">
        <v>0</v>
      </c>
      <c r="E66" s="226">
        <v>4368.1049999999996</v>
      </c>
      <c r="F66" s="229">
        <f>H66+J66</f>
        <v>0</v>
      </c>
      <c r="G66" s="230">
        <f>ROUND(E66*F66,2)</f>
        <v>0</v>
      </c>
      <c r="H66" s="230"/>
      <c r="I66" s="230">
        <f>ROUND(E66*H66,2)</f>
        <v>0</v>
      </c>
      <c r="J66" s="230"/>
      <c r="K66" s="230">
        <f>ROUND(E66*J66,2)</f>
        <v>0</v>
      </c>
      <c r="L66" s="230">
        <v>0</v>
      </c>
      <c r="M66" s="230">
        <f>G66*(1+L66/100)</f>
        <v>0</v>
      </c>
      <c r="N66" s="221">
        <v>0</v>
      </c>
      <c r="O66" s="221">
        <f>ROUND(E66*N66,5)</f>
        <v>0</v>
      </c>
      <c r="P66" s="221">
        <v>0</v>
      </c>
      <c r="Q66" s="221">
        <f>ROUND(E66*P66,5)</f>
        <v>0</v>
      </c>
      <c r="R66" s="221"/>
      <c r="S66" s="221"/>
      <c r="T66" s="222">
        <v>0</v>
      </c>
      <c r="U66" s="221">
        <f>ROUND(E66*T66,2)</f>
        <v>0</v>
      </c>
      <c r="V66" s="211"/>
      <c r="W66" s="211"/>
      <c r="X66" s="211"/>
      <c r="Y66" s="211"/>
      <c r="Z66" s="211"/>
      <c r="AA66" s="211"/>
      <c r="AB66" s="211"/>
      <c r="AC66" s="211"/>
      <c r="AD66" s="211"/>
      <c r="AE66" s="211" t="s">
        <v>114</v>
      </c>
      <c r="AF66" s="211"/>
      <c r="AG66" s="211"/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x14ac:dyDescent="0.25">
      <c r="A67" s="213" t="s">
        <v>109</v>
      </c>
      <c r="B67" s="220" t="s">
        <v>68</v>
      </c>
      <c r="C67" s="263" t="s">
        <v>69</v>
      </c>
      <c r="D67" s="223"/>
      <c r="E67" s="227"/>
      <c r="F67" s="231"/>
      <c r="G67" s="231">
        <f>SUMIF(AE68:AE92,"&lt;&gt;NOR",G68:G92)</f>
        <v>0</v>
      </c>
      <c r="H67" s="231"/>
      <c r="I67" s="231">
        <f>SUM(I68:I92)</f>
        <v>0</v>
      </c>
      <c r="J67" s="231"/>
      <c r="K67" s="231">
        <f>SUM(K68:K92)</f>
        <v>0</v>
      </c>
      <c r="L67" s="231"/>
      <c r="M67" s="231">
        <f>SUM(M68:M92)</f>
        <v>0</v>
      </c>
      <c r="N67" s="223"/>
      <c r="O67" s="223">
        <f>SUM(O68:O92)</f>
        <v>0.38817999999999997</v>
      </c>
      <c r="P67" s="223"/>
      <c r="Q67" s="223">
        <f>SUM(Q68:Q92)</f>
        <v>0.40240000000000004</v>
      </c>
      <c r="R67" s="223"/>
      <c r="S67" s="223"/>
      <c r="T67" s="224"/>
      <c r="U67" s="223">
        <f>SUM(U68:U92)</f>
        <v>47.980000000000004</v>
      </c>
      <c r="AE67" t="s">
        <v>110</v>
      </c>
    </row>
    <row r="68" spans="1:60" outlineLevel="1" x14ac:dyDescent="0.25">
      <c r="A68" s="212">
        <v>53</v>
      </c>
      <c r="B68" s="219" t="s">
        <v>224</v>
      </c>
      <c r="C68" s="262" t="s">
        <v>225</v>
      </c>
      <c r="D68" s="221" t="s">
        <v>113</v>
      </c>
      <c r="E68" s="226">
        <v>2</v>
      </c>
      <c r="F68" s="229">
        <f>H68+J68</f>
        <v>0</v>
      </c>
      <c r="G68" s="230">
        <f>ROUND(E68*F68,2)</f>
        <v>0</v>
      </c>
      <c r="H68" s="230"/>
      <c r="I68" s="230">
        <f>ROUND(E68*H68,2)</f>
        <v>0</v>
      </c>
      <c r="J68" s="230"/>
      <c r="K68" s="230">
        <f>ROUND(E68*J68,2)</f>
        <v>0</v>
      </c>
      <c r="L68" s="230">
        <v>0</v>
      </c>
      <c r="M68" s="230">
        <f>G68*(1+L68/100)</f>
        <v>0</v>
      </c>
      <c r="N68" s="221">
        <v>6.9999999999999994E-5</v>
      </c>
      <c r="O68" s="221">
        <f>ROUND(E68*N68,5)</f>
        <v>1.3999999999999999E-4</v>
      </c>
      <c r="P68" s="221">
        <v>0</v>
      </c>
      <c r="Q68" s="221">
        <f>ROUND(E68*P68,5)</f>
        <v>0</v>
      </c>
      <c r="R68" s="221"/>
      <c r="S68" s="221"/>
      <c r="T68" s="222">
        <v>0.113</v>
      </c>
      <c r="U68" s="221">
        <f>ROUND(E68*T68,2)</f>
        <v>0.23</v>
      </c>
      <c r="V68" s="211"/>
      <c r="W68" s="211"/>
      <c r="X68" s="211"/>
      <c r="Y68" s="211"/>
      <c r="Z68" s="211"/>
      <c r="AA68" s="211"/>
      <c r="AB68" s="211"/>
      <c r="AC68" s="211"/>
      <c r="AD68" s="211"/>
      <c r="AE68" s="211" t="s">
        <v>114</v>
      </c>
      <c r="AF68" s="211"/>
      <c r="AG68" s="211"/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5">
      <c r="A69" s="212">
        <v>54</v>
      </c>
      <c r="B69" s="219" t="s">
        <v>226</v>
      </c>
      <c r="C69" s="262" t="s">
        <v>227</v>
      </c>
      <c r="D69" s="221" t="s">
        <v>113</v>
      </c>
      <c r="E69" s="226">
        <v>2</v>
      </c>
      <c r="F69" s="229">
        <f>H69+J69</f>
        <v>0</v>
      </c>
      <c r="G69" s="230">
        <f>ROUND(E69*F69,2)</f>
        <v>0</v>
      </c>
      <c r="H69" s="230"/>
      <c r="I69" s="230">
        <f>ROUND(E69*H69,2)</f>
        <v>0</v>
      </c>
      <c r="J69" s="230"/>
      <c r="K69" s="230">
        <f>ROUND(E69*J69,2)</f>
        <v>0</v>
      </c>
      <c r="L69" s="230">
        <v>0</v>
      </c>
      <c r="M69" s="230">
        <f>G69*(1+L69/100)</f>
        <v>0</v>
      </c>
      <c r="N69" s="221">
        <v>1.14E-3</v>
      </c>
      <c r="O69" s="221">
        <f>ROUND(E69*N69,5)</f>
        <v>2.2799999999999999E-3</v>
      </c>
      <c r="P69" s="221">
        <v>0</v>
      </c>
      <c r="Q69" s="221">
        <f>ROUND(E69*P69,5)</f>
        <v>0</v>
      </c>
      <c r="R69" s="221"/>
      <c r="S69" s="221"/>
      <c r="T69" s="222">
        <v>1.1020000000000001</v>
      </c>
      <c r="U69" s="221">
        <f>ROUND(E69*T69,2)</f>
        <v>2.2000000000000002</v>
      </c>
      <c r="V69" s="211"/>
      <c r="W69" s="211"/>
      <c r="X69" s="211"/>
      <c r="Y69" s="211"/>
      <c r="Z69" s="211"/>
      <c r="AA69" s="211"/>
      <c r="AB69" s="211"/>
      <c r="AC69" s="211"/>
      <c r="AD69" s="211"/>
      <c r="AE69" s="211" t="s">
        <v>114</v>
      </c>
      <c r="AF69" s="211"/>
      <c r="AG69" s="211"/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5">
      <c r="A70" s="212">
        <v>55</v>
      </c>
      <c r="B70" s="219" t="s">
        <v>228</v>
      </c>
      <c r="C70" s="262" t="s">
        <v>229</v>
      </c>
      <c r="D70" s="221" t="s">
        <v>137</v>
      </c>
      <c r="E70" s="226">
        <v>5</v>
      </c>
      <c r="F70" s="229">
        <f>H70+J70</f>
        <v>0</v>
      </c>
      <c r="G70" s="230">
        <f>ROUND(E70*F70,2)</f>
        <v>0</v>
      </c>
      <c r="H70" s="230"/>
      <c r="I70" s="230">
        <f>ROUND(E70*H70,2)</f>
        <v>0</v>
      </c>
      <c r="J70" s="230"/>
      <c r="K70" s="230">
        <f>ROUND(E70*J70,2)</f>
        <v>0</v>
      </c>
      <c r="L70" s="230">
        <v>0</v>
      </c>
      <c r="M70" s="230">
        <f>G70*(1+L70/100)</f>
        <v>0</v>
      </c>
      <c r="N70" s="221">
        <v>2.0000000000000002E-5</v>
      </c>
      <c r="O70" s="221">
        <f>ROUND(E70*N70,5)</f>
        <v>1E-4</v>
      </c>
      <c r="P70" s="221">
        <v>3.2000000000000002E-3</v>
      </c>
      <c r="Q70" s="221">
        <f>ROUND(E70*P70,5)</f>
        <v>1.6E-2</v>
      </c>
      <c r="R70" s="221"/>
      <c r="S70" s="221"/>
      <c r="T70" s="222">
        <v>5.2999999999999999E-2</v>
      </c>
      <c r="U70" s="221">
        <f>ROUND(E70*T70,2)</f>
        <v>0.27</v>
      </c>
      <c r="V70" s="211"/>
      <c r="W70" s="211"/>
      <c r="X70" s="211"/>
      <c r="Y70" s="211"/>
      <c r="Z70" s="211"/>
      <c r="AA70" s="211"/>
      <c r="AB70" s="211"/>
      <c r="AC70" s="211"/>
      <c r="AD70" s="211"/>
      <c r="AE70" s="211" t="s">
        <v>114</v>
      </c>
      <c r="AF70" s="211"/>
      <c r="AG70" s="211"/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5">
      <c r="A71" s="212">
        <v>56</v>
      </c>
      <c r="B71" s="219" t="s">
        <v>230</v>
      </c>
      <c r="C71" s="262" t="s">
        <v>231</v>
      </c>
      <c r="D71" s="221" t="s">
        <v>137</v>
      </c>
      <c r="E71" s="226">
        <v>10</v>
      </c>
      <c r="F71" s="229">
        <f>H71+J71</f>
        <v>0</v>
      </c>
      <c r="G71" s="230">
        <f>ROUND(E71*F71,2)</f>
        <v>0</v>
      </c>
      <c r="H71" s="230"/>
      <c r="I71" s="230">
        <f>ROUND(E71*H71,2)</f>
        <v>0</v>
      </c>
      <c r="J71" s="230"/>
      <c r="K71" s="230">
        <f>ROUND(E71*J71,2)</f>
        <v>0</v>
      </c>
      <c r="L71" s="230">
        <v>0</v>
      </c>
      <c r="M71" s="230">
        <f>G71*(1+L71/100)</f>
        <v>0</v>
      </c>
      <c r="N71" s="221">
        <v>4.0000000000000003E-5</v>
      </c>
      <c r="O71" s="221">
        <f>ROUND(E71*N71,5)</f>
        <v>4.0000000000000002E-4</v>
      </c>
      <c r="P71" s="221">
        <v>2.5400000000000002E-3</v>
      </c>
      <c r="Q71" s="221">
        <f>ROUND(E71*P71,5)</f>
        <v>2.5399999999999999E-2</v>
      </c>
      <c r="R71" s="221"/>
      <c r="S71" s="221"/>
      <c r="T71" s="222">
        <v>8.3000000000000004E-2</v>
      </c>
      <c r="U71" s="221">
        <f>ROUND(E71*T71,2)</f>
        <v>0.83</v>
      </c>
      <c r="V71" s="211"/>
      <c r="W71" s="211"/>
      <c r="X71" s="211"/>
      <c r="Y71" s="211"/>
      <c r="Z71" s="211"/>
      <c r="AA71" s="211"/>
      <c r="AB71" s="211"/>
      <c r="AC71" s="211"/>
      <c r="AD71" s="211"/>
      <c r="AE71" s="211" t="s">
        <v>114</v>
      </c>
      <c r="AF71" s="211"/>
      <c r="AG71" s="211"/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5">
      <c r="A72" s="212">
        <v>57</v>
      </c>
      <c r="B72" s="219" t="s">
        <v>232</v>
      </c>
      <c r="C72" s="262" t="s">
        <v>233</v>
      </c>
      <c r="D72" s="221" t="s">
        <v>137</v>
      </c>
      <c r="E72" s="226">
        <v>20</v>
      </c>
      <c r="F72" s="229">
        <f>H72+J72</f>
        <v>0</v>
      </c>
      <c r="G72" s="230">
        <f>ROUND(E72*F72,2)</f>
        <v>0</v>
      </c>
      <c r="H72" s="230"/>
      <c r="I72" s="230">
        <f>ROUND(E72*H72,2)</f>
        <v>0</v>
      </c>
      <c r="J72" s="230"/>
      <c r="K72" s="230">
        <f>ROUND(E72*J72,2)</f>
        <v>0</v>
      </c>
      <c r="L72" s="230">
        <v>0</v>
      </c>
      <c r="M72" s="230">
        <f>G72*(1+L72/100)</f>
        <v>0</v>
      </c>
      <c r="N72" s="221">
        <v>5.0000000000000002E-5</v>
      </c>
      <c r="O72" s="221">
        <f>ROUND(E72*N72,5)</f>
        <v>1E-3</v>
      </c>
      <c r="P72" s="221">
        <v>4.7299999999999998E-3</v>
      </c>
      <c r="Q72" s="221">
        <f>ROUND(E72*P72,5)</f>
        <v>9.4600000000000004E-2</v>
      </c>
      <c r="R72" s="221"/>
      <c r="S72" s="221"/>
      <c r="T72" s="222">
        <v>0.125</v>
      </c>
      <c r="U72" s="221">
        <f>ROUND(E72*T72,2)</f>
        <v>2.5</v>
      </c>
      <c r="V72" s="211"/>
      <c r="W72" s="211"/>
      <c r="X72" s="211"/>
      <c r="Y72" s="211"/>
      <c r="Z72" s="211"/>
      <c r="AA72" s="211"/>
      <c r="AB72" s="211"/>
      <c r="AC72" s="211"/>
      <c r="AD72" s="211"/>
      <c r="AE72" s="211" t="s">
        <v>114</v>
      </c>
      <c r="AF72" s="211"/>
      <c r="AG72" s="211"/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5">
      <c r="A73" s="212">
        <v>58</v>
      </c>
      <c r="B73" s="219" t="s">
        <v>234</v>
      </c>
      <c r="C73" s="262" t="s">
        <v>235</v>
      </c>
      <c r="D73" s="221" t="s">
        <v>137</v>
      </c>
      <c r="E73" s="226">
        <v>30</v>
      </c>
      <c r="F73" s="229">
        <f>H73+J73</f>
        <v>0</v>
      </c>
      <c r="G73" s="230">
        <f>ROUND(E73*F73,2)</f>
        <v>0</v>
      </c>
      <c r="H73" s="230"/>
      <c r="I73" s="230">
        <f>ROUND(E73*H73,2)</f>
        <v>0</v>
      </c>
      <c r="J73" s="230"/>
      <c r="K73" s="230">
        <f>ROUND(E73*J73,2)</f>
        <v>0</v>
      </c>
      <c r="L73" s="230">
        <v>0</v>
      </c>
      <c r="M73" s="230">
        <f>G73*(1+L73/100)</f>
        <v>0</v>
      </c>
      <c r="N73" s="221">
        <v>6.0000000000000002E-5</v>
      </c>
      <c r="O73" s="221">
        <f>ROUND(E73*N73,5)</f>
        <v>1.8E-3</v>
      </c>
      <c r="P73" s="221">
        <v>8.4100000000000008E-3</v>
      </c>
      <c r="Q73" s="221">
        <f>ROUND(E73*P73,5)</f>
        <v>0.25230000000000002</v>
      </c>
      <c r="R73" s="221"/>
      <c r="S73" s="221"/>
      <c r="T73" s="222">
        <v>0.187</v>
      </c>
      <c r="U73" s="221">
        <f>ROUND(E73*T73,2)</f>
        <v>5.61</v>
      </c>
      <c r="V73" s="211"/>
      <c r="W73" s="211"/>
      <c r="X73" s="211"/>
      <c r="Y73" s="211"/>
      <c r="Z73" s="211"/>
      <c r="AA73" s="211"/>
      <c r="AB73" s="211"/>
      <c r="AC73" s="211"/>
      <c r="AD73" s="211"/>
      <c r="AE73" s="211" t="s">
        <v>114</v>
      </c>
      <c r="AF73" s="211"/>
      <c r="AG73" s="211"/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5">
      <c r="A74" s="212">
        <v>59</v>
      </c>
      <c r="B74" s="219" t="s">
        <v>236</v>
      </c>
      <c r="C74" s="262" t="s">
        <v>237</v>
      </c>
      <c r="D74" s="221" t="s">
        <v>113</v>
      </c>
      <c r="E74" s="226">
        <v>2</v>
      </c>
      <c r="F74" s="229">
        <f>H74+J74</f>
        <v>0</v>
      </c>
      <c r="G74" s="230">
        <f>ROUND(E74*F74,2)</f>
        <v>0</v>
      </c>
      <c r="H74" s="230"/>
      <c r="I74" s="230">
        <f>ROUND(E74*H74,2)</f>
        <v>0</v>
      </c>
      <c r="J74" s="230"/>
      <c r="K74" s="230">
        <f>ROUND(E74*J74,2)</f>
        <v>0</v>
      </c>
      <c r="L74" s="230">
        <v>0</v>
      </c>
      <c r="M74" s="230">
        <f>G74*(1+L74/100)</f>
        <v>0</v>
      </c>
      <c r="N74" s="221">
        <v>4.0000000000000003E-5</v>
      </c>
      <c r="O74" s="221">
        <f>ROUND(E74*N74,5)</f>
        <v>8.0000000000000007E-5</v>
      </c>
      <c r="P74" s="221">
        <v>7.0499999999999998E-3</v>
      </c>
      <c r="Q74" s="221">
        <f>ROUND(E74*P74,5)</f>
        <v>1.41E-2</v>
      </c>
      <c r="R74" s="221"/>
      <c r="S74" s="221"/>
      <c r="T74" s="222">
        <v>9.2999999999999999E-2</v>
      </c>
      <c r="U74" s="221">
        <f>ROUND(E74*T74,2)</f>
        <v>0.19</v>
      </c>
      <c r="V74" s="211"/>
      <c r="W74" s="211"/>
      <c r="X74" s="211"/>
      <c r="Y74" s="211"/>
      <c r="Z74" s="211"/>
      <c r="AA74" s="211"/>
      <c r="AB74" s="211"/>
      <c r="AC74" s="211"/>
      <c r="AD74" s="211"/>
      <c r="AE74" s="211" t="s">
        <v>114</v>
      </c>
      <c r="AF74" s="211"/>
      <c r="AG74" s="211"/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5">
      <c r="A75" s="212">
        <v>60</v>
      </c>
      <c r="B75" s="219" t="s">
        <v>238</v>
      </c>
      <c r="C75" s="262" t="s">
        <v>239</v>
      </c>
      <c r="D75" s="221" t="s">
        <v>137</v>
      </c>
      <c r="E75" s="226">
        <v>8</v>
      </c>
      <c r="F75" s="229">
        <f>H75+J75</f>
        <v>0</v>
      </c>
      <c r="G75" s="230">
        <f>ROUND(E75*F75,2)</f>
        <v>0</v>
      </c>
      <c r="H75" s="230"/>
      <c r="I75" s="230">
        <f>ROUND(E75*H75,2)</f>
        <v>0</v>
      </c>
      <c r="J75" s="230"/>
      <c r="K75" s="230">
        <f>ROUND(E75*J75,2)</f>
        <v>0</v>
      </c>
      <c r="L75" s="230">
        <v>0</v>
      </c>
      <c r="M75" s="230">
        <f>G75*(1+L75/100)</f>
        <v>0</v>
      </c>
      <c r="N75" s="221">
        <v>6.8599999999999998E-3</v>
      </c>
      <c r="O75" s="221">
        <f>ROUND(E75*N75,5)</f>
        <v>5.4879999999999998E-2</v>
      </c>
      <c r="P75" s="221">
        <v>0</v>
      </c>
      <c r="Q75" s="221">
        <f>ROUND(E75*P75,5)</f>
        <v>0</v>
      </c>
      <c r="R75" s="221"/>
      <c r="S75" s="221"/>
      <c r="T75" s="222">
        <v>0.39200000000000002</v>
      </c>
      <c r="U75" s="221">
        <f>ROUND(E75*T75,2)</f>
        <v>3.14</v>
      </c>
      <c r="V75" s="211"/>
      <c r="W75" s="211"/>
      <c r="X75" s="211"/>
      <c r="Y75" s="211"/>
      <c r="Z75" s="211"/>
      <c r="AA75" s="211"/>
      <c r="AB75" s="211"/>
      <c r="AC75" s="211"/>
      <c r="AD75" s="211"/>
      <c r="AE75" s="211" t="s">
        <v>114</v>
      </c>
      <c r="AF75" s="211"/>
      <c r="AG75" s="211"/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5">
      <c r="A76" s="212">
        <v>61</v>
      </c>
      <c r="B76" s="219" t="s">
        <v>240</v>
      </c>
      <c r="C76" s="262" t="s">
        <v>241</v>
      </c>
      <c r="D76" s="221" t="s">
        <v>137</v>
      </c>
      <c r="E76" s="226">
        <v>3</v>
      </c>
      <c r="F76" s="229">
        <f>H76+J76</f>
        <v>0</v>
      </c>
      <c r="G76" s="230">
        <f>ROUND(E76*F76,2)</f>
        <v>0</v>
      </c>
      <c r="H76" s="230"/>
      <c r="I76" s="230">
        <f>ROUND(E76*H76,2)</f>
        <v>0</v>
      </c>
      <c r="J76" s="230"/>
      <c r="K76" s="230">
        <f>ROUND(E76*J76,2)</f>
        <v>0</v>
      </c>
      <c r="L76" s="230">
        <v>0</v>
      </c>
      <c r="M76" s="230">
        <f>G76*(1+L76/100)</f>
        <v>0</v>
      </c>
      <c r="N76" s="221">
        <v>6.1799999999999997E-3</v>
      </c>
      <c r="O76" s="221">
        <f>ROUND(E76*N76,5)</f>
        <v>1.8540000000000001E-2</v>
      </c>
      <c r="P76" s="221">
        <v>0</v>
      </c>
      <c r="Q76" s="221">
        <f>ROUND(E76*P76,5)</f>
        <v>0</v>
      </c>
      <c r="R76" s="221"/>
      <c r="S76" s="221"/>
      <c r="T76" s="222">
        <v>0.505</v>
      </c>
      <c r="U76" s="221">
        <f>ROUND(E76*T76,2)</f>
        <v>1.52</v>
      </c>
      <c r="V76" s="211"/>
      <c r="W76" s="211"/>
      <c r="X76" s="211"/>
      <c r="Y76" s="211"/>
      <c r="Z76" s="211"/>
      <c r="AA76" s="211"/>
      <c r="AB76" s="211"/>
      <c r="AC76" s="211"/>
      <c r="AD76" s="211"/>
      <c r="AE76" s="211" t="s">
        <v>114</v>
      </c>
      <c r="AF76" s="211"/>
      <c r="AG76" s="211"/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5">
      <c r="A77" s="212">
        <v>62</v>
      </c>
      <c r="B77" s="219" t="s">
        <v>242</v>
      </c>
      <c r="C77" s="262" t="s">
        <v>243</v>
      </c>
      <c r="D77" s="221" t="s">
        <v>137</v>
      </c>
      <c r="E77" s="226">
        <v>15</v>
      </c>
      <c r="F77" s="229">
        <f>H77+J77</f>
        <v>0</v>
      </c>
      <c r="G77" s="230">
        <f>ROUND(E77*F77,2)</f>
        <v>0</v>
      </c>
      <c r="H77" s="230"/>
      <c r="I77" s="230">
        <f>ROUND(E77*H77,2)</f>
        <v>0</v>
      </c>
      <c r="J77" s="230"/>
      <c r="K77" s="230">
        <f>ROUND(E77*J77,2)</f>
        <v>0</v>
      </c>
      <c r="L77" s="230">
        <v>0</v>
      </c>
      <c r="M77" s="230">
        <f>G77*(1+L77/100)</f>
        <v>0</v>
      </c>
      <c r="N77" s="221">
        <v>7.1599999999999997E-3</v>
      </c>
      <c r="O77" s="221">
        <f>ROUND(E77*N77,5)</f>
        <v>0.1074</v>
      </c>
      <c r="P77" s="221">
        <v>0</v>
      </c>
      <c r="Q77" s="221">
        <f>ROUND(E77*P77,5)</f>
        <v>0</v>
      </c>
      <c r="R77" s="221"/>
      <c r="S77" s="221"/>
      <c r="T77" s="222">
        <v>0.71</v>
      </c>
      <c r="U77" s="221">
        <f>ROUND(E77*T77,2)</f>
        <v>10.65</v>
      </c>
      <c r="V77" s="211"/>
      <c r="W77" s="211"/>
      <c r="X77" s="211"/>
      <c r="Y77" s="211"/>
      <c r="Z77" s="211"/>
      <c r="AA77" s="211"/>
      <c r="AB77" s="211"/>
      <c r="AC77" s="211"/>
      <c r="AD77" s="211"/>
      <c r="AE77" s="211" t="s">
        <v>114</v>
      </c>
      <c r="AF77" s="211"/>
      <c r="AG77" s="211"/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5">
      <c r="A78" s="212">
        <v>63</v>
      </c>
      <c r="B78" s="219" t="s">
        <v>244</v>
      </c>
      <c r="C78" s="262" t="s">
        <v>245</v>
      </c>
      <c r="D78" s="221" t="s">
        <v>137</v>
      </c>
      <c r="E78" s="226">
        <v>23</v>
      </c>
      <c r="F78" s="229">
        <f>H78+J78</f>
        <v>0</v>
      </c>
      <c r="G78" s="230">
        <f>ROUND(E78*F78,2)</f>
        <v>0</v>
      </c>
      <c r="H78" s="230"/>
      <c r="I78" s="230">
        <f>ROUND(E78*H78,2)</f>
        <v>0</v>
      </c>
      <c r="J78" s="230"/>
      <c r="K78" s="230">
        <f>ROUND(E78*J78,2)</f>
        <v>0</v>
      </c>
      <c r="L78" s="230">
        <v>0</v>
      </c>
      <c r="M78" s="230">
        <f>G78*(1+L78/100)</f>
        <v>0</v>
      </c>
      <c r="N78" s="221">
        <v>7.8399999999999997E-3</v>
      </c>
      <c r="O78" s="221">
        <f>ROUND(E78*N78,5)</f>
        <v>0.18032000000000001</v>
      </c>
      <c r="P78" s="221">
        <v>0</v>
      </c>
      <c r="Q78" s="221">
        <f>ROUND(E78*P78,5)</f>
        <v>0</v>
      </c>
      <c r="R78" s="221"/>
      <c r="S78" s="221"/>
      <c r="T78" s="222">
        <v>0.76600000000000001</v>
      </c>
      <c r="U78" s="221">
        <f>ROUND(E78*T78,2)</f>
        <v>17.62</v>
      </c>
      <c r="V78" s="211"/>
      <c r="W78" s="211"/>
      <c r="X78" s="211"/>
      <c r="Y78" s="211"/>
      <c r="Z78" s="211"/>
      <c r="AA78" s="211"/>
      <c r="AB78" s="211"/>
      <c r="AC78" s="211"/>
      <c r="AD78" s="211"/>
      <c r="AE78" s="211" t="s">
        <v>114</v>
      </c>
      <c r="AF78" s="211"/>
      <c r="AG78" s="211"/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5">
      <c r="A79" s="212">
        <v>64</v>
      </c>
      <c r="B79" s="219" t="s">
        <v>246</v>
      </c>
      <c r="C79" s="262" t="s">
        <v>247</v>
      </c>
      <c r="D79" s="221" t="s">
        <v>113</v>
      </c>
      <c r="E79" s="226">
        <v>2</v>
      </c>
      <c r="F79" s="229">
        <f>H79+J79</f>
        <v>0</v>
      </c>
      <c r="G79" s="230">
        <f>ROUND(E79*F79,2)</f>
        <v>0</v>
      </c>
      <c r="H79" s="230"/>
      <c r="I79" s="230">
        <f>ROUND(E79*H79,2)</f>
        <v>0</v>
      </c>
      <c r="J79" s="230"/>
      <c r="K79" s="230">
        <f>ROUND(E79*J79,2)</f>
        <v>0</v>
      </c>
      <c r="L79" s="230">
        <v>0</v>
      </c>
      <c r="M79" s="230">
        <f>G79*(1+L79/100)</f>
        <v>0</v>
      </c>
      <c r="N79" s="221">
        <v>0</v>
      </c>
      <c r="O79" s="221">
        <f>ROUND(E79*N79,5)</f>
        <v>0</v>
      </c>
      <c r="P79" s="221">
        <v>0</v>
      </c>
      <c r="Q79" s="221">
        <f>ROUND(E79*P79,5)</f>
        <v>0</v>
      </c>
      <c r="R79" s="221"/>
      <c r="S79" s="221"/>
      <c r="T79" s="222">
        <v>1.0820000000000001</v>
      </c>
      <c r="U79" s="221">
        <f>ROUND(E79*T79,2)</f>
        <v>2.16</v>
      </c>
      <c r="V79" s="211"/>
      <c r="W79" s="211"/>
      <c r="X79" s="211"/>
      <c r="Y79" s="211"/>
      <c r="Z79" s="211"/>
      <c r="AA79" s="211"/>
      <c r="AB79" s="211"/>
      <c r="AC79" s="211"/>
      <c r="AD79" s="211"/>
      <c r="AE79" s="211" t="s">
        <v>114</v>
      </c>
      <c r="AF79" s="211"/>
      <c r="AG79" s="211"/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ht="20.399999999999999" outlineLevel="1" x14ac:dyDescent="0.25">
      <c r="A80" s="212">
        <v>65</v>
      </c>
      <c r="B80" s="219" t="s">
        <v>248</v>
      </c>
      <c r="C80" s="262" t="s">
        <v>249</v>
      </c>
      <c r="D80" s="221" t="s">
        <v>137</v>
      </c>
      <c r="E80" s="226">
        <v>6</v>
      </c>
      <c r="F80" s="229">
        <f>H80+J80</f>
        <v>0</v>
      </c>
      <c r="G80" s="230">
        <f>ROUND(E80*F80,2)</f>
        <v>0</v>
      </c>
      <c r="H80" s="230"/>
      <c r="I80" s="230">
        <f>ROUND(E80*H80,2)</f>
        <v>0</v>
      </c>
      <c r="J80" s="230"/>
      <c r="K80" s="230">
        <f>ROUND(E80*J80,2)</f>
        <v>0</v>
      </c>
      <c r="L80" s="230">
        <v>0</v>
      </c>
      <c r="M80" s="230">
        <f>G80*(1+L80/100)</f>
        <v>0</v>
      </c>
      <c r="N80" s="221">
        <v>6.8999999999999997E-4</v>
      </c>
      <c r="O80" s="221">
        <f>ROUND(E80*N80,5)</f>
        <v>4.1399999999999996E-3</v>
      </c>
      <c r="P80" s="221">
        <v>0</v>
      </c>
      <c r="Q80" s="221">
        <f>ROUND(E80*P80,5)</f>
        <v>0</v>
      </c>
      <c r="R80" s="221"/>
      <c r="S80" s="221"/>
      <c r="T80" s="222">
        <v>0</v>
      </c>
      <c r="U80" s="221">
        <f>ROUND(E80*T80,2)</f>
        <v>0</v>
      </c>
      <c r="V80" s="211"/>
      <c r="W80" s="211"/>
      <c r="X80" s="211"/>
      <c r="Y80" s="211"/>
      <c r="Z80" s="211"/>
      <c r="AA80" s="211"/>
      <c r="AB80" s="211"/>
      <c r="AC80" s="211"/>
      <c r="AD80" s="211"/>
      <c r="AE80" s="211" t="s">
        <v>138</v>
      </c>
      <c r="AF80" s="211"/>
      <c r="AG80" s="211"/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ht="20.399999999999999" outlineLevel="1" x14ac:dyDescent="0.25">
      <c r="A81" s="212">
        <v>66</v>
      </c>
      <c r="B81" s="219" t="s">
        <v>250</v>
      </c>
      <c r="C81" s="262" t="s">
        <v>251</v>
      </c>
      <c r="D81" s="221" t="s">
        <v>137</v>
      </c>
      <c r="E81" s="226">
        <v>12</v>
      </c>
      <c r="F81" s="229">
        <f>H81+J81</f>
        <v>0</v>
      </c>
      <c r="G81" s="230">
        <f>ROUND(E81*F81,2)</f>
        <v>0</v>
      </c>
      <c r="H81" s="230"/>
      <c r="I81" s="230">
        <f>ROUND(E81*H81,2)</f>
        <v>0</v>
      </c>
      <c r="J81" s="230"/>
      <c r="K81" s="230">
        <f>ROUND(E81*J81,2)</f>
        <v>0</v>
      </c>
      <c r="L81" s="230">
        <v>0</v>
      </c>
      <c r="M81" s="230">
        <f>G81*(1+L81/100)</f>
        <v>0</v>
      </c>
      <c r="N81" s="221">
        <v>1.0399999999999999E-3</v>
      </c>
      <c r="O81" s="221">
        <f>ROUND(E81*N81,5)</f>
        <v>1.248E-2</v>
      </c>
      <c r="P81" s="221">
        <v>0</v>
      </c>
      <c r="Q81" s="221">
        <f>ROUND(E81*P81,5)</f>
        <v>0</v>
      </c>
      <c r="R81" s="221"/>
      <c r="S81" s="221"/>
      <c r="T81" s="222">
        <v>0</v>
      </c>
      <c r="U81" s="221">
        <f>ROUND(E81*T81,2)</f>
        <v>0</v>
      </c>
      <c r="V81" s="211"/>
      <c r="W81" s="211"/>
      <c r="X81" s="211"/>
      <c r="Y81" s="211"/>
      <c r="Z81" s="211"/>
      <c r="AA81" s="211"/>
      <c r="AB81" s="211"/>
      <c r="AC81" s="211"/>
      <c r="AD81" s="211"/>
      <c r="AE81" s="211" t="s">
        <v>138</v>
      </c>
      <c r="AF81" s="211"/>
      <c r="AG81" s="211"/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5">
      <c r="A82" s="212">
        <v>67</v>
      </c>
      <c r="B82" s="219" t="s">
        <v>252</v>
      </c>
      <c r="C82" s="262" t="s">
        <v>253</v>
      </c>
      <c r="D82" s="221" t="s">
        <v>137</v>
      </c>
      <c r="E82" s="226">
        <v>23</v>
      </c>
      <c r="F82" s="229">
        <f>H82+J82</f>
        <v>0</v>
      </c>
      <c r="G82" s="230">
        <f>ROUND(E82*F82,2)</f>
        <v>0</v>
      </c>
      <c r="H82" s="230"/>
      <c r="I82" s="230">
        <f>ROUND(E82*H82,2)</f>
        <v>0</v>
      </c>
      <c r="J82" s="230"/>
      <c r="K82" s="230">
        <f>ROUND(E82*J82,2)</f>
        <v>0</v>
      </c>
      <c r="L82" s="230">
        <v>0</v>
      </c>
      <c r="M82" s="230">
        <f>G82*(1+L82/100)</f>
        <v>0</v>
      </c>
      <c r="N82" s="221">
        <v>0</v>
      </c>
      <c r="O82" s="221">
        <f>ROUND(E82*N82,5)</f>
        <v>0</v>
      </c>
      <c r="P82" s="221">
        <v>0</v>
      </c>
      <c r="Q82" s="221">
        <f>ROUND(E82*P82,5)</f>
        <v>0</v>
      </c>
      <c r="R82" s="221"/>
      <c r="S82" s="221"/>
      <c r="T82" s="222">
        <v>3.2000000000000001E-2</v>
      </c>
      <c r="U82" s="221">
        <f>ROUND(E82*T82,2)</f>
        <v>0.74</v>
      </c>
      <c r="V82" s="211"/>
      <c r="W82" s="211"/>
      <c r="X82" s="211"/>
      <c r="Y82" s="211"/>
      <c r="Z82" s="211"/>
      <c r="AA82" s="211"/>
      <c r="AB82" s="211"/>
      <c r="AC82" s="211"/>
      <c r="AD82" s="211"/>
      <c r="AE82" s="211" t="s">
        <v>114</v>
      </c>
      <c r="AF82" s="211"/>
      <c r="AG82" s="211"/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5">
      <c r="A83" s="212">
        <v>68</v>
      </c>
      <c r="B83" s="219" t="s">
        <v>254</v>
      </c>
      <c r="C83" s="262" t="s">
        <v>255</v>
      </c>
      <c r="D83" s="221" t="s">
        <v>137</v>
      </c>
      <c r="E83" s="226">
        <v>15</v>
      </c>
      <c r="F83" s="229">
        <f>H83+J83</f>
        <v>0</v>
      </c>
      <c r="G83" s="230">
        <f>ROUND(E83*F83,2)</f>
        <v>0</v>
      </c>
      <c r="H83" s="230"/>
      <c r="I83" s="230">
        <f>ROUND(E83*H83,2)</f>
        <v>0</v>
      </c>
      <c r="J83" s="230"/>
      <c r="K83" s="230">
        <f>ROUND(E83*J83,2)</f>
        <v>0</v>
      </c>
      <c r="L83" s="230">
        <v>0</v>
      </c>
      <c r="M83" s="230">
        <f>G83*(1+L83/100)</f>
        <v>0</v>
      </c>
      <c r="N83" s="221">
        <v>0</v>
      </c>
      <c r="O83" s="221">
        <f>ROUND(E83*N83,5)</f>
        <v>0</v>
      </c>
      <c r="P83" s="221">
        <v>0</v>
      </c>
      <c r="Q83" s="221">
        <f>ROUND(E83*P83,5)</f>
        <v>0</v>
      </c>
      <c r="R83" s="221"/>
      <c r="S83" s="221"/>
      <c r="T83" s="222">
        <v>2.1000000000000001E-2</v>
      </c>
      <c r="U83" s="221">
        <f>ROUND(E83*T83,2)</f>
        <v>0.32</v>
      </c>
      <c r="V83" s="211"/>
      <c r="W83" s="211"/>
      <c r="X83" s="211"/>
      <c r="Y83" s="211"/>
      <c r="Z83" s="211"/>
      <c r="AA83" s="211"/>
      <c r="AB83" s="211"/>
      <c r="AC83" s="211"/>
      <c r="AD83" s="211"/>
      <c r="AE83" s="211" t="s">
        <v>114</v>
      </c>
      <c r="AF83" s="211"/>
      <c r="AG83" s="211"/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5">
      <c r="A84" s="212">
        <v>69</v>
      </c>
      <c r="B84" s="219" t="s">
        <v>256</v>
      </c>
      <c r="C84" s="262" t="s">
        <v>257</v>
      </c>
      <c r="D84" s="221" t="s">
        <v>113</v>
      </c>
      <c r="E84" s="226">
        <v>2</v>
      </c>
      <c r="F84" s="229">
        <f>H84+J84</f>
        <v>0</v>
      </c>
      <c r="G84" s="230">
        <f>ROUND(E84*F84,2)</f>
        <v>0</v>
      </c>
      <c r="H84" s="230"/>
      <c r="I84" s="230">
        <f>ROUND(E84*H84,2)</f>
        <v>0</v>
      </c>
      <c r="J84" s="230"/>
      <c r="K84" s="230">
        <f>ROUND(E84*J84,2)</f>
        <v>0</v>
      </c>
      <c r="L84" s="230">
        <v>0</v>
      </c>
      <c r="M84" s="230">
        <f>G84*(1+L84/100)</f>
        <v>0</v>
      </c>
      <c r="N84" s="221">
        <v>3.3E-4</v>
      </c>
      <c r="O84" s="221">
        <f>ROUND(E84*N84,5)</f>
        <v>6.6E-4</v>
      </c>
      <c r="P84" s="221">
        <v>0</v>
      </c>
      <c r="Q84" s="221">
        <f>ROUND(E84*P84,5)</f>
        <v>0</v>
      </c>
      <c r="R84" s="221"/>
      <c r="S84" s="221"/>
      <c r="T84" s="222">
        <v>0</v>
      </c>
      <c r="U84" s="221">
        <f>ROUND(E84*T84,2)</f>
        <v>0</v>
      </c>
      <c r="V84" s="211"/>
      <c r="W84" s="211"/>
      <c r="X84" s="211"/>
      <c r="Y84" s="211"/>
      <c r="Z84" s="211"/>
      <c r="AA84" s="211"/>
      <c r="AB84" s="211"/>
      <c r="AC84" s="211"/>
      <c r="AD84" s="211"/>
      <c r="AE84" s="211" t="s">
        <v>138</v>
      </c>
      <c r="AF84" s="211"/>
      <c r="AG84" s="211"/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 x14ac:dyDescent="0.25">
      <c r="A85" s="212">
        <v>70</v>
      </c>
      <c r="B85" s="219" t="s">
        <v>258</v>
      </c>
      <c r="C85" s="262" t="s">
        <v>259</v>
      </c>
      <c r="D85" s="221" t="s">
        <v>113</v>
      </c>
      <c r="E85" s="226">
        <v>2</v>
      </c>
      <c r="F85" s="229">
        <f>H85+J85</f>
        <v>0</v>
      </c>
      <c r="G85" s="230">
        <f>ROUND(E85*F85,2)</f>
        <v>0</v>
      </c>
      <c r="H85" s="230"/>
      <c r="I85" s="230">
        <f>ROUND(E85*H85,2)</f>
        <v>0</v>
      </c>
      <c r="J85" s="230"/>
      <c r="K85" s="230">
        <f>ROUND(E85*J85,2)</f>
        <v>0</v>
      </c>
      <c r="L85" s="230">
        <v>0</v>
      </c>
      <c r="M85" s="230">
        <f>G85*(1+L85/100)</f>
        <v>0</v>
      </c>
      <c r="N85" s="221">
        <v>3.3E-4</v>
      </c>
      <c r="O85" s="221">
        <f>ROUND(E85*N85,5)</f>
        <v>6.6E-4</v>
      </c>
      <c r="P85" s="221">
        <v>0</v>
      </c>
      <c r="Q85" s="221">
        <f>ROUND(E85*P85,5)</f>
        <v>0</v>
      </c>
      <c r="R85" s="221"/>
      <c r="S85" s="221"/>
      <c r="T85" s="222">
        <v>0</v>
      </c>
      <c r="U85" s="221">
        <f>ROUND(E85*T85,2)</f>
        <v>0</v>
      </c>
      <c r="V85" s="211"/>
      <c r="W85" s="211"/>
      <c r="X85" s="211"/>
      <c r="Y85" s="211"/>
      <c r="Z85" s="211"/>
      <c r="AA85" s="211"/>
      <c r="AB85" s="211"/>
      <c r="AC85" s="211"/>
      <c r="AD85" s="211"/>
      <c r="AE85" s="211" t="s">
        <v>138</v>
      </c>
      <c r="AF85" s="211"/>
      <c r="AG85" s="211"/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 x14ac:dyDescent="0.25">
      <c r="A86" s="212">
        <v>71</v>
      </c>
      <c r="B86" s="219" t="s">
        <v>260</v>
      </c>
      <c r="C86" s="262" t="s">
        <v>261</v>
      </c>
      <c r="D86" s="221" t="s">
        <v>113</v>
      </c>
      <c r="E86" s="226">
        <v>1</v>
      </c>
      <c r="F86" s="229">
        <f>H86+J86</f>
        <v>0</v>
      </c>
      <c r="G86" s="230">
        <f>ROUND(E86*F86,2)</f>
        <v>0</v>
      </c>
      <c r="H86" s="230"/>
      <c r="I86" s="230">
        <f>ROUND(E86*H86,2)</f>
        <v>0</v>
      </c>
      <c r="J86" s="230"/>
      <c r="K86" s="230">
        <f>ROUND(E86*J86,2)</f>
        <v>0</v>
      </c>
      <c r="L86" s="230">
        <v>0</v>
      </c>
      <c r="M86" s="230">
        <f>G86*(1+L86/100)</f>
        <v>0</v>
      </c>
      <c r="N86" s="221">
        <v>3.3E-4</v>
      </c>
      <c r="O86" s="221">
        <f>ROUND(E86*N86,5)</f>
        <v>3.3E-4</v>
      </c>
      <c r="P86" s="221">
        <v>0</v>
      </c>
      <c r="Q86" s="221">
        <f>ROUND(E86*P86,5)</f>
        <v>0</v>
      </c>
      <c r="R86" s="221"/>
      <c r="S86" s="221"/>
      <c r="T86" s="222">
        <v>0</v>
      </c>
      <c r="U86" s="221">
        <f>ROUND(E86*T86,2)</f>
        <v>0</v>
      </c>
      <c r="V86" s="211"/>
      <c r="W86" s="211"/>
      <c r="X86" s="211"/>
      <c r="Y86" s="211"/>
      <c r="Z86" s="211"/>
      <c r="AA86" s="211"/>
      <c r="AB86" s="211"/>
      <c r="AC86" s="211"/>
      <c r="AD86" s="211"/>
      <c r="AE86" s="211" t="s">
        <v>138</v>
      </c>
      <c r="AF86" s="211"/>
      <c r="AG86" s="211"/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5">
      <c r="A87" s="212">
        <v>72</v>
      </c>
      <c r="B87" s="219" t="s">
        <v>262</v>
      </c>
      <c r="C87" s="262" t="s">
        <v>263</v>
      </c>
      <c r="D87" s="221" t="s">
        <v>113</v>
      </c>
      <c r="E87" s="226">
        <v>2</v>
      </c>
      <c r="F87" s="229">
        <f>H87+J87</f>
        <v>0</v>
      </c>
      <c r="G87" s="230">
        <f>ROUND(E87*F87,2)</f>
        <v>0</v>
      </c>
      <c r="H87" s="230"/>
      <c r="I87" s="230">
        <f>ROUND(E87*H87,2)</f>
        <v>0</v>
      </c>
      <c r="J87" s="230"/>
      <c r="K87" s="230">
        <f>ROUND(E87*J87,2)</f>
        <v>0</v>
      </c>
      <c r="L87" s="230">
        <v>0</v>
      </c>
      <c r="M87" s="230">
        <f>G87*(1+L87/100)</f>
        <v>0</v>
      </c>
      <c r="N87" s="221">
        <v>3.3E-4</v>
      </c>
      <c r="O87" s="221">
        <f>ROUND(E87*N87,5)</f>
        <v>6.6E-4</v>
      </c>
      <c r="P87" s="221">
        <v>0</v>
      </c>
      <c r="Q87" s="221">
        <f>ROUND(E87*P87,5)</f>
        <v>0</v>
      </c>
      <c r="R87" s="221"/>
      <c r="S87" s="221"/>
      <c r="T87" s="222">
        <v>0</v>
      </c>
      <c r="U87" s="221">
        <f>ROUND(E87*T87,2)</f>
        <v>0</v>
      </c>
      <c r="V87" s="211"/>
      <c r="W87" s="211"/>
      <c r="X87" s="211"/>
      <c r="Y87" s="211"/>
      <c r="Z87" s="211"/>
      <c r="AA87" s="211"/>
      <c r="AB87" s="211"/>
      <c r="AC87" s="211"/>
      <c r="AD87" s="211"/>
      <c r="AE87" s="211" t="s">
        <v>138</v>
      </c>
      <c r="AF87" s="211"/>
      <c r="AG87" s="211"/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5">
      <c r="A88" s="212">
        <v>73</v>
      </c>
      <c r="B88" s="219" t="s">
        <v>264</v>
      </c>
      <c r="C88" s="262" t="s">
        <v>265</v>
      </c>
      <c r="D88" s="221" t="s">
        <v>113</v>
      </c>
      <c r="E88" s="226">
        <v>2</v>
      </c>
      <c r="F88" s="229">
        <f>H88+J88</f>
        <v>0</v>
      </c>
      <c r="G88" s="230">
        <f>ROUND(E88*F88,2)</f>
        <v>0</v>
      </c>
      <c r="H88" s="230"/>
      <c r="I88" s="230">
        <f>ROUND(E88*H88,2)</f>
        <v>0</v>
      </c>
      <c r="J88" s="230"/>
      <c r="K88" s="230">
        <f>ROUND(E88*J88,2)</f>
        <v>0</v>
      </c>
      <c r="L88" s="230">
        <v>0</v>
      </c>
      <c r="M88" s="230">
        <f>G88*(1+L88/100)</f>
        <v>0</v>
      </c>
      <c r="N88" s="221">
        <v>3.3E-4</v>
      </c>
      <c r="O88" s="221">
        <f>ROUND(E88*N88,5)</f>
        <v>6.6E-4</v>
      </c>
      <c r="P88" s="221">
        <v>0</v>
      </c>
      <c r="Q88" s="221">
        <f>ROUND(E88*P88,5)</f>
        <v>0</v>
      </c>
      <c r="R88" s="221"/>
      <c r="S88" s="221"/>
      <c r="T88" s="222">
        <v>0</v>
      </c>
      <c r="U88" s="221">
        <f>ROUND(E88*T88,2)</f>
        <v>0</v>
      </c>
      <c r="V88" s="211"/>
      <c r="W88" s="211"/>
      <c r="X88" s="211"/>
      <c r="Y88" s="211"/>
      <c r="Z88" s="211"/>
      <c r="AA88" s="211"/>
      <c r="AB88" s="211"/>
      <c r="AC88" s="211"/>
      <c r="AD88" s="211"/>
      <c r="AE88" s="211" t="s">
        <v>138</v>
      </c>
      <c r="AF88" s="211"/>
      <c r="AG88" s="211"/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5">
      <c r="A89" s="212">
        <v>74</v>
      </c>
      <c r="B89" s="219" t="s">
        <v>266</v>
      </c>
      <c r="C89" s="262" t="s">
        <v>259</v>
      </c>
      <c r="D89" s="221" t="s">
        <v>113</v>
      </c>
      <c r="E89" s="226">
        <v>2</v>
      </c>
      <c r="F89" s="229">
        <f>H89+J89</f>
        <v>0</v>
      </c>
      <c r="G89" s="230">
        <f>ROUND(E89*F89,2)</f>
        <v>0</v>
      </c>
      <c r="H89" s="230"/>
      <c r="I89" s="230">
        <f>ROUND(E89*H89,2)</f>
        <v>0</v>
      </c>
      <c r="J89" s="230"/>
      <c r="K89" s="230">
        <f>ROUND(E89*J89,2)</f>
        <v>0</v>
      </c>
      <c r="L89" s="230">
        <v>0</v>
      </c>
      <c r="M89" s="230">
        <f>G89*(1+L89/100)</f>
        <v>0</v>
      </c>
      <c r="N89" s="221">
        <v>3.3E-4</v>
      </c>
      <c r="O89" s="221">
        <f>ROUND(E89*N89,5)</f>
        <v>6.6E-4</v>
      </c>
      <c r="P89" s="221">
        <v>0</v>
      </c>
      <c r="Q89" s="221">
        <f>ROUND(E89*P89,5)</f>
        <v>0</v>
      </c>
      <c r="R89" s="221"/>
      <c r="S89" s="221"/>
      <c r="T89" s="222">
        <v>0</v>
      </c>
      <c r="U89" s="221">
        <f>ROUND(E89*T89,2)</f>
        <v>0</v>
      </c>
      <c r="V89" s="211"/>
      <c r="W89" s="211"/>
      <c r="X89" s="211"/>
      <c r="Y89" s="211"/>
      <c r="Z89" s="211"/>
      <c r="AA89" s="211"/>
      <c r="AB89" s="211"/>
      <c r="AC89" s="211"/>
      <c r="AD89" s="211"/>
      <c r="AE89" s="211" t="s">
        <v>138</v>
      </c>
      <c r="AF89" s="211"/>
      <c r="AG89" s="211"/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5">
      <c r="A90" s="212">
        <v>75</v>
      </c>
      <c r="B90" s="219" t="s">
        <v>267</v>
      </c>
      <c r="C90" s="262" t="s">
        <v>268</v>
      </c>
      <c r="D90" s="221" t="s">
        <v>113</v>
      </c>
      <c r="E90" s="226">
        <v>3</v>
      </c>
      <c r="F90" s="229">
        <f>H90+J90</f>
        <v>0</v>
      </c>
      <c r="G90" s="230">
        <f>ROUND(E90*F90,2)</f>
        <v>0</v>
      </c>
      <c r="H90" s="230"/>
      <c r="I90" s="230">
        <f>ROUND(E90*H90,2)</f>
        <v>0</v>
      </c>
      <c r="J90" s="230"/>
      <c r="K90" s="230">
        <f>ROUND(E90*J90,2)</f>
        <v>0</v>
      </c>
      <c r="L90" s="230">
        <v>0</v>
      </c>
      <c r="M90" s="230">
        <f>G90*(1+L90/100)</f>
        <v>0</v>
      </c>
      <c r="N90" s="221">
        <v>3.3E-4</v>
      </c>
      <c r="O90" s="221">
        <f>ROUND(E90*N90,5)</f>
        <v>9.8999999999999999E-4</v>
      </c>
      <c r="P90" s="221">
        <v>0</v>
      </c>
      <c r="Q90" s="221">
        <f>ROUND(E90*P90,5)</f>
        <v>0</v>
      </c>
      <c r="R90" s="221"/>
      <c r="S90" s="221"/>
      <c r="T90" s="222">
        <v>0</v>
      </c>
      <c r="U90" s="221">
        <f>ROUND(E90*T90,2)</f>
        <v>0</v>
      </c>
      <c r="V90" s="211"/>
      <c r="W90" s="211"/>
      <c r="X90" s="211"/>
      <c r="Y90" s="211"/>
      <c r="Z90" s="211"/>
      <c r="AA90" s="211"/>
      <c r="AB90" s="211"/>
      <c r="AC90" s="211"/>
      <c r="AD90" s="211"/>
      <c r="AE90" s="211" t="s">
        <v>138</v>
      </c>
      <c r="AF90" s="211"/>
      <c r="AG90" s="211"/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5">
      <c r="A91" s="212">
        <v>76</v>
      </c>
      <c r="B91" s="219" t="s">
        <v>269</v>
      </c>
      <c r="C91" s="262" t="s">
        <v>270</v>
      </c>
      <c r="D91" s="221" t="s">
        <v>0</v>
      </c>
      <c r="E91" s="226">
        <v>594.07000000000005</v>
      </c>
      <c r="F91" s="229">
        <f>H91+J91</f>
        <v>0</v>
      </c>
      <c r="G91" s="230">
        <f>ROUND(E91*F91,2)</f>
        <v>0</v>
      </c>
      <c r="H91" s="230"/>
      <c r="I91" s="230">
        <f>ROUND(E91*H91,2)</f>
        <v>0</v>
      </c>
      <c r="J91" s="230"/>
      <c r="K91" s="230">
        <f>ROUND(E91*J91,2)</f>
        <v>0</v>
      </c>
      <c r="L91" s="230">
        <v>0</v>
      </c>
      <c r="M91" s="230">
        <f>G91*(1+L91/100)</f>
        <v>0</v>
      </c>
      <c r="N91" s="221">
        <v>0</v>
      </c>
      <c r="O91" s="221">
        <f>ROUND(E91*N91,5)</f>
        <v>0</v>
      </c>
      <c r="P91" s="221">
        <v>0</v>
      </c>
      <c r="Q91" s="221">
        <f>ROUND(E91*P91,5)</f>
        <v>0</v>
      </c>
      <c r="R91" s="221"/>
      <c r="S91" s="221"/>
      <c r="T91" s="222">
        <v>0</v>
      </c>
      <c r="U91" s="221">
        <f>ROUND(E91*T91,2)</f>
        <v>0</v>
      </c>
      <c r="V91" s="211"/>
      <c r="W91" s="211"/>
      <c r="X91" s="211"/>
      <c r="Y91" s="211"/>
      <c r="Z91" s="211"/>
      <c r="AA91" s="211"/>
      <c r="AB91" s="211"/>
      <c r="AC91" s="211"/>
      <c r="AD91" s="211"/>
      <c r="AE91" s="211" t="s">
        <v>114</v>
      </c>
      <c r="AF91" s="211"/>
      <c r="AG91" s="211"/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5">
      <c r="A92" s="212">
        <v>77</v>
      </c>
      <c r="B92" s="219" t="s">
        <v>271</v>
      </c>
      <c r="C92" s="262" t="s">
        <v>272</v>
      </c>
      <c r="D92" s="221" t="s">
        <v>0</v>
      </c>
      <c r="E92" s="226">
        <v>594.07000000000005</v>
      </c>
      <c r="F92" s="229">
        <f>H92+J92</f>
        <v>0</v>
      </c>
      <c r="G92" s="230">
        <f>ROUND(E92*F92,2)</f>
        <v>0</v>
      </c>
      <c r="H92" s="230"/>
      <c r="I92" s="230">
        <f>ROUND(E92*H92,2)</f>
        <v>0</v>
      </c>
      <c r="J92" s="230"/>
      <c r="K92" s="230">
        <f>ROUND(E92*J92,2)</f>
        <v>0</v>
      </c>
      <c r="L92" s="230">
        <v>0</v>
      </c>
      <c r="M92" s="230">
        <f>G92*(1+L92/100)</f>
        <v>0</v>
      </c>
      <c r="N92" s="221">
        <v>0</v>
      </c>
      <c r="O92" s="221">
        <f>ROUND(E92*N92,5)</f>
        <v>0</v>
      </c>
      <c r="P92" s="221">
        <v>0</v>
      </c>
      <c r="Q92" s="221">
        <f>ROUND(E92*P92,5)</f>
        <v>0</v>
      </c>
      <c r="R92" s="221"/>
      <c r="S92" s="221"/>
      <c r="T92" s="222">
        <v>0</v>
      </c>
      <c r="U92" s="221">
        <f>ROUND(E92*T92,2)</f>
        <v>0</v>
      </c>
      <c r="V92" s="211"/>
      <c r="W92" s="211"/>
      <c r="X92" s="211"/>
      <c r="Y92" s="211"/>
      <c r="Z92" s="211"/>
      <c r="AA92" s="211"/>
      <c r="AB92" s="211"/>
      <c r="AC92" s="211"/>
      <c r="AD92" s="211"/>
      <c r="AE92" s="211" t="s">
        <v>114</v>
      </c>
      <c r="AF92" s="211"/>
      <c r="AG92" s="211"/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x14ac:dyDescent="0.25">
      <c r="A93" s="213" t="s">
        <v>109</v>
      </c>
      <c r="B93" s="220" t="s">
        <v>70</v>
      </c>
      <c r="C93" s="263" t="s">
        <v>71</v>
      </c>
      <c r="D93" s="223"/>
      <c r="E93" s="227"/>
      <c r="F93" s="231"/>
      <c r="G93" s="231">
        <f>SUMIF(AE94:AE111,"&lt;&gt;NOR",G94:G111)</f>
        <v>0</v>
      </c>
      <c r="H93" s="231"/>
      <c r="I93" s="231">
        <f>SUM(I94:I111)</f>
        <v>0</v>
      </c>
      <c r="J93" s="231"/>
      <c r="K93" s="231">
        <f>SUM(K94:K111)</f>
        <v>0</v>
      </c>
      <c r="L93" s="231"/>
      <c r="M93" s="231">
        <f>SUM(M94:M111)</f>
        <v>0</v>
      </c>
      <c r="N93" s="223"/>
      <c r="O93" s="223">
        <f>SUM(O94:O111)</f>
        <v>3.2919999999999998E-2</v>
      </c>
      <c r="P93" s="223"/>
      <c r="Q93" s="223">
        <f>SUM(Q94:Q111)</f>
        <v>0.27985999999999994</v>
      </c>
      <c r="R93" s="223"/>
      <c r="S93" s="223"/>
      <c r="T93" s="224"/>
      <c r="U93" s="223">
        <f>SUM(U94:U111)</f>
        <v>19.28</v>
      </c>
      <c r="AE93" t="s">
        <v>110</v>
      </c>
    </row>
    <row r="94" spans="1:60" outlineLevel="1" x14ac:dyDescent="0.25">
      <c r="A94" s="212">
        <v>78</v>
      </c>
      <c r="B94" s="219" t="s">
        <v>273</v>
      </c>
      <c r="C94" s="262" t="s">
        <v>274</v>
      </c>
      <c r="D94" s="221" t="s">
        <v>113</v>
      </c>
      <c r="E94" s="226">
        <v>1</v>
      </c>
      <c r="F94" s="229">
        <f>H94+J94</f>
        <v>0</v>
      </c>
      <c r="G94" s="230">
        <f>ROUND(E94*F94,2)</f>
        <v>0</v>
      </c>
      <c r="H94" s="230"/>
      <c r="I94" s="230">
        <f>ROUND(E94*H94,2)</f>
        <v>0</v>
      </c>
      <c r="J94" s="230"/>
      <c r="K94" s="230">
        <f>ROUND(E94*J94,2)</f>
        <v>0</v>
      </c>
      <c r="L94" s="230">
        <v>0</v>
      </c>
      <c r="M94" s="230">
        <f>G94*(1+L94/100)</f>
        <v>0</v>
      </c>
      <c r="N94" s="221">
        <v>1.8600000000000001E-3</v>
      </c>
      <c r="O94" s="221">
        <f>ROUND(E94*N94,5)</f>
        <v>1.8600000000000001E-3</v>
      </c>
      <c r="P94" s="221">
        <v>0</v>
      </c>
      <c r="Q94" s="221">
        <f>ROUND(E94*P94,5)</f>
        <v>0</v>
      </c>
      <c r="R94" s="221"/>
      <c r="S94" s="221"/>
      <c r="T94" s="222">
        <v>0.14099999999999999</v>
      </c>
      <c r="U94" s="221">
        <f>ROUND(E94*T94,2)</f>
        <v>0.14000000000000001</v>
      </c>
      <c r="V94" s="211"/>
      <c r="W94" s="211"/>
      <c r="X94" s="211"/>
      <c r="Y94" s="211"/>
      <c r="Z94" s="211"/>
      <c r="AA94" s="211"/>
      <c r="AB94" s="211"/>
      <c r="AC94" s="211"/>
      <c r="AD94" s="211"/>
      <c r="AE94" s="211" t="s">
        <v>114</v>
      </c>
      <c r="AF94" s="211"/>
      <c r="AG94" s="211"/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1" x14ac:dyDescent="0.25">
      <c r="A95" s="212">
        <v>79</v>
      </c>
      <c r="B95" s="219" t="s">
        <v>275</v>
      </c>
      <c r="C95" s="262" t="s">
        <v>276</v>
      </c>
      <c r="D95" s="221" t="s">
        <v>182</v>
      </c>
      <c r="E95" s="226">
        <v>1</v>
      </c>
      <c r="F95" s="229">
        <f>H95+J95</f>
        <v>0</v>
      </c>
      <c r="G95" s="230">
        <f>ROUND(E95*F95,2)</f>
        <v>0</v>
      </c>
      <c r="H95" s="230"/>
      <c r="I95" s="230">
        <f>ROUND(E95*H95,2)</f>
        <v>0</v>
      </c>
      <c r="J95" s="230"/>
      <c r="K95" s="230">
        <f>ROUND(E95*J95,2)</f>
        <v>0</v>
      </c>
      <c r="L95" s="230">
        <v>0</v>
      </c>
      <c r="M95" s="230">
        <f>G95*(1+L95/100)</f>
        <v>0</v>
      </c>
      <c r="N95" s="221">
        <v>6.3400000000000001E-3</v>
      </c>
      <c r="O95" s="221">
        <f>ROUND(E95*N95,5)</f>
        <v>6.3400000000000001E-3</v>
      </c>
      <c r="P95" s="221">
        <v>0</v>
      </c>
      <c r="Q95" s="221">
        <f>ROUND(E95*P95,5)</f>
        <v>0</v>
      </c>
      <c r="R95" s="221"/>
      <c r="S95" s="221"/>
      <c r="T95" s="222">
        <v>1.165</v>
      </c>
      <c r="U95" s="221">
        <f>ROUND(E95*T95,2)</f>
        <v>1.17</v>
      </c>
      <c r="V95" s="211"/>
      <c r="W95" s="211"/>
      <c r="X95" s="211"/>
      <c r="Y95" s="211"/>
      <c r="Z95" s="211"/>
      <c r="AA95" s="211"/>
      <c r="AB95" s="211"/>
      <c r="AC95" s="211"/>
      <c r="AD95" s="211"/>
      <c r="AE95" s="211" t="s">
        <v>114</v>
      </c>
      <c r="AF95" s="211"/>
      <c r="AG95" s="211"/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5">
      <c r="A96" s="212">
        <v>80</v>
      </c>
      <c r="B96" s="219" t="s">
        <v>277</v>
      </c>
      <c r="C96" s="262" t="s">
        <v>278</v>
      </c>
      <c r="D96" s="221" t="s">
        <v>182</v>
      </c>
      <c r="E96" s="226">
        <v>1</v>
      </c>
      <c r="F96" s="229">
        <f>H96+J96</f>
        <v>0</v>
      </c>
      <c r="G96" s="230">
        <f>ROUND(E96*F96,2)</f>
        <v>0</v>
      </c>
      <c r="H96" s="230"/>
      <c r="I96" s="230">
        <f>ROUND(E96*H96,2)</f>
        <v>0</v>
      </c>
      <c r="J96" s="230"/>
      <c r="K96" s="230">
        <f>ROUND(E96*J96,2)</f>
        <v>0</v>
      </c>
      <c r="L96" s="230">
        <v>0</v>
      </c>
      <c r="M96" s="230">
        <f>G96*(1+L96/100)</f>
        <v>0</v>
      </c>
      <c r="N96" s="221">
        <v>6.1199999999999996E-3</v>
      </c>
      <c r="O96" s="221">
        <f>ROUND(E96*N96,5)</f>
        <v>6.1199999999999996E-3</v>
      </c>
      <c r="P96" s="221">
        <v>0</v>
      </c>
      <c r="Q96" s="221">
        <f>ROUND(E96*P96,5)</f>
        <v>0</v>
      </c>
      <c r="R96" s="221"/>
      <c r="S96" s="221"/>
      <c r="T96" s="222">
        <v>0.67600000000000005</v>
      </c>
      <c r="U96" s="221">
        <f>ROUND(E96*T96,2)</f>
        <v>0.68</v>
      </c>
      <c r="V96" s="211"/>
      <c r="W96" s="211"/>
      <c r="X96" s="211"/>
      <c r="Y96" s="211"/>
      <c r="Z96" s="211"/>
      <c r="AA96" s="211"/>
      <c r="AB96" s="211"/>
      <c r="AC96" s="211"/>
      <c r="AD96" s="211"/>
      <c r="AE96" s="211" t="s">
        <v>114</v>
      </c>
      <c r="AF96" s="211"/>
      <c r="AG96" s="211"/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 x14ac:dyDescent="0.25">
      <c r="A97" s="212">
        <v>81</v>
      </c>
      <c r="B97" s="219" t="s">
        <v>279</v>
      </c>
      <c r="C97" s="262" t="s">
        <v>280</v>
      </c>
      <c r="D97" s="221" t="s">
        <v>113</v>
      </c>
      <c r="E97" s="226">
        <v>4</v>
      </c>
      <c r="F97" s="229">
        <f>H97+J97</f>
        <v>0</v>
      </c>
      <c r="G97" s="230">
        <f>ROUND(E97*F97,2)</f>
        <v>0</v>
      </c>
      <c r="H97" s="230"/>
      <c r="I97" s="230">
        <f>ROUND(E97*H97,2)</f>
        <v>0</v>
      </c>
      <c r="J97" s="230"/>
      <c r="K97" s="230">
        <f>ROUND(E97*J97,2)</f>
        <v>0</v>
      </c>
      <c r="L97" s="230">
        <v>0</v>
      </c>
      <c r="M97" s="230">
        <f>G97*(1+L97/100)</f>
        <v>0</v>
      </c>
      <c r="N97" s="221">
        <v>0</v>
      </c>
      <c r="O97" s="221">
        <f>ROUND(E97*N97,5)</f>
        <v>0</v>
      </c>
      <c r="P97" s="221">
        <v>0</v>
      </c>
      <c r="Q97" s="221">
        <f>ROUND(E97*P97,5)</f>
        <v>0</v>
      </c>
      <c r="R97" s="221"/>
      <c r="S97" s="221"/>
      <c r="T97" s="222">
        <v>6.2E-2</v>
      </c>
      <c r="U97" s="221">
        <f>ROUND(E97*T97,2)</f>
        <v>0.25</v>
      </c>
      <c r="V97" s="211"/>
      <c r="W97" s="211"/>
      <c r="X97" s="211"/>
      <c r="Y97" s="211"/>
      <c r="Z97" s="211"/>
      <c r="AA97" s="211"/>
      <c r="AB97" s="211"/>
      <c r="AC97" s="211"/>
      <c r="AD97" s="211"/>
      <c r="AE97" s="211" t="s">
        <v>114</v>
      </c>
      <c r="AF97" s="211"/>
      <c r="AG97" s="211"/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 x14ac:dyDescent="0.25">
      <c r="A98" s="212">
        <v>82</v>
      </c>
      <c r="B98" s="219" t="s">
        <v>281</v>
      </c>
      <c r="C98" s="262" t="s">
        <v>282</v>
      </c>
      <c r="D98" s="221" t="s">
        <v>113</v>
      </c>
      <c r="E98" s="226">
        <v>2</v>
      </c>
      <c r="F98" s="229">
        <f>H98+J98</f>
        <v>0</v>
      </c>
      <c r="G98" s="230">
        <f>ROUND(E98*F98,2)</f>
        <v>0</v>
      </c>
      <c r="H98" s="230"/>
      <c r="I98" s="230">
        <f>ROUND(E98*H98,2)</f>
        <v>0</v>
      </c>
      <c r="J98" s="230"/>
      <c r="K98" s="230">
        <f>ROUND(E98*J98,2)</f>
        <v>0</v>
      </c>
      <c r="L98" s="230">
        <v>0</v>
      </c>
      <c r="M98" s="230">
        <f>G98*(1+L98/100)</f>
        <v>0</v>
      </c>
      <c r="N98" s="221">
        <v>2.5200000000000001E-3</v>
      </c>
      <c r="O98" s="221">
        <f>ROUND(E98*N98,5)</f>
        <v>5.0400000000000002E-3</v>
      </c>
      <c r="P98" s="221">
        <v>0</v>
      </c>
      <c r="Q98" s="221">
        <f>ROUND(E98*P98,5)</f>
        <v>0</v>
      </c>
      <c r="R98" s="221"/>
      <c r="S98" s="221"/>
      <c r="T98" s="222">
        <v>0.433</v>
      </c>
      <c r="U98" s="221">
        <f>ROUND(E98*T98,2)</f>
        <v>0.87</v>
      </c>
      <c r="V98" s="211"/>
      <c r="W98" s="211"/>
      <c r="X98" s="211"/>
      <c r="Y98" s="211"/>
      <c r="Z98" s="211"/>
      <c r="AA98" s="211"/>
      <c r="AB98" s="211"/>
      <c r="AC98" s="211"/>
      <c r="AD98" s="211"/>
      <c r="AE98" s="211" t="s">
        <v>114</v>
      </c>
      <c r="AF98" s="211"/>
      <c r="AG98" s="211"/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5">
      <c r="A99" s="212">
        <v>83</v>
      </c>
      <c r="B99" s="219" t="s">
        <v>283</v>
      </c>
      <c r="C99" s="262" t="s">
        <v>284</v>
      </c>
      <c r="D99" s="221" t="s">
        <v>113</v>
      </c>
      <c r="E99" s="226">
        <v>2</v>
      </c>
      <c r="F99" s="229">
        <f>H99+J99</f>
        <v>0</v>
      </c>
      <c r="G99" s="230">
        <f>ROUND(E99*F99,2)</f>
        <v>0</v>
      </c>
      <c r="H99" s="230"/>
      <c r="I99" s="230">
        <f>ROUND(E99*H99,2)</f>
        <v>0</v>
      </c>
      <c r="J99" s="230"/>
      <c r="K99" s="230">
        <f>ROUND(E99*J99,2)</f>
        <v>0</v>
      </c>
      <c r="L99" s="230">
        <v>0</v>
      </c>
      <c r="M99" s="230">
        <f>G99*(1+L99/100)</f>
        <v>0</v>
      </c>
      <c r="N99" s="221">
        <v>1.8699999999999999E-3</v>
      </c>
      <c r="O99" s="221">
        <f>ROUND(E99*N99,5)</f>
        <v>3.7399999999999998E-3</v>
      </c>
      <c r="P99" s="221">
        <v>0</v>
      </c>
      <c r="Q99" s="221">
        <f>ROUND(E99*P99,5)</f>
        <v>0</v>
      </c>
      <c r="R99" s="221"/>
      <c r="S99" s="221"/>
      <c r="T99" s="222">
        <v>0.433</v>
      </c>
      <c r="U99" s="221">
        <f>ROUND(E99*T99,2)</f>
        <v>0.87</v>
      </c>
      <c r="V99" s="211"/>
      <c r="W99" s="211"/>
      <c r="X99" s="211"/>
      <c r="Y99" s="211"/>
      <c r="Z99" s="211"/>
      <c r="AA99" s="211"/>
      <c r="AB99" s="211"/>
      <c r="AC99" s="211"/>
      <c r="AD99" s="211"/>
      <c r="AE99" s="211" t="s">
        <v>114</v>
      </c>
      <c r="AF99" s="211"/>
      <c r="AG99" s="211"/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5">
      <c r="A100" s="212">
        <v>84</v>
      </c>
      <c r="B100" s="219" t="s">
        <v>285</v>
      </c>
      <c r="C100" s="262" t="s">
        <v>286</v>
      </c>
      <c r="D100" s="221" t="s">
        <v>113</v>
      </c>
      <c r="E100" s="226">
        <v>2</v>
      </c>
      <c r="F100" s="229">
        <f>H100+J100</f>
        <v>0</v>
      </c>
      <c r="G100" s="230">
        <f>ROUND(E100*F100,2)</f>
        <v>0</v>
      </c>
      <c r="H100" s="230"/>
      <c r="I100" s="230">
        <f>ROUND(E100*H100,2)</f>
        <v>0</v>
      </c>
      <c r="J100" s="230"/>
      <c r="K100" s="230">
        <f>ROUND(E100*J100,2)</f>
        <v>0</v>
      </c>
      <c r="L100" s="230">
        <v>0</v>
      </c>
      <c r="M100" s="230">
        <f>G100*(1+L100/100)</f>
        <v>0</v>
      </c>
      <c r="N100" s="221">
        <v>6.3000000000000003E-4</v>
      </c>
      <c r="O100" s="221">
        <f>ROUND(E100*N100,5)</f>
        <v>1.2600000000000001E-3</v>
      </c>
      <c r="P100" s="221">
        <v>0</v>
      </c>
      <c r="Q100" s="221">
        <f>ROUND(E100*P100,5)</f>
        <v>0</v>
      </c>
      <c r="R100" s="221"/>
      <c r="S100" s="221"/>
      <c r="T100" s="222">
        <v>0.38100000000000001</v>
      </c>
      <c r="U100" s="221">
        <f>ROUND(E100*T100,2)</f>
        <v>0.76</v>
      </c>
      <c r="V100" s="211"/>
      <c r="W100" s="211"/>
      <c r="X100" s="211"/>
      <c r="Y100" s="211"/>
      <c r="Z100" s="211"/>
      <c r="AA100" s="211"/>
      <c r="AB100" s="211"/>
      <c r="AC100" s="211"/>
      <c r="AD100" s="211"/>
      <c r="AE100" s="211" t="s">
        <v>114</v>
      </c>
      <c r="AF100" s="211"/>
      <c r="AG100" s="211"/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5">
      <c r="A101" s="212">
        <v>85</v>
      </c>
      <c r="B101" s="219" t="s">
        <v>287</v>
      </c>
      <c r="C101" s="262" t="s">
        <v>288</v>
      </c>
      <c r="D101" s="221" t="s">
        <v>182</v>
      </c>
      <c r="E101" s="226">
        <v>2</v>
      </c>
      <c r="F101" s="229">
        <f>H101+J101</f>
        <v>0</v>
      </c>
      <c r="G101" s="230">
        <f>ROUND(E101*F101,2)</f>
        <v>0</v>
      </c>
      <c r="H101" s="230"/>
      <c r="I101" s="230">
        <f>ROUND(E101*H101,2)</f>
        <v>0</v>
      </c>
      <c r="J101" s="230"/>
      <c r="K101" s="230">
        <f>ROUND(E101*J101,2)</f>
        <v>0</v>
      </c>
      <c r="L101" s="230">
        <v>0</v>
      </c>
      <c r="M101" s="230">
        <f>G101*(1+L101/100)</f>
        <v>0</v>
      </c>
      <c r="N101" s="221">
        <v>3.0300000000000001E-3</v>
      </c>
      <c r="O101" s="221">
        <f>ROUND(E101*N101,5)</f>
        <v>6.0600000000000003E-3</v>
      </c>
      <c r="P101" s="221">
        <v>0</v>
      </c>
      <c r="Q101" s="221">
        <f>ROUND(E101*P101,5)</f>
        <v>0</v>
      </c>
      <c r="R101" s="221"/>
      <c r="S101" s="221"/>
      <c r="T101" s="222">
        <v>1.3240000000000001</v>
      </c>
      <c r="U101" s="221">
        <f>ROUND(E101*T101,2)</f>
        <v>2.65</v>
      </c>
      <c r="V101" s="211"/>
      <c r="W101" s="211"/>
      <c r="X101" s="211"/>
      <c r="Y101" s="211"/>
      <c r="Z101" s="211"/>
      <c r="AA101" s="211"/>
      <c r="AB101" s="211"/>
      <c r="AC101" s="211"/>
      <c r="AD101" s="211"/>
      <c r="AE101" s="211" t="s">
        <v>114</v>
      </c>
      <c r="AF101" s="211"/>
      <c r="AG101" s="211"/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1" x14ac:dyDescent="0.25">
      <c r="A102" s="212">
        <v>86</v>
      </c>
      <c r="B102" s="219" t="s">
        <v>289</v>
      </c>
      <c r="C102" s="262" t="s">
        <v>290</v>
      </c>
      <c r="D102" s="221" t="s">
        <v>113</v>
      </c>
      <c r="E102" s="226">
        <v>12</v>
      </c>
      <c r="F102" s="229">
        <f>H102+J102</f>
        <v>0</v>
      </c>
      <c r="G102" s="230">
        <f>ROUND(E102*F102,2)</f>
        <v>0</v>
      </c>
      <c r="H102" s="230"/>
      <c r="I102" s="230">
        <f>ROUND(E102*H102,2)</f>
        <v>0</v>
      </c>
      <c r="J102" s="230"/>
      <c r="K102" s="230">
        <f>ROUND(E102*J102,2)</f>
        <v>0</v>
      </c>
      <c r="L102" s="230">
        <v>0</v>
      </c>
      <c r="M102" s="230">
        <f>G102*(1+L102/100)</f>
        <v>0</v>
      </c>
      <c r="N102" s="221">
        <v>2.0000000000000002E-5</v>
      </c>
      <c r="O102" s="221">
        <f>ROUND(E102*N102,5)</f>
        <v>2.4000000000000001E-4</v>
      </c>
      <c r="P102" s="221">
        <v>1.4E-2</v>
      </c>
      <c r="Q102" s="221">
        <f>ROUND(E102*P102,5)</f>
        <v>0.16800000000000001</v>
      </c>
      <c r="R102" s="221"/>
      <c r="S102" s="221"/>
      <c r="T102" s="222">
        <v>0.52</v>
      </c>
      <c r="U102" s="221">
        <f>ROUND(E102*T102,2)</f>
        <v>6.24</v>
      </c>
      <c r="V102" s="211"/>
      <c r="W102" s="211"/>
      <c r="X102" s="211"/>
      <c r="Y102" s="211"/>
      <c r="Z102" s="211"/>
      <c r="AA102" s="211"/>
      <c r="AB102" s="211"/>
      <c r="AC102" s="211"/>
      <c r="AD102" s="211"/>
      <c r="AE102" s="211" t="s">
        <v>114</v>
      </c>
      <c r="AF102" s="211"/>
      <c r="AG102" s="211"/>
      <c r="AH102" s="211"/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1" x14ac:dyDescent="0.25">
      <c r="A103" s="212">
        <v>87</v>
      </c>
      <c r="B103" s="219" t="s">
        <v>291</v>
      </c>
      <c r="C103" s="262" t="s">
        <v>292</v>
      </c>
      <c r="D103" s="221" t="s">
        <v>113</v>
      </c>
      <c r="E103" s="226">
        <v>1</v>
      </c>
      <c r="F103" s="229">
        <f>H103+J103</f>
        <v>0</v>
      </c>
      <c r="G103" s="230">
        <f>ROUND(E103*F103,2)</f>
        <v>0</v>
      </c>
      <c r="H103" s="230"/>
      <c r="I103" s="230">
        <f>ROUND(E103*H103,2)</f>
        <v>0</v>
      </c>
      <c r="J103" s="230"/>
      <c r="K103" s="230">
        <f>ROUND(E103*J103,2)</f>
        <v>0</v>
      </c>
      <c r="L103" s="230">
        <v>0</v>
      </c>
      <c r="M103" s="230">
        <f>G103*(1+L103/100)</f>
        <v>0</v>
      </c>
      <c r="N103" s="221">
        <v>2.0000000000000002E-5</v>
      </c>
      <c r="O103" s="221">
        <f>ROUND(E103*N103,5)</f>
        <v>2.0000000000000002E-5</v>
      </c>
      <c r="P103" s="221">
        <v>1.7000000000000001E-2</v>
      </c>
      <c r="Q103" s="221">
        <f>ROUND(E103*P103,5)</f>
        <v>1.7000000000000001E-2</v>
      </c>
      <c r="R103" s="221"/>
      <c r="S103" s="221"/>
      <c r="T103" s="222">
        <v>0.38500000000000001</v>
      </c>
      <c r="U103" s="221">
        <f>ROUND(E103*T103,2)</f>
        <v>0.39</v>
      </c>
      <c r="V103" s="211"/>
      <c r="W103" s="211"/>
      <c r="X103" s="211"/>
      <c r="Y103" s="211"/>
      <c r="Z103" s="211"/>
      <c r="AA103" s="211"/>
      <c r="AB103" s="211"/>
      <c r="AC103" s="211"/>
      <c r="AD103" s="211"/>
      <c r="AE103" s="211" t="s">
        <v>114</v>
      </c>
      <c r="AF103" s="211"/>
      <c r="AG103" s="211"/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1" x14ac:dyDescent="0.25">
      <c r="A104" s="212">
        <v>88</v>
      </c>
      <c r="B104" s="219" t="s">
        <v>293</v>
      </c>
      <c r="C104" s="262" t="s">
        <v>294</v>
      </c>
      <c r="D104" s="221" t="s">
        <v>113</v>
      </c>
      <c r="E104" s="226">
        <v>8</v>
      </c>
      <c r="F104" s="229">
        <f>H104+J104</f>
        <v>0</v>
      </c>
      <c r="G104" s="230">
        <f>ROUND(E104*F104,2)</f>
        <v>0</v>
      </c>
      <c r="H104" s="230"/>
      <c r="I104" s="230">
        <f>ROUND(E104*H104,2)</f>
        <v>0</v>
      </c>
      <c r="J104" s="230"/>
      <c r="K104" s="230">
        <f>ROUND(E104*J104,2)</f>
        <v>0</v>
      </c>
      <c r="L104" s="230">
        <v>0</v>
      </c>
      <c r="M104" s="230">
        <f>G104*(1+L104/100)</f>
        <v>0</v>
      </c>
      <c r="N104" s="221">
        <v>2.0000000000000002E-5</v>
      </c>
      <c r="O104" s="221">
        <f>ROUND(E104*N104,5)</f>
        <v>1.6000000000000001E-4</v>
      </c>
      <c r="P104" s="221">
        <v>0</v>
      </c>
      <c r="Q104" s="221">
        <f>ROUND(E104*P104,5)</f>
        <v>0</v>
      </c>
      <c r="R104" s="221"/>
      <c r="S104" s="221"/>
      <c r="T104" s="222">
        <v>0.17699999999999999</v>
      </c>
      <c r="U104" s="221">
        <f>ROUND(E104*T104,2)</f>
        <v>1.42</v>
      </c>
      <c r="V104" s="211"/>
      <c r="W104" s="211"/>
      <c r="X104" s="211"/>
      <c r="Y104" s="211"/>
      <c r="Z104" s="211"/>
      <c r="AA104" s="211"/>
      <c r="AB104" s="211"/>
      <c r="AC104" s="211"/>
      <c r="AD104" s="211"/>
      <c r="AE104" s="211" t="s">
        <v>114</v>
      </c>
      <c r="AF104" s="211"/>
      <c r="AG104" s="211"/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1" x14ac:dyDescent="0.25">
      <c r="A105" s="212">
        <v>89</v>
      </c>
      <c r="B105" s="219" t="s">
        <v>295</v>
      </c>
      <c r="C105" s="262" t="s">
        <v>296</v>
      </c>
      <c r="D105" s="221" t="s">
        <v>113</v>
      </c>
      <c r="E105" s="226">
        <v>16</v>
      </c>
      <c r="F105" s="229">
        <f>H105+J105</f>
        <v>0</v>
      </c>
      <c r="G105" s="230">
        <f>ROUND(E105*F105,2)</f>
        <v>0</v>
      </c>
      <c r="H105" s="230"/>
      <c r="I105" s="230">
        <f>ROUND(E105*H105,2)</f>
        <v>0</v>
      </c>
      <c r="J105" s="230"/>
      <c r="K105" s="230">
        <f>ROUND(E105*J105,2)</f>
        <v>0</v>
      </c>
      <c r="L105" s="230">
        <v>0</v>
      </c>
      <c r="M105" s="230">
        <f>G105*(1+L105/100)</f>
        <v>0</v>
      </c>
      <c r="N105" s="221">
        <v>6.0000000000000002E-5</v>
      </c>
      <c r="O105" s="221">
        <f>ROUND(E105*N105,5)</f>
        <v>9.6000000000000002E-4</v>
      </c>
      <c r="P105" s="221">
        <v>4.6899999999999997E-3</v>
      </c>
      <c r="Q105" s="221">
        <f>ROUND(E105*P105,5)</f>
        <v>7.5039999999999996E-2</v>
      </c>
      <c r="R105" s="221"/>
      <c r="S105" s="221"/>
      <c r="T105" s="222">
        <v>4.2000000000000003E-2</v>
      </c>
      <c r="U105" s="221">
        <f>ROUND(E105*T105,2)</f>
        <v>0.67</v>
      </c>
      <c r="V105" s="211"/>
      <c r="W105" s="211"/>
      <c r="X105" s="211"/>
      <c r="Y105" s="211"/>
      <c r="Z105" s="211"/>
      <c r="AA105" s="211"/>
      <c r="AB105" s="211"/>
      <c r="AC105" s="211"/>
      <c r="AD105" s="211"/>
      <c r="AE105" s="211" t="s">
        <v>114</v>
      </c>
      <c r="AF105" s="211"/>
      <c r="AG105" s="211"/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outlineLevel="1" x14ac:dyDescent="0.25">
      <c r="A106" s="212">
        <v>90</v>
      </c>
      <c r="B106" s="219" t="s">
        <v>297</v>
      </c>
      <c r="C106" s="262" t="s">
        <v>298</v>
      </c>
      <c r="D106" s="221" t="s">
        <v>113</v>
      </c>
      <c r="E106" s="226">
        <v>6</v>
      </c>
      <c r="F106" s="229">
        <f>H106+J106</f>
        <v>0</v>
      </c>
      <c r="G106" s="230">
        <f>ROUND(E106*F106,2)</f>
        <v>0</v>
      </c>
      <c r="H106" s="230"/>
      <c r="I106" s="230">
        <f>ROUND(E106*H106,2)</f>
        <v>0</v>
      </c>
      <c r="J106" s="230"/>
      <c r="K106" s="230">
        <f>ROUND(E106*J106,2)</f>
        <v>0</v>
      </c>
      <c r="L106" s="230">
        <v>0</v>
      </c>
      <c r="M106" s="230">
        <f>G106*(1+L106/100)</f>
        <v>0</v>
      </c>
      <c r="N106" s="221">
        <v>1.7000000000000001E-4</v>
      </c>
      <c r="O106" s="221">
        <f>ROUND(E106*N106,5)</f>
        <v>1.0200000000000001E-3</v>
      </c>
      <c r="P106" s="221">
        <v>2.2000000000000001E-3</v>
      </c>
      <c r="Q106" s="221">
        <f>ROUND(E106*P106,5)</f>
        <v>1.32E-2</v>
      </c>
      <c r="R106" s="221"/>
      <c r="S106" s="221"/>
      <c r="T106" s="222">
        <v>0.312</v>
      </c>
      <c r="U106" s="221">
        <f>ROUND(E106*T106,2)</f>
        <v>1.87</v>
      </c>
      <c r="V106" s="211"/>
      <c r="W106" s="211"/>
      <c r="X106" s="211"/>
      <c r="Y106" s="211"/>
      <c r="Z106" s="211"/>
      <c r="AA106" s="211"/>
      <c r="AB106" s="211"/>
      <c r="AC106" s="211"/>
      <c r="AD106" s="211"/>
      <c r="AE106" s="211" t="s">
        <v>114</v>
      </c>
      <c r="AF106" s="211"/>
      <c r="AG106" s="211"/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1" x14ac:dyDescent="0.25">
      <c r="A107" s="212">
        <v>91</v>
      </c>
      <c r="B107" s="219" t="s">
        <v>299</v>
      </c>
      <c r="C107" s="262" t="s">
        <v>300</v>
      </c>
      <c r="D107" s="221" t="s">
        <v>113</v>
      </c>
      <c r="E107" s="226">
        <v>4</v>
      </c>
      <c r="F107" s="229">
        <f>H107+J107</f>
        <v>0</v>
      </c>
      <c r="G107" s="230">
        <f>ROUND(E107*F107,2)</f>
        <v>0</v>
      </c>
      <c r="H107" s="230"/>
      <c r="I107" s="230">
        <f>ROUND(E107*H107,2)</f>
        <v>0</v>
      </c>
      <c r="J107" s="230"/>
      <c r="K107" s="230">
        <f>ROUND(E107*J107,2)</f>
        <v>0</v>
      </c>
      <c r="L107" s="230">
        <v>0</v>
      </c>
      <c r="M107" s="230">
        <f>G107*(1+L107/100)</f>
        <v>0</v>
      </c>
      <c r="N107" s="221">
        <v>1.0000000000000001E-5</v>
      </c>
      <c r="O107" s="221">
        <f>ROUND(E107*N107,5)</f>
        <v>4.0000000000000003E-5</v>
      </c>
      <c r="P107" s="221">
        <v>4.0000000000000002E-4</v>
      </c>
      <c r="Q107" s="221">
        <f>ROUND(E107*P107,5)</f>
        <v>1.6000000000000001E-3</v>
      </c>
      <c r="R107" s="221"/>
      <c r="S107" s="221"/>
      <c r="T107" s="222">
        <v>0.14599999999999999</v>
      </c>
      <c r="U107" s="221">
        <f>ROUND(E107*T107,2)</f>
        <v>0.57999999999999996</v>
      </c>
      <c r="V107" s="211"/>
      <c r="W107" s="211"/>
      <c r="X107" s="211"/>
      <c r="Y107" s="211"/>
      <c r="Z107" s="211"/>
      <c r="AA107" s="211"/>
      <c r="AB107" s="211"/>
      <c r="AC107" s="211"/>
      <c r="AD107" s="211"/>
      <c r="AE107" s="211" t="s">
        <v>114</v>
      </c>
      <c r="AF107" s="211"/>
      <c r="AG107" s="211"/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1" x14ac:dyDescent="0.25">
      <c r="A108" s="212">
        <v>92</v>
      </c>
      <c r="B108" s="219" t="s">
        <v>301</v>
      </c>
      <c r="C108" s="262" t="s">
        <v>302</v>
      </c>
      <c r="D108" s="221" t="s">
        <v>113</v>
      </c>
      <c r="E108" s="226">
        <v>6</v>
      </c>
      <c r="F108" s="229">
        <f>H108+J108</f>
        <v>0</v>
      </c>
      <c r="G108" s="230">
        <f>ROUND(E108*F108,2)</f>
        <v>0</v>
      </c>
      <c r="H108" s="230"/>
      <c r="I108" s="230">
        <f>ROUND(E108*H108,2)</f>
        <v>0</v>
      </c>
      <c r="J108" s="230"/>
      <c r="K108" s="230">
        <f>ROUND(E108*J108,2)</f>
        <v>0</v>
      </c>
      <c r="L108" s="230">
        <v>0</v>
      </c>
      <c r="M108" s="230">
        <f>G108*(1+L108/100)</f>
        <v>0</v>
      </c>
      <c r="N108" s="221">
        <v>1.0000000000000001E-5</v>
      </c>
      <c r="O108" s="221">
        <f>ROUND(E108*N108,5)</f>
        <v>6.0000000000000002E-5</v>
      </c>
      <c r="P108" s="221">
        <v>2.0000000000000001E-4</v>
      </c>
      <c r="Q108" s="221">
        <f>ROUND(E108*P108,5)</f>
        <v>1.1999999999999999E-3</v>
      </c>
      <c r="R108" s="221"/>
      <c r="S108" s="221"/>
      <c r="T108" s="222">
        <v>0.114</v>
      </c>
      <c r="U108" s="221">
        <f>ROUND(E108*T108,2)</f>
        <v>0.68</v>
      </c>
      <c r="V108" s="211"/>
      <c r="W108" s="211"/>
      <c r="X108" s="211"/>
      <c r="Y108" s="211"/>
      <c r="Z108" s="211"/>
      <c r="AA108" s="211"/>
      <c r="AB108" s="211"/>
      <c r="AC108" s="211"/>
      <c r="AD108" s="211"/>
      <c r="AE108" s="211" t="s">
        <v>114</v>
      </c>
      <c r="AF108" s="211"/>
      <c r="AG108" s="211"/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outlineLevel="1" x14ac:dyDescent="0.25">
      <c r="A109" s="212">
        <v>93</v>
      </c>
      <c r="B109" s="219" t="s">
        <v>303</v>
      </c>
      <c r="C109" s="262" t="s">
        <v>304</v>
      </c>
      <c r="D109" s="221" t="s">
        <v>113</v>
      </c>
      <c r="E109" s="226">
        <v>2</v>
      </c>
      <c r="F109" s="229">
        <f>H109+J109</f>
        <v>0</v>
      </c>
      <c r="G109" s="230">
        <f>ROUND(E109*F109,2)</f>
        <v>0</v>
      </c>
      <c r="H109" s="230"/>
      <c r="I109" s="230">
        <f>ROUND(E109*H109,2)</f>
        <v>0</v>
      </c>
      <c r="J109" s="230"/>
      <c r="K109" s="230">
        <f>ROUND(E109*J109,2)</f>
        <v>0</v>
      </c>
      <c r="L109" s="230">
        <v>0</v>
      </c>
      <c r="M109" s="230">
        <f>G109*(1+L109/100)</f>
        <v>0</v>
      </c>
      <c r="N109" s="221">
        <v>0</v>
      </c>
      <c r="O109" s="221">
        <f>ROUND(E109*N109,5)</f>
        <v>0</v>
      </c>
      <c r="P109" s="221">
        <v>1.91E-3</v>
      </c>
      <c r="Q109" s="221">
        <f>ROUND(E109*P109,5)</f>
        <v>3.82E-3</v>
      </c>
      <c r="R109" s="221"/>
      <c r="S109" s="221"/>
      <c r="T109" s="222">
        <v>2.1000000000000001E-2</v>
      </c>
      <c r="U109" s="221">
        <f>ROUND(E109*T109,2)</f>
        <v>0.04</v>
      </c>
      <c r="V109" s="211"/>
      <c r="W109" s="211"/>
      <c r="X109" s="211"/>
      <c r="Y109" s="211"/>
      <c r="Z109" s="211"/>
      <c r="AA109" s="211"/>
      <c r="AB109" s="211"/>
      <c r="AC109" s="211"/>
      <c r="AD109" s="211"/>
      <c r="AE109" s="211" t="s">
        <v>114</v>
      </c>
      <c r="AF109" s="211"/>
      <c r="AG109" s="211"/>
      <c r="AH109" s="211"/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outlineLevel="1" x14ac:dyDescent="0.25">
      <c r="A110" s="212">
        <v>94</v>
      </c>
      <c r="B110" s="219" t="s">
        <v>305</v>
      </c>
      <c r="C110" s="262" t="s">
        <v>306</v>
      </c>
      <c r="D110" s="221" t="s">
        <v>0</v>
      </c>
      <c r="E110" s="226">
        <v>255.24</v>
      </c>
      <c r="F110" s="229">
        <f>H110+J110</f>
        <v>0</v>
      </c>
      <c r="G110" s="230">
        <f>ROUND(E110*F110,2)</f>
        <v>0</v>
      </c>
      <c r="H110" s="230"/>
      <c r="I110" s="230">
        <f>ROUND(E110*H110,2)</f>
        <v>0</v>
      </c>
      <c r="J110" s="230"/>
      <c r="K110" s="230">
        <f>ROUND(E110*J110,2)</f>
        <v>0</v>
      </c>
      <c r="L110" s="230">
        <v>0</v>
      </c>
      <c r="M110" s="230">
        <f>G110*(1+L110/100)</f>
        <v>0</v>
      </c>
      <c r="N110" s="221">
        <v>0</v>
      </c>
      <c r="O110" s="221">
        <f>ROUND(E110*N110,5)</f>
        <v>0</v>
      </c>
      <c r="P110" s="221">
        <v>0</v>
      </c>
      <c r="Q110" s="221">
        <f>ROUND(E110*P110,5)</f>
        <v>0</v>
      </c>
      <c r="R110" s="221"/>
      <c r="S110" s="221"/>
      <c r="T110" s="222">
        <v>0</v>
      </c>
      <c r="U110" s="221">
        <f>ROUND(E110*T110,2)</f>
        <v>0</v>
      </c>
      <c r="V110" s="211"/>
      <c r="W110" s="211"/>
      <c r="X110" s="211"/>
      <c r="Y110" s="211"/>
      <c r="Z110" s="211"/>
      <c r="AA110" s="211"/>
      <c r="AB110" s="211"/>
      <c r="AC110" s="211"/>
      <c r="AD110" s="211"/>
      <c r="AE110" s="211" t="s">
        <v>114</v>
      </c>
      <c r="AF110" s="211"/>
      <c r="AG110" s="211"/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outlineLevel="1" x14ac:dyDescent="0.25">
      <c r="A111" s="212">
        <v>95</v>
      </c>
      <c r="B111" s="219" t="s">
        <v>307</v>
      </c>
      <c r="C111" s="262" t="s">
        <v>308</v>
      </c>
      <c r="D111" s="221" t="s">
        <v>0</v>
      </c>
      <c r="E111" s="226">
        <v>255.24</v>
      </c>
      <c r="F111" s="229">
        <f>H111+J111</f>
        <v>0</v>
      </c>
      <c r="G111" s="230">
        <f>ROUND(E111*F111,2)</f>
        <v>0</v>
      </c>
      <c r="H111" s="230"/>
      <c r="I111" s="230">
        <f>ROUND(E111*H111,2)</f>
        <v>0</v>
      </c>
      <c r="J111" s="230"/>
      <c r="K111" s="230">
        <f>ROUND(E111*J111,2)</f>
        <v>0</v>
      </c>
      <c r="L111" s="230">
        <v>0</v>
      </c>
      <c r="M111" s="230">
        <f>G111*(1+L111/100)</f>
        <v>0</v>
      </c>
      <c r="N111" s="221">
        <v>0</v>
      </c>
      <c r="O111" s="221">
        <f>ROUND(E111*N111,5)</f>
        <v>0</v>
      </c>
      <c r="P111" s="221">
        <v>0</v>
      </c>
      <c r="Q111" s="221">
        <f>ROUND(E111*P111,5)</f>
        <v>0</v>
      </c>
      <c r="R111" s="221"/>
      <c r="S111" s="221"/>
      <c r="T111" s="222">
        <v>0</v>
      </c>
      <c r="U111" s="221">
        <f>ROUND(E111*T111,2)</f>
        <v>0</v>
      </c>
      <c r="V111" s="211"/>
      <c r="W111" s="211"/>
      <c r="X111" s="211"/>
      <c r="Y111" s="211"/>
      <c r="Z111" s="211"/>
      <c r="AA111" s="211"/>
      <c r="AB111" s="211"/>
      <c r="AC111" s="211"/>
      <c r="AD111" s="211"/>
      <c r="AE111" s="211" t="s">
        <v>114</v>
      </c>
      <c r="AF111" s="211"/>
      <c r="AG111" s="211"/>
      <c r="AH111" s="211"/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x14ac:dyDescent="0.25">
      <c r="A112" s="213" t="s">
        <v>109</v>
      </c>
      <c r="B112" s="220" t="s">
        <v>72</v>
      </c>
      <c r="C112" s="263" t="s">
        <v>73</v>
      </c>
      <c r="D112" s="223"/>
      <c r="E112" s="227"/>
      <c r="F112" s="231"/>
      <c r="G112" s="231">
        <f>SUMIF(AE113:AE119,"&lt;&gt;NOR",G113:G119)</f>
        <v>0</v>
      </c>
      <c r="H112" s="231"/>
      <c r="I112" s="231">
        <f>SUM(I113:I119)</f>
        <v>0</v>
      </c>
      <c r="J112" s="231"/>
      <c r="K112" s="231">
        <f>SUM(K113:K119)</f>
        <v>0</v>
      </c>
      <c r="L112" s="231"/>
      <c r="M112" s="231">
        <f>SUM(M113:M119)</f>
        <v>0</v>
      </c>
      <c r="N112" s="223"/>
      <c r="O112" s="223">
        <f>SUM(O113:O119)</f>
        <v>1.1200000000000001E-3</v>
      </c>
      <c r="P112" s="223"/>
      <c r="Q112" s="223">
        <f>SUM(Q113:Q119)</f>
        <v>1.968E-2</v>
      </c>
      <c r="R112" s="223"/>
      <c r="S112" s="223"/>
      <c r="T112" s="224"/>
      <c r="U112" s="223">
        <f>SUM(U113:U119)</f>
        <v>6.94</v>
      </c>
      <c r="AE112" t="s">
        <v>110</v>
      </c>
    </row>
    <row r="113" spans="1:60" outlineLevel="1" x14ac:dyDescent="0.25">
      <c r="A113" s="212">
        <v>96</v>
      </c>
      <c r="B113" s="219" t="s">
        <v>309</v>
      </c>
      <c r="C113" s="262" t="s">
        <v>310</v>
      </c>
      <c r="D113" s="221" t="s">
        <v>311</v>
      </c>
      <c r="E113" s="226">
        <v>8</v>
      </c>
      <c r="F113" s="229">
        <f>H113+J113</f>
        <v>0</v>
      </c>
      <c r="G113" s="230">
        <f>ROUND(E113*F113,2)</f>
        <v>0</v>
      </c>
      <c r="H113" s="230"/>
      <c r="I113" s="230">
        <f>ROUND(E113*H113,2)</f>
        <v>0</v>
      </c>
      <c r="J113" s="230"/>
      <c r="K113" s="230">
        <f>ROUND(E113*J113,2)</f>
        <v>0</v>
      </c>
      <c r="L113" s="230">
        <v>0</v>
      </c>
      <c r="M113" s="230">
        <f>G113*(1+L113/100)</f>
        <v>0</v>
      </c>
      <c r="N113" s="221">
        <v>6.0000000000000002E-5</v>
      </c>
      <c r="O113" s="221">
        <f>ROUND(E113*N113,5)</f>
        <v>4.8000000000000001E-4</v>
      </c>
      <c r="P113" s="221">
        <v>0</v>
      </c>
      <c r="Q113" s="221">
        <f>ROUND(E113*P113,5)</f>
        <v>0</v>
      </c>
      <c r="R113" s="221"/>
      <c r="S113" s="221"/>
      <c r="T113" s="222">
        <v>0.42599999999999999</v>
      </c>
      <c r="U113" s="221">
        <f>ROUND(E113*T113,2)</f>
        <v>3.41</v>
      </c>
      <c r="V113" s="211"/>
      <c r="W113" s="211"/>
      <c r="X113" s="211"/>
      <c r="Y113" s="211"/>
      <c r="Z113" s="211"/>
      <c r="AA113" s="211"/>
      <c r="AB113" s="211"/>
      <c r="AC113" s="211"/>
      <c r="AD113" s="211"/>
      <c r="AE113" s="211" t="s">
        <v>114</v>
      </c>
      <c r="AF113" s="211"/>
      <c r="AG113" s="211"/>
      <c r="AH113" s="211"/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outlineLevel="1" x14ac:dyDescent="0.25">
      <c r="A114" s="212">
        <v>97</v>
      </c>
      <c r="B114" s="219" t="s">
        <v>312</v>
      </c>
      <c r="C114" s="262" t="s">
        <v>313</v>
      </c>
      <c r="D114" s="221" t="s">
        <v>311</v>
      </c>
      <c r="E114" s="226">
        <v>8</v>
      </c>
      <c r="F114" s="229">
        <f>H114+J114</f>
        <v>0</v>
      </c>
      <c r="G114" s="230">
        <f>ROUND(E114*F114,2)</f>
        <v>0</v>
      </c>
      <c r="H114" s="230"/>
      <c r="I114" s="230">
        <f>ROUND(E114*H114,2)</f>
        <v>0</v>
      </c>
      <c r="J114" s="230"/>
      <c r="K114" s="230">
        <f>ROUND(E114*J114,2)</f>
        <v>0</v>
      </c>
      <c r="L114" s="230">
        <v>0</v>
      </c>
      <c r="M114" s="230">
        <f>G114*(1+L114/100)</f>
        <v>0</v>
      </c>
      <c r="N114" s="221">
        <v>6.0000000000000002E-5</v>
      </c>
      <c r="O114" s="221">
        <f>ROUND(E114*N114,5)</f>
        <v>4.8000000000000001E-4</v>
      </c>
      <c r="P114" s="221">
        <v>0</v>
      </c>
      <c r="Q114" s="221">
        <f>ROUND(E114*P114,5)</f>
        <v>0</v>
      </c>
      <c r="R114" s="221"/>
      <c r="S114" s="221"/>
      <c r="T114" s="222">
        <v>0.42599999999999999</v>
      </c>
      <c r="U114" s="221">
        <f>ROUND(E114*T114,2)</f>
        <v>3.41</v>
      </c>
      <c r="V114" s="211"/>
      <c r="W114" s="211"/>
      <c r="X114" s="211"/>
      <c r="Y114" s="211"/>
      <c r="Z114" s="211"/>
      <c r="AA114" s="211"/>
      <c r="AB114" s="211"/>
      <c r="AC114" s="211"/>
      <c r="AD114" s="211"/>
      <c r="AE114" s="211" t="s">
        <v>114</v>
      </c>
      <c r="AF114" s="211"/>
      <c r="AG114" s="211"/>
      <c r="AH114" s="211"/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outlineLevel="1" x14ac:dyDescent="0.25">
      <c r="A115" s="212">
        <v>98</v>
      </c>
      <c r="B115" s="219" t="s">
        <v>314</v>
      </c>
      <c r="C115" s="262" t="s">
        <v>315</v>
      </c>
      <c r="D115" s="221" t="s">
        <v>113</v>
      </c>
      <c r="E115" s="226">
        <v>8</v>
      </c>
      <c r="F115" s="229">
        <f>H115+J115</f>
        <v>0</v>
      </c>
      <c r="G115" s="230">
        <f>ROUND(E115*F115,2)</f>
        <v>0</v>
      </c>
      <c r="H115" s="230"/>
      <c r="I115" s="230">
        <f>ROUND(E115*H115,2)</f>
        <v>0</v>
      </c>
      <c r="J115" s="230"/>
      <c r="K115" s="230">
        <f>ROUND(E115*J115,2)</f>
        <v>0</v>
      </c>
      <c r="L115" s="230">
        <v>0</v>
      </c>
      <c r="M115" s="230">
        <f>G115*(1+L115/100)</f>
        <v>0</v>
      </c>
      <c r="N115" s="221">
        <v>0</v>
      </c>
      <c r="O115" s="221">
        <f>ROUND(E115*N115,5)</f>
        <v>0</v>
      </c>
      <c r="P115" s="221">
        <v>3.1E-4</v>
      </c>
      <c r="Q115" s="221">
        <f>ROUND(E115*P115,5)</f>
        <v>2.48E-3</v>
      </c>
      <c r="R115" s="221"/>
      <c r="S115" s="221"/>
      <c r="T115" s="222">
        <v>5.0000000000000001E-3</v>
      </c>
      <c r="U115" s="221">
        <f>ROUND(E115*T115,2)</f>
        <v>0.04</v>
      </c>
      <c r="V115" s="211"/>
      <c r="W115" s="211"/>
      <c r="X115" s="211"/>
      <c r="Y115" s="211"/>
      <c r="Z115" s="211"/>
      <c r="AA115" s="211"/>
      <c r="AB115" s="211"/>
      <c r="AC115" s="211"/>
      <c r="AD115" s="211"/>
      <c r="AE115" s="211" t="s">
        <v>114</v>
      </c>
      <c r="AF115" s="211"/>
      <c r="AG115" s="211"/>
      <c r="AH115" s="211"/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1" x14ac:dyDescent="0.25">
      <c r="A116" s="212">
        <v>99</v>
      </c>
      <c r="B116" s="219" t="s">
        <v>316</v>
      </c>
      <c r="C116" s="262" t="s">
        <v>317</v>
      </c>
      <c r="D116" s="221" t="s">
        <v>113</v>
      </c>
      <c r="E116" s="226">
        <v>8</v>
      </c>
      <c r="F116" s="229">
        <f>H116+J116</f>
        <v>0</v>
      </c>
      <c r="G116" s="230">
        <f>ROUND(E116*F116,2)</f>
        <v>0</v>
      </c>
      <c r="H116" s="230"/>
      <c r="I116" s="230">
        <f>ROUND(E116*H116,2)</f>
        <v>0</v>
      </c>
      <c r="J116" s="230"/>
      <c r="K116" s="230">
        <f>ROUND(E116*J116,2)</f>
        <v>0</v>
      </c>
      <c r="L116" s="230">
        <v>0</v>
      </c>
      <c r="M116" s="230">
        <f>G116*(1+L116/100)</f>
        <v>0</v>
      </c>
      <c r="N116" s="221">
        <v>2.0000000000000002E-5</v>
      </c>
      <c r="O116" s="221">
        <f>ROUND(E116*N116,5)</f>
        <v>1.6000000000000001E-4</v>
      </c>
      <c r="P116" s="221">
        <v>2.15E-3</v>
      </c>
      <c r="Q116" s="221">
        <f>ROUND(E116*P116,5)</f>
        <v>1.72E-2</v>
      </c>
      <c r="R116" s="221"/>
      <c r="S116" s="221"/>
      <c r="T116" s="222">
        <v>0.01</v>
      </c>
      <c r="U116" s="221">
        <f>ROUND(E116*T116,2)</f>
        <v>0.08</v>
      </c>
      <c r="V116" s="211"/>
      <c r="W116" s="211"/>
      <c r="X116" s="211"/>
      <c r="Y116" s="211"/>
      <c r="Z116" s="211"/>
      <c r="AA116" s="211"/>
      <c r="AB116" s="211"/>
      <c r="AC116" s="211"/>
      <c r="AD116" s="211"/>
      <c r="AE116" s="211" t="s">
        <v>114</v>
      </c>
      <c r="AF116" s="211"/>
      <c r="AG116" s="211"/>
      <c r="AH116" s="211"/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ht="21" outlineLevel="1" x14ac:dyDescent="0.25">
      <c r="A117" s="212"/>
      <c r="B117" s="219"/>
      <c r="C117" s="264" t="s">
        <v>318</v>
      </c>
      <c r="D117" s="225"/>
      <c r="E117" s="228"/>
      <c r="F117" s="232"/>
      <c r="G117" s="233"/>
      <c r="H117" s="230"/>
      <c r="I117" s="230"/>
      <c r="J117" s="230"/>
      <c r="K117" s="230"/>
      <c r="L117" s="230"/>
      <c r="M117" s="230"/>
      <c r="N117" s="221"/>
      <c r="O117" s="221"/>
      <c r="P117" s="221"/>
      <c r="Q117" s="221"/>
      <c r="R117" s="221"/>
      <c r="S117" s="221"/>
      <c r="T117" s="222"/>
      <c r="U117" s="221"/>
      <c r="V117" s="211"/>
      <c r="W117" s="211"/>
      <c r="X117" s="211"/>
      <c r="Y117" s="211"/>
      <c r="Z117" s="211"/>
      <c r="AA117" s="211"/>
      <c r="AB117" s="211"/>
      <c r="AC117" s="211"/>
      <c r="AD117" s="211"/>
      <c r="AE117" s="211" t="s">
        <v>186</v>
      </c>
      <c r="AF117" s="211"/>
      <c r="AG117" s="211"/>
      <c r="AH117" s="211"/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4" t="str">
        <f>C117</f>
        <v>včetně domntáže konzol, podpěr a výložníků zakotvených do zdiva jednostranně. Je-li nosná konstrukce vetknuta do zdiva oboustranně, určuje se počet rozžezání dvojnásobným množstvím.</v>
      </c>
      <c r="BB117" s="211"/>
      <c r="BC117" s="211"/>
      <c r="BD117" s="211"/>
      <c r="BE117" s="211"/>
      <c r="BF117" s="211"/>
      <c r="BG117" s="211"/>
      <c r="BH117" s="211"/>
    </row>
    <row r="118" spans="1:60" outlineLevel="1" x14ac:dyDescent="0.25">
      <c r="A118" s="212">
        <v>100</v>
      </c>
      <c r="B118" s="219" t="s">
        <v>319</v>
      </c>
      <c r="C118" s="262" t="s">
        <v>320</v>
      </c>
      <c r="D118" s="221" t="s">
        <v>0</v>
      </c>
      <c r="E118" s="226">
        <v>27.495999999999999</v>
      </c>
      <c r="F118" s="229">
        <f>H118+J118</f>
        <v>0</v>
      </c>
      <c r="G118" s="230">
        <f>ROUND(E118*F118,2)</f>
        <v>0</v>
      </c>
      <c r="H118" s="230"/>
      <c r="I118" s="230">
        <f>ROUND(E118*H118,2)</f>
        <v>0</v>
      </c>
      <c r="J118" s="230"/>
      <c r="K118" s="230">
        <f>ROUND(E118*J118,2)</f>
        <v>0</v>
      </c>
      <c r="L118" s="230">
        <v>0</v>
      </c>
      <c r="M118" s="230">
        <f>G118*(1+L118/100)</f>
        <v>0</v>
      </c>
      <c r="N118" s="221">
        <v>0</v>
      </c>
      <c r="O118" s="221">
        <f>ROUND(E118*N118,5)</f>
        <v>0</v>
      </c>
      <c r="P118" s="221">
        <v>0</v>
      </c>
      <c r="Q118" s="221">
        <f>ROUND(E118*P118,5)</f>
        <v>0</v>
      </c>
      <c r="R118" s="221"/>
      <c r="S118" s="221"/>
      <c r="T118" s="222">
        <v>0</v>
      </c>
      <c r="U118" s="221">
        <f>ROUND(E118*T118,2)</f>
        <v>0</v>
      </c>
      <c r="V118" s="211"/>
      <c r="W118" s="211"/>
      <c r="X118" s="211"/>
      <c r="Y118" s="211"/>
      <c r="Z118" s="211"/>
      <c r="AA118" s="211"/>
      <c r="AB118" s="211"/>
      <c r="AC118" s="211"/>
      <c r="AD118" s="211"/>
      <c r="AE118" s="211" t="s">
        <v>114</v>
      </c>
      <c r="AF118" s="211"/>
      <c r="AG118" s="211"/>
      <c r="AH118" s="211"/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outlineLevel="1" x14ac:dyDescent="0.25">
      <c r="A119" s="212">
        <v>101</v>
      </c>
      <c r="B119" s="219" t="s">
        <v>321</v>
      </c>
      <c r="C119" s="262" t="s">
        <v>322</v>
      </c>
      <c r="D119" s="221" t="s">
        <v>0</v>
      </c>
      <c r="E119" s="226">
        <v>27.495999999999999</v>
      </c>
      <c r="F119" s="229">
        <f>H119+J119</f>
        <v>0</v>
      </c>
      <c r="G119" s="230">
        <f>ROUND(E119*F119,2)</f>
        <v>0</v>
      </c>
      <c r="H119" s="230"/>
      <c r="I119" s="230">
        <f>ROUND(E119*H119,2)</f>
        <v>0</v>
      </c>
      <c r="J119" s="230"/>
      <c r="K119" s="230">
        <f>ROUND(E119*J119,2)</f>
        <v>0</v>
      </c>
      <c r="L119" s="230">
        <v>0</v>
      </c>
      <c r="M119" s="230">
        <f>G119*(1+L119/100)</f>
        <v>0</v>
      </c>
      <c r="N119" s="221">
        <v>0</v>
      </c>
      <c r="O119" s="221">
        <f>ROUND(E119*N119,5)</f>
        <v>0</v>
      </c>
      <c r="P119" s="221">
        <v>0</v>
      </c>
      <c r="Q119" s="221">
        <f>ROUND(E119*P119,5)</f>
        <v>0</v>
      </c>
      <c r="R119" s="221"/>
      <c r="S119" s="221"/>
      <c r="T119" s="222">
        <v>0</v>
      </c>
      <c r="U119" s="221">
        <f>ROUND(E119*T119,2)</f>
        <v>0</v>
      </c>
      <c r="V119" s="211"/>
      <c r="W119" s="211"/>
      <c r="X119" s="211"/>
      <c r="Y119" s="211"/>
      <c r="Z119" s="211"/>
      <c r="AA119" s="211"/>
      <c r="AB119" s="211"/>
      <c r="AC119" s="211"/>
      <c r="AD119" s="211"/>
      <c r="AE119" s="211" t="s">
        <v>114</v>
      </c>
      <c r="AF119" s="211"/>
      <c r="AG119" s="211"/>
      <c r="AH119" s="211"/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x14ac:dyDescent="0.25">
      <c r="A120" s="213" t="s">
        <v>109</v>
      </c>
      <c r="B120" s="220" t="s">
        <v>74</v>
      </c>
      <c r="C120" s="263" t="s">
        <v>75</v>
      </c>
      <c r="D120" s="223"/>
      <c r="E120" s="227"/>
      <c r="F120" s="231"/>
      <c r="G120" s="231">
        <f>SUMIF(AE121:AE123,"&lt;&gt;NOR",G121:G123)</f>
        <v>0</v>
      </c>
      <c r="H120" s="231"/>
      <c r="I120" s="231">
        <f>SUM(I121:I123)</f>
        <v>0</v>
      </c>
      <c r="J120" s="231"/>
      <c r="K120" s="231">
        <f>SUM(K121:K123)</f>
        <v>0</v>
      </c>
      <c r="L120" s="231"/>
      <c r="M120" s="231">
        <f>SUM(M121:M123)</f>
        <v>0</v>
      </c>
      <c r="N120" s="223"/>
      <c r="O120" s="223">
        <f>SUM(O121:O123)</f>
        <v>4.6499999999999996E-3</v>
      </c>
      <c r="P120" s="223"/>
      <c r="Q120" s="223">
        <f>SUM(Q121:Q123)</f>
        <v>0</v>
      </c>
      <c r="R120" s="223"/>
      <c r="S120" s="223"/>
      <c r="T120" s="224"/>
      <c r="U120" s="223">
        <f>SUM(U121:U123)</f>
        <v>5.91</v>
      </c>
      <c r="AE120" t="s">
        <v>110</v>
      </c>
    </row>
    <row r="121" spans="1:60" ht="20.399999999999999" outlineLevel="1" x14ac:dyDescent="0.25">
      <c r="A121" s="212">
        <v>102</v>
      </c>
      <c r="B121" s="219" t="s">
        <v>323</v>
      </c>
      <c r="C121" s="262" t="s">
        <v>324</v>
      </c>
      <c r="D121" s="221" t="s">
        <v>117</v>
      </c>
      <c r="E121" s="226">
        <v>3</v>
      </c>
      <c r="F121" s="229">
        <f>H121+J121</f>
        <v>0</v>
      </c>
      <c r="G121" s="230">
        <f>ROUND(E121*F121,2)</f>
        <v>0</v>
      </c>
      <c r="H121" s="230"/>
      <c r="I121" s="230">
        <f>ROUND(E121*H121,2)</f>
        <v>0</v>
      </c>
      <c r="J121" s="230"/>
      <c r="K121" s="230">
        <f>ROUND(E121*J121,2)</f>
        <v>0</v>
      </c>
      <c r="L121" s="230">
        <v>0</v>
      </c>
      <c r="M121" s="230">
        <f>G121*(1+L121/100)</f>
        <v>0</v>
      </c>
      <c r="N121" s="221">
        <v>3.1E-4</v>
      </c>
      <c r="O121" s="221">
        <f>ROUND(E121*N121,5)</f>
        <v>9.3000000000000005E-4</v>
      </c>
      <c r="P121" s="221">
        <v>0</v>
      </c>
      <c r="Q121" s="221">
        <f>ROUND(E121*P121,5)</f>
        <v>0</v>
      </c>
      <c r="R121" s="221"/>
      <c r="S121" s="221"/>
      <c r="T121" s="222">
        <v>0.40300000000000002</v>
      </c>
      <c r="U121" s="221">
        <f>ROUND(E121*T121,2)</f>
        <v>1.21</v>
      </c>
      <c r="V121" s="211"/>
      <c r="W121" s="211"/>
      <c r="X121" s="211"/>
      <c r="Y121" s="211"/>
      <c r="Z121" s="211"/>
      <c r="AA121" s="211"/>
      <c r="AB121" s="211"/>
      <c r="AC121" s="211"/>
      <c r="AD121" s="211"/>
      <c r="AE121" s="211" t="s">
        <v>114</v>
      </c>
      <c r="AF121" s="211"/>
      <c r="AG121" s="211"/>
      <c r="AH121" s="211"/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outlineLevel="1" x14ac:dyDescent="0.25">
      <c r="A122" s="212">
        <v>103</v>
      </c>
      <c r="B122" s="219" t="s">
        <v>325</v>
      </c>
      <c r="C122" s="262" t="s">
        <v>326</v>
      </c>
      <c r="D122" s="221" t="s">
        <v>137</v>
      </c>
      <c r="E122" s="226">
        <v>38</v>
      </c>
      <c r="F122" s="229">
        <f>H122+J122</f>
        <v>0</v>
      </c>
      <c r="G122" s="230">
        <f>ROUND(E122*F122,2)</f>
        <v>0</v>
      </c>
      <c r="H122" s="230"/>
      <c r="I122" s="230">
        <f>ROUND(E122*H122,2)</f>
        <v>0</v>
      </c>
      <c r="J122" s="230"/>
      <c r="K122" s="230">
        <f>ROUND(E122*J122,2)</f>
        <v>0</v>
      </c>
      <c r="L122" s="230">
        <v>0</v>
      </c>
      <c r="M122" s="230">
        <f>G122*(1+L122/100)</f>
        <v>0</v>
      </c>
      <c r="N122" s="221">
        <v>9.0000000000000006E-5</v>
      </c>
      <c r="O122" s="221">
        <f>ROUND(E122*N122,5)</f>
        <v>3.4199999999999999E-3</v>
      </c>
      <c r="P122" s="221">
        <v>0</v>
      </c>
      <c r="Q122" s="221">
        <f>ROUND(E122*P122,5)</f>
        <v>0</v>
      </c>
      <c r="R122" s="221"/>
      <c r="S122" s="221"/>
      <c r="T122" s="222">
        <v>0.11600000000000001</v>
      </c>
      <c r="U122" s="221">
        <f>ROUND(E122*T122,2)</f>
        <v>4.41</v>
      </c>
      <c r="V122" s="211"/>
      <c r="W122" s="211"/>
      <c r="X122" s="211"/>
      <c r="Y122" s="211"/>
      <c r="Z122" s="211"/>
      <c r="AA122" s="211"/>
      <c r="AB122" s="211"/>
      <c r="AC122" s="211"/>
      <c r="AD122" s="211"/>
      <c r="AE122" s="211" t="s">
        <v>114</v>
      </c>
      <c r="AF122" s="211"/>
      <c r="AG122" s="211"/>
      <c r="AH122" s="211"/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outlineLevel="1" x14ac:dyDescent="0.25">
      <c r="A123" s="212">
        <v>104</v>
      </c>
      <c r="B123" s="219" t="s">
        <v>327</v>
      </c>
      <c r="C123" s="262" t="s">
        <v>328</v>
      </c>
      <c r="D123" s="221" t="s">
        <v>137</v>
      </c>
      <c r="E123" s="226">
        <v>10</v>
      </c>
      <c r="F123" s="229">
        <f>H123+J123</f>
        <v>0</v>
      </c>
      <c r="G123" s="230">
        <f>ROUND(E123*F123,2)</f>
        <v>0</v>
      </c>
      <c r="H123" s="230"/>
      <c r="I123" s="230">
        <f>ROUND(E123*H123,2)</f>
        <v>0</v>
      </c>
      <c r="J123" s="230"/>
      <c r="K123" s="230">
        <f>ROUND(E123*J123,2)</f>
        <v>0</v>
      </c>
      <c r="L123" s="230">
        <v>0</v>
      </c>
      <c r="M123" s="230">
        <f>G123*(1+L123/100)</f>
        <v>0</v>
      </c>
      <c r="N123" s="221">
        <v>3.0000000000000001E-5</v>
      </c>
      <c r="O123" s="221">
        <f>ROUND(E123*N123,5)</f>
        <v>2.9999999999999997E-4</v>
      </c>
      <c r="P123" s="221">
        <v>0</v>
      </c>
      <c r="Q123" s="221">
        <f>ROUND(E123*P123,5)</f>
        <v>0</v>
      </c>
      <c r="R123" s="221"/>
      <c r="S123" s="221"/>
      <c r="T123" s="222">
        <v>2.9000000000000001E-2</v>
      </c>
      <c r="U123" s="221">
        <f>ROUND(E123*T123,2)</f>
        <v>0.28999999999999998</v>
      </c>
      <c r="V123" s="211"/>
      <c r="W123" s="211"/>
      <c r="X123" s="211"/>
      <c r="Y123" s="211"/>
      <c r="Z123" s="211"/>
      <c r="AA123" s="211"/>
      <c r="AB123" s="211"/>
      <c r="AC123" s="211"/>
      <c r="AD123" s="211"/>
      <c r="AE123" s="211" t="s">
        <v>114</v>
      </c>
      <c r="AF123" s="211"/>
      <c r="AG123" s="211"/>
      <c r="AH123" s="211"/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x14ac:dyDescent="0.25">
      <c r="A124" s="213" t="s">
        <v>109</v>
      </c>
      <c r="B124" s="220" t="s">
        <v>76</v>
      </c>
      <c r="C124" s="263" t="s">
        <v>77</v>
      </c>
      <c r="D124" s="223"/>
      <c r="E124" s="227"/>
      <c r="F124" s="231"/>
      <c r="G124" s="231">
        <f>SUMIF(AE125:AE125,"&lt;&gt;NOR",G125:G125)</f>
        <v>0</v>
      </c>
      <c r="H124" s="231"/>
      <c r="I124" s="231">
        <f>SUM(I125:I125)</f>
        <v>0</v>
      </c>
      <c r="J124" s="231"/>
      <c r="K124" s="231">
        <f>SUM(K125:K125)</f>
        <v>0</v>
      </c>
      <c r="L124" s="231"/>
      <c r="M124" s="231">
        <f>SUM(M125:M125)</f>
        <v>0</v>
      </c>
      <c r="N124" s="223"/>
      <c r="O124" s="223">
        <f>SUM(O125:O125)</f>
        <v>0</v>
      </c>
      <c r="P124" s="223"/>
      <c r="Q124" s="223">
        <f>SUM(Q125:Q125)</f>
        <v>0</v>
      </c>
      <c r="R124" s="223"/>
      <c r="S124" s="223"/>
      <c r="T124" s="224"/>
      <c r="U124" s="223">
        <f>SUM(U125:U125)</f>
        <v>6.71</v>
      </c>
      <c r="AE124" t="s">
        <v>110</v>
      </c>
    </row>
    <row r="125" spans="1:60" outlineLevel="1" x14ac:dyDescent="0.25">
      <c r="A125" s="212">
        <v>105</v>
      </c>
      <c r="B125" s="219" t="s">
        <v>329</v>
      </c>
      <c r="C125" s="262" t="s">
        <v>330</v>
      </c>
      <c r="D125" s="221" t="s">
        <v>331</v>
      </c>
      <c r="E125" s="226">
        <v>1</v>
      </c>
      <c r="F125" s="229">
        <f>H125+J125</f>
        <v>0</v>
      </c>
      <c r="G125" s="230">
        <f>ROUND(E125*F125,2)</f>
        <v>0</v>
      </c>
      <c r="H125" s="230"/>
      <c r="I125" s="230">
        <f>ROUND(E125*H125,2)</f>
        <v>0</v>
      </c>
      <c r="J125" s="230"/>
      <c r="K125" s="230">
        <f>ROUND(E125*J125,2)</f>
        <v>0</v>
      </c>
      <c r="L125" s="230">
        <v>0</v>
      </c>
      <c r="M125" s="230">
        <f>G125*(1+L125/100)</f>
        <v>0</v>
      </c>
      <c r="N125" s="221">
        <v>0</v>
      </c>
      <c r="O125" s="221">
        <f>ROUND(E125*N125,5)</f>
        <v>0</v>
      </c>
      <c r="P125" s="221">
        <v>0</v>
      </c>
      <c r="Q125" s="221">
        <f>ROUND(E125*P125,5)</f>
        <v>0</v>
      </c>
      <c r="R125" s="221"/>
      <c r="S125" s="221"/>
      <c r="T125" s="222">
        <v>6.71</v>
      </c>
      <c r="U125" s="221">
        <f>ROUND(E125*T125,2)</f>
        <v>6.71</v>
      </c>
      <c r="V125" s="211"/>
      <c r="W125" s="211"/>
      <c r="X125" s="211"/>
      <c r="Y125" s="211"/>
      <c r="Z125" s="211"/>
      <c r="AA125" s="211"/>
      <c r="AB125" s="211"/>
      <c r="AC125" s="211"/>
      <c r="AD125" s="211"/>
      <c r="AE125" s="211" t="s">
        <v>114</v>
      </c>
      <c r="AF125" s="211"/>
      <c r="AG125" s="211"/>
      <c r="AH125" s="211"/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x14ac:dyDescent="0.25">
      <c r="A126" s="213" t="s">
        <v>109</v>
      </c>
      <c r="B126" s="220" t="s">
        <v>78</v>
      </c>
      <c r="C126" s="263" t="s">
        <v>27</v>
      </c>
      <c r="D126" s="223"/>
      <c r="E126" s="227"/>
      <c r="F126" s="231"/>
      <c r="G126" s="231">
        <f>SUMIF(AE127:AE130,"&lt;&gt;NOR",G127:G130)</f>
        <v>0</v>
      </c>
      <c r="H126" s="231"/>
      <c r="I126" s="231">
        <f>SUM(I127:I130)</f>
        <v>0</v>
      </c>
      <c r="J126" s="231"/>
      <c r="K126" s="231">
        <f>SUM(K127:K130)</f>
        <v>0</v>
      </c>
      <c r="L126" s="231"/>
      <c r="M126" s="231">
        <f>SUM(M127:M130)</f>
        <v>0</v>
      </c>
      <c r="N126" s="223"/>
      <c r="O126" s="223">
        <f>SUM(O127:O130)</f>
        <v>0</v>
      </c>
      <c r="P126" s="223"/>
      <c r="Q126" s="223">
        <f>SUM(Q127:Q130)</f>
        <v>0</v>
      </c>
      <c r="R126" s="223"/>
      <c r="S126" s="223"/>
      <c r="T126" s="224"/>
      <c r="U126" s="223">
        <f>SUM(U127:U130)</f>
        <v>0</v>
      </c>
      <c r="AE126" t="s">
        <v>110</v>
      </c>
    </row>
    <row r="127" spans="1:60" outlineLevel="1" x14ac:dyDescent="0.25">
      <c r="A127" s="212">
        <v>106</v>
      </c>
      <c r="B127" s="219" t="s">
        <v>332</v>
      </c>
      <c r="C127" s="262" t="s">
        <v>333</v>
      </c>
      <c r="D127" s="221" t="s">
        <v>334</v>
      </c>
      <c r="E127" s="226">
        <v>1</v>
      </c>
      <c r="F127" s="229">
        <f>H127+J127</f>
        <v>0</v>
      </c>
      <c r="G127" s="230">
        <f>ROUND(E127*F127,2)</f>
        <v>0</v>
      </c>
      <c r="H127" s="230"/>
      <c r="I127" s="230">
        <f>ROUND(E127*H127,2)</f>
        <v>0</v>
      </c>
      <c r="J127" s="230"/>
      <c r="K127" s="230">
        <f>ROUND(E127*J127,2)</f>
        <v>0</v>
      </c>
      <c r="L127" s="230">
        <v>0</v>
      </c>
      <c r="M127" s="230">
        <f>G127*(1+L127/100)</f>
        <v>0</v>
      </c>
      <c r="N127" s="221">
        <v>0</v>
      </c>
      <c r="O127" s="221">
        <f>ROUND(E127*N127,5)</f>
        <v>0</v>
      </c>
      <c r="P127" s="221">
        <v>0</v>
      </c>
      <c r="Q127" s="221">
        <f>ROUND(E127*P127,5)</f>
        <v>0</v>
      </c>
      <c r="R127" s="221"/>
      <c r="S127" s="221"/>
      <c r="T127" s="222">
        <v>0</v>
      </c>
      <c r="U127" s="221">
        <f>ROUND(E127*T127,2)</f>
        <v>0</v>
      </c>
      <c r="V127" s="211"/>
      <c r="W127" s="211"/>
      <c r="X127" s="211"/>
      <c r="Y127" s="211"/>
      <c r="Z127" s="211"/>
      <c r="AA127" s="211"/>
      <c r="AB127" s="211"/>
      <c r="AC127" s="211"/>
      <c r="AD127" s="211"/>
      <c r="AE127" s="211" t="s">
        <v>114</v>
      </c>
      <c r="AF127" s="211"/>
      <c r="AG127" s="211"/>
      <c r="AH127" s="211"/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ht="21" outlineLevel="1" x14ac:dyDescent="0.25">
      <c r="A128" s="212"/>
      <c r="B128" s="219"/>
      <c r="C128" s="264" t="s">
        <v>335</v>
      </c>
      <c r="D128" s="225"/>
      <c r="E128" s="228"/>
      <c r="F128" s="232"/>
      <c r="G128" s="233"/>
      <c r="H128" s="230"/>
      <c r="I128" s="230"/>
      <c r="J128" s="230"/>
      <c r="K128" s="230"/>
      <c r="L128" s="230"/>
      <c r="M128" s="230"/>
      <c r="N128" s="221"/>
      <c r="O128" s="221"/>
      <c r="P128" s="221"/>
      <c r="Q128" s="221"/>
      <c r="R128" s="221"/>
      <c r="S128" s="221"/>
      <c r="T128" s="222"/>
      <c r="U128" s="221"/>
      <c r="V128" s="211"/>
      <c r="W128" s="211"/>
      <c r="X128" s="211"/>
      <c r="Y128" s="211"/>
      <c r="Z128" s="211"/>
      <c r="AA128" s="211"/>
      <c r="AB128" s="211"/>
      <c r="AC128" s="211"/>
      <c r="AD128" s="211"/>
      <c r="AE128" s="211" t="s">
        <v>186</v>
      </c>
      <c r="AF128" s="211"/>
      <c r="AG128" s="211"/>
      <c r="AH128" s="211"/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4" t="str">
        <f>C128</f>
        <v>Náklady na vyhotovení dokumentace skutečného provedení stavby a její předání objednateli v požadované formě</v>
      </c>
      <c r="BB128" s="211"/>
      <c r="BC128" s="211"/>
      <c r="BD128" s="211"/>
      <c r="BE128" s="211"/>
      <c r="BF128" s="211"/>
      <c r="BG128" s="211"/>
      <c r="BH128" s="211"/>
    </row>
    <row r="129" spans="1:60" outlineLevel="1" x14ac:dyDescent="0.25">
      <c r="A129" s="212">
        <v>107</v>
      </c>
      <c r="B129" s="219" t="s">
        <v>336</v>
      </c>
      <c r="C129" s="262" t="s">
        <v>337</v>
      </c>
      <c r="D129" s="221" t="s">
        <v>169</v>
      </c>
      <c r="E129" s="226">
        <v>22</v>
      </c>
      <c r="F129" s="229">
        <f>H129+J129</f>
        <v>0</v>
      </c>
      <c r="G129" s="230">
        <f>ROUND(E129*F129,2)</f>
        <v>0</v>
      </c>
      <c r="H129" s="230"/>
      <c r="I129" s="230">
        <f>ROUND(E129*H129,2)</f>
        <v>0</v>
      </c>
      <c r="J129" s="230"/>
      <c r="K129" s="230">
        <f>ROUND(E129*J129,2)</f>
        <v>0</v>
      </c>
      <c r="L129" s="230">
        <v>0</v>
      </c>
      <c r="M129" s="230">
        <f>G129*(1+L129/100)</f>
        <v>0</v>
      </c>
      <c r="N129" s="221">
        <v>0</v>
      </c>
      <c r="O129" s="221">
        <f>ROUND(E129*N129,5)</f>
        <v>0</v>
      </c>
      <c r="P129" s="221">
        <v>0</v>
      </c>
      <c r="Q129" s="221">
        <f>ROUND(E129*P129,5)</f>
        <v>0</v>
      </c>
      <c r="R129" s="221"/>
      <c r="S129" s="221"/>
      <c r="T129" s="222">
        <v>0</v>
      </c>
      <c r="U129" s="221">
        <f>ROUND(E129*T129,2)</f>
        <v>0</v>
      </c>
      <c r="V129" s="211"/>
      <c r="W129" s="211"/>
      <c r="X129" s="211"/>
      <c r="Y129" s="211"/>
      <c r="Z129" s="211"/>
      <c r="AA129" s="211"/>
      <c r="AB129" s="211"/>
      <c r="AC129" s="211"/>
      <c r="AD129" s="211"/>
      <c r="AE129" s="211" t="s">
        <v>114</v>
      </c>
      <c r="AF129" s="211"/>
      <c r="AG129" s="211"/>
      <c r="AH129" s="211"/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outlineLevel="1" x14ac:dyDescent="0.25">
      <c r="A130" s="212">
        <v>108</v>
      </c>
      <c r="B130" s="219" t="s">
        <v>338</v>
      </c>
      <c r="C130" s="262" t="s">
        <v>339</v>
      </c>
      <c r="D130" s="221" t="s">
        <v>334</v>
      </c>
      <c r="E130" s="226">
        <v>1</v>
      </c>
      <c r="F130" s="229">
        <f>H130+J130</f>
        <v>0</v>
      </c>
      <c r="G130" s="230">
        <f>ROUND(E130*F130,2)</f>
        <v>0</v>
      </c>
      <c r="H130" s="230"/>
      <c r="I130" s="230">
        <f>ROUND(E130*H130,2)</f>
        <v>0</v>
      </c>
      <c r="J130" s="230"/>
      <c r="K130" s="230">
        <f>ROUND(E130*J130,2)</f>
        <v>0</v>
      </c>
      <c r="L130" s="230">
        <v>0</v>
      </c>
      <c r="M130" s="230">
        <f>G130*(1+L130/100)</f>
        <v>0</v>
      </c>
      <c r="N130" s="221">
        <v>0</v>
      </c>
      <c r="O130" s="221">
        <f>ROUND(E130*N130,5)</f>
        <v>0</v>
      </c>
      <c r="P130" s="221">
        <v>0</v>
      </c>
      <c r="Q130" s="221">
        <f>ROUND(E130*P130,5)</f>
        <v>0</v>
      </c>
      <c r="R130" s="221"/>
      <c r="S130" s="221"/>
      <c r="T130" s="222">
        <v>0</v>
      </c>
      <c r="U130" s="221">
        <f>ROUND(E130*T130,2)</f>
        <v>0</v>
      </c>
      <c r="V130" s="211"/>
      <c r="W130" s="211"/>
      <c r="X130" s="211"/>
      <c r="Y130" s="211"/>
      <c r="Z130" s="211"/>
      <c r="AA130" s="211"/>
      <c r="AB130" s="211"/>
      <c r="AC130" s="211"/>
      <c r="AD130" s="211"/>
      <c r="AE130" s="211" t="s">
        <v>114</v>
      </c>
      <c r="AF130" s="211"/>
      <c r="AG130" s="211"/>
      <c r="AH130" s="211"/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</row>
    <row r="131" spans="1:60" x14ac:dyDescent="0.25">
      <c r="A131" s="213" t="s">
        <v>109</v>
      </c>
      <c r="B131" s="220" t="s">
        <v>79</v>
      </c>
      <c r="C131" s="263" t="s">
        <v>26</v>
      </c>
      <c r="D131" s="223"/>
      <c r="E131" s="227"/>
      <c r="F131" s="231"/>
      <c r="G131" s="231">
        <f>SUMIF(AE132:AE135,"&lt;&gt;NOR",G132:G135)</f>
        <v>0</v>
      </c>
      <c r="H131" s="231"/>
      <c r="I131" s="231">
        <f>SUM(I132:I135)</f>
        <v>0</v>
      </c>
      <c r="J131" s="231"/>
      <c r="K131" s="231">
        <f>SUM(K132:K135)</f>
        <v>0</v>
      </c>
      <c r="L131" s="231"/>
      <c r="M131" s="231">
        <f>SUM(M132:M135)</f>
        <v>0</v>
      </c>
      <c r="N131" s="223"/>
      <c r="O131" s="223">
        <f>SUM(O132:O135)</f>
        <v>0</v>
      </c>
      <c r="P131" s="223"/>
      <c r="Q131" s="223">
        <f>SUM(Q132:Q135)</f>
        <v>0</v>
      </c>
      <c r="R131" s="223"/>
      <c r="S131" s="223"/>
      <c r="T131" s="224"/>
      <c r="U131" s="223">
        <f>SUM(U132:U135)</f>
        <v>0</v>
      </c>
      <c r="AE131" t="s">
        <v>110</v>
      </c>
    </row>
    <row r="132" spans="1:60" outlineLevel="1" x14ac:dyDescent="0.25">
      <c r="A132" s="212">
        <v>109</v>
      </c>
      <c r="B132" s="219" t="s">
        <v>340</v>
      </c>
      <c r="C132" s="262" t="s">
        <v>341</v>
      </c>
      <c r="D132" s="221" t="s">
        <v>334</v>
      </c>
      <c r="E132" s="226">
        <v>1</v>
      </c>
      <c r="F132" s="229">
        <f>H132+J132</f>
        <v>0</v>
      </c>
      <c r="G132" s="230">
        <f>ROUND(E132*F132,2)</f>
        <v>0</v>
      </c>
      <c r="H132" s="230"/>
      <c r="I132" s="230">
        <f>ROUND(E132*H132,2)</f>
        <v>0</v>
      </c>
      <c r="J132" s="230"/>
      <c r="K132" s="230">
        <f>ROUND(E132*J132,2)</f>
        <v>0</v>
      </c>
      <c r="L132" s="230">
        <v>0</v>
      </c>
      <c r="M132" s="230">
        <f>G132*(1+L132/100)</f>
        <v>0</v>
      </c>
      <c r="N132" s="221">
        <v>0</v>
      </c>
      <c r="O132" s="221">
        <f>ROUND(E132*N132,5)</f>
        <v>0</v>
      </c>
      <c r="P132" s="221">
        <v>0</v>
      </c>
      <c r="Q132" s="221">
        <f>ROUND(E132*P132,5)</f>
        <v>0</v>
      </c>
      <c r="R132" s="221"/>
      <c r="S132" s="221"/>
      <c r="T132" s="222">
        <v>0</v>
      </c>
      <c r="U132" s="221">
        <f>ROUND(E132*T132,2)</f>
        <v>0</v>
      </c>
      <c r="V132" s="211"/>
      <c r="W132" s="211"/>
      <c r="X132" s="211"/>
      <c r="Y132" s="211"/>
      <c r="Z132" s="211"/>
      <c r="AA132" s="211"/>
      <c r="AB132" s="211"/>
      <c r="AC132" s="211"/>
      <c r="AD132" s="211"/>
      <c r="AE132" s="211" t="s">
        <v>114</v>
      </c>
      <c r="AF132" s="211"/>
      <c r="AG132" s="211"/>
      <c r="AH132" s="211"/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outlineLevel="1" x14ac:dyDescent="0.25">
      <c r="A133" s="212"/>
      <c r="B133" s="219"/>
      <c r="C133" s="264" t="s">
        <v>342</v>
      </c>
      <c r="D133" s="225"/>
      <c r="E133" s="228"/>
      <c r="F133" s="232"/>
      <c r="G133" s="233"/>
      <c r="H133" s="230"/>
      <c r="I133" s="230"/>
      <c r="J133" s="230"/>
      <c r="K133" s="230"/>
      <c r="L133" s="230"/>
      <c r="M133" s="230"/>
      <c r="N133" s="221"/>
      <c r="O133" s="221"/>
      <c r="P133" s="221"/>
      <c r="Q133" s="221"/>
      <c r="R133" s="221"/>
      <c r="S133" s="221"/>
      <c r="T133" s="222"/>
      <c r="U133" s="221"/>
      <c r="V133" s="211"/>
      <c r="W133" s="211"/>
      <c r="X133" s="211"/>
      <c r="Y133" s="211"/>
      <c r="Z133" s="211"/>
      <c r="AA133" s="211"/>
      <c r="AB133" s="211"/>
      <c r="AC133" s="211"/>
      <c r="AD133" s="211"/>
      <c r="AE133" s="211" t="s">
        <v>186</v>
      </c>
      <c r="AF133" s="211"/>
      <c r="AG133" s="211"/>
      <c r="AH133" s="211"/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1"/>
      <c r="AZ133" s="211"/>
      <c r="BA133" s="214" t="str">
        <f>C133</f>
        <v>Veškeré náklady spojené s vybudováním, provozem a odstraněním zařízení staveniště</v>
      </c>
      <c r="BB133" s="211"/>
      <c r="BC133" s="211"/>
      <c r="BD133" s="211"/>
      <c r="BE133" s="211"/>
      <c r="BF133" s="211"/>
      <c r="BG133" s="211"/>
      <c r="BH133" s="211"/>
    </row>
    <row r="134" spans="1:60" outlineLevel="1" x14ac:dyDescent="0.25">
      <c r="A134" s="212">
        <v>110</v>
      </c>
      <c r="B134" s="219" t="s">
        <v>343</v>
      </c>
      <c r="C134" s="262" t="s">
        <v>344</v>
      </c>
      <c r="D134" s="221" t="s">
        <v>334</v>
      </c>
      <c r="E134" s="226">
        <v>1</v>
      </c>
      <c r="F134" s="229">
        <f>H134+J134</f>
        <v>0</v>
      </c>
      <c r="G134" s="230">
        <f>ROUND(E134*F134,2)</f>
        <v>0</v>
      </c>
      <c r="H134" s="230"/>
      <c r="I134" s="230">
        <f>ROUND(E134*H134,2)</f>
        <v>0</v>
      </c>
      <c r="J134" s="230"/>
      <c r="K134" s="230">
        <f>ROUND(E134*J134,2)</f>
        <v>0</v>
      </c>
      <c r="L134" s="230">
        <v>0</v>
      </c>
      <c r="M134" s="230">
        <f>G134*(1+L134/100)</f>
        <v>0</v>
      </c>
      <c r="N134" s="221">
        <v>0</v>
      </c>
      <c r="O134" s="221">
        <f>ROUND(E134*N134,5)</f>
        <v>0</v>
      </c>
      <c r="P134" s="221">
        <v>0</v>
      </c>
      <c r="Q134" s="221">
        <f>ROUND(E134*P134,5)</f>
        <v>0</v>
      </c>
      <c r="R134" s="221"/>
      <c r="S134" s="221"/>
      <c r="T134" s="222">
        <v>0</v>
      </c>
      <c r="U134" s="221">
        <f>ROUND(E134*T134,2)</f>
        <v>0</v>
      </c>
      <c r="V134" s="211"/>
      <c r="W134" s="211"/>
      <c r="X134" s="211"/>
      <c r="Y134" s="211"/>
      <c r="Z134" s="211"/>
      <c r="AA134" s="211"/>
      <c r="AB134" s="211"/>
      <c r="AC134" s="211"/>
      <c r="AD134" s="211"/>
      <c r="AE134" s="211" t="s">
        <v>114</v>
      </c>
      <c r="AF134" s="211"/>
      <c r="AG134" s="211"/>
      <c r="AH134" s="211"/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outlineLevel="1" x14ac:dyDescent="0.25">
      <c r="A135" s="212"/>
      <c r="B135" s="219"/>
      <c r="C135" s="264" t="s">
        <v>345</v>
      </c>
      <c r="D135" s="225"/>
      <c r="E135" s="228"/>
      <c r="F135" s="232"/>
      <c r="G135" s="233"/>
      <c r="H135" s="230"/>
      <c r="I135" s="230"/>
      <c r="J135" s="230"/>
      <c r="K135" s="230"/>
      <c r="L135" s="230"/>
      <c r="M135" s="230"/>
      <c r="N135" s="221"/>
      <c r="O135" s="221"/>
      <c r="P135" s="221"/>
      <c r="Q135" s="221"/>
      <c r="R135" s="221"/>
      <c r="S135" s="221"/>
      <c r="T135" s="222"/>
      <c r="U135" s="221"/>
      <c r="V135" s="211"/>
      <c r="W135" s="211"/>
      <c r="X135" s="211"/>
      <c r="Y135" s="211"/>
      <c r="Z135" s="211"/>
      <c r="AA135" s="211"/>
      <c r="AB135" s="211"/>
      <c r="AC135" s="211"/>
      <c r="AD135" s="211"/>
      <c r="AE135" s="211" t="s">
        <v>186</v>
      </c>
      <c r="AF135" s="211"/>
      <c r="AG135" s="211"/>
      <c r="AH135" s="211"/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4" t="str">
        <f>C135</f>
        <v>Koordinace stavebních a technologických dodávek</v>
      </c>
      <c r="BB135" s="211"/>
      <c r="BC135" s="211"/>
      <c r="BD135" s="211"/>
      <c r="BE135" s="211"/>
      <c r="BF135" s="211"/>
      <c r="BG135" s="211"/>
      <c r="BH135" s="211"/>
    </row>
    <row r="136" spans="1:60" x14ac:dyDescent="0.25">
      <c r="A136" s="213" t="s">
        <v>109</v>
      </c>
      <c r="B136" s="220" t="s">
        <v>80</v>
      </c>
      <c r="C136" s="263" t="s">
        <v>81</v>
      </c>
      <c r="D136" s="223"/>
      <c r="E136" s="227"/>
      <c r="F136" s="231"/>
      <c r="G136" s="231">
        <f>SUMIF(AE137:AE142,"&lt;&gt;NOR",G137:G142)</f>
        <v>0</v>
      </c>
      <c r="H136" s="231"/>
      <c r="I136" s="231">
        <f>SUM(I137:I142)</f>
        <v>0</v>
      </c>
      <c r="J136" s="231"/>
      <c r="K136" s="231">
        <f>SUM(K137:K142)</f>
        <v>0</v>
      </c>
      <c r="L136" s="231"/>
      <c r="M136" s="231">
        <f>SUM(M137:M142)</f>
        <v>0</v>
      </c>
      <c r="N136" s="223"/>
      <c r="O136" s="223">
        <f>SUM(O137:O142)</f>
        <v>1.5299999999999999E-3</v>
      </c>
      <c r="P136" s="223"/>
      <c r="Q136" s="223">
        <f>SUM(Q137:Q142)</f>
        <v>0</v>
      </c>
      <c r="R136" s="223"/>
      <c r="S136" s="223"/>
      <c r="T136" s="224"/>
      <c r="U136" s="223">
        <f>SUM(U137:U142)</f>
        <v>1.48</v>
      </c>
      <c r="AE136" t="s">
        <v>110</v>
      </c>
    </row>
    <row r="137" spans="1:60" outlineLevel="1" x14ac:dyDescent="0.25">
      <c r="A137" s="212">
        <v>111</v>
      </c>
      <c r="B137" s="219" t="s">
        <v>346</v>
      </c>
      <c r="C137" s="262" t="s">
        <v>347</v>
      </c>
      <c r="D137" s="221" t="s">
        <v>151</v>
      </c>
      <c r="E137" s="226">
        <v>2</v>
      </c>
      <c r="F137" s="229">
        <f>H137+J137</f>
        <v>0</v>
      </c>
      <c r="G137" s="230">
        <f>ROUND(E137*F137,2)</f>
        <v>0</v>
      </c>
      <c r="H137" s="230"/>
      <c r="I137" s="230">
        <f>ROUND(E137*H137,2)</f>
        <v>0</v>
      </c>
      <c r="J137" s="230"/>
      <c r="K137" s="230">
        <f>ROUND(E137*J137,2)</f>
        <v>0</v>
      </c>
      <c r="L137" s="230">
        <v>0</v>
      </c>
      <c r="M137" s="230">
        <f>G137*(1+L137/100)</f>
        <v>0</v>
      </c>
      <c r="N137" s="221">
        <v>3.0000000000000001E-5</v>
      </c>
      <c r="O137" s="221">
        <f>ROUND(E137*N137,5)</f>
        <v>6.0000000000000002E-5</v>
      </c>
      <c r="P137" s="221">
        <v>0</v>
      </c>
      <c r="Q137" s="221">
        <f>ROUND(E137*P137,5)</f>
        <v>0</v>
      </c>
      <c r="R137" s="221"/>
      <c r="S137" s="221"/>
      <c r="T137" s="222">
        <v>2.9000000000000001E-2</v>
      </c>
      <c r="U137" s="221">
        <f>ROUND(E137*T137,2)</f>
        <v>0.06</v>
      </c>
      <c r="V137" s="211"/>
      <c r="W137" s="211"/>
      <c r="X137" s="211"/>
      <c r="Y137" s="211"/>
      <c r="Z137" s="211"/>
      <c r="AA137" s="211"/>
      <c r="AB137" s="211"/>
      <c r="AC137" s="211"/>
      <c r="AD137" s="211"/>
      <c r="AE137" s="211" t="s">
        <v>114</v>
      </c>
      <c r="AF137" s="211"/>
      <c r="AG137" s="211"/>
      <c r="AH137" s="211"/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1"/>
      <c r="AZ137" s="211"/>
      <c r="BA137" s="211"/>
      <c r="BB137" s="211"/>
      <c r="BC137" s="211"/>
      <c r="BD137" s="211"/>
      <c r="BE137" s="211"/>
      <c r="BF137" s="211"/>
      <c r="BG137" s="211"/>
      <c r="BH137" s="211"/>
    </row>
    <row r="138" spans="1:60" outlineLevel="1" x14ac:dyDescent="0.25">
      <c r="A138" s="212">
        <v>112</v>
      </c>
      <c r="B138" s="219" t="s">
        <v>348</v>
      </c>
      <c r="C138" s="262" t="s">
        <v>349</v>
      </c>
      <c r="D138" s="221" t="s">
        <v>151</v>
      </c>
      <c r="E138" s="226">
        <v>1</v>
      </c>
      <c r="F138" s="229">
        <f>H138+J138</f>
        <v>0</v>
      </c>
      <c r="G138" s="230">
        <f>ROUND(E138*F138,2)</f>
        <v>0</v>
      </c>
      <c r="H138" s="230"/>
      <c r="I138" s="230">
        <f>ROUND(E138*H138,2)</f>
        <v>0</v>
      </c>
      <c r="J138" s="230"/>
      <c r="K138" s="230">
        <f>ROUND(E138*J138,2)</f>
        <v>0</v>
      </c>
      <c r="L138" s="230">
        <v>0</v>
      </c>
      <c r="M138" s="230">
        <f>G138*(1+L138/100)</f>
        <v>0</v>
      </c>
      <c r="N138" s="221">
        <v>3.0000000000000001E-5</v>
      </c>
      <c r="O138" s="221">
        <f>ROUND(E138*N138,5)</f>
        <v>3.0000000000000001E-5</v>
      </c>
      <c r="P138" s="221">
        <v>0</v>
      </c>
      <c r="Q138" s="221">
        <f>ROUND(E138*P138,5)</f>
        <v>0</v>
      </c>
      <c r="R138" s="221"/>
      <c r="S138" s="221"/>
      <c r="T138" s="222">
        <v>2.9000000000000001E-2</v>
      </c>
      <c r="U138" s="221">
        <f>ROUND(E138*T138,2)</f>
        <v>0.03</v>
      </c>
      <c r="V138" s="211"/>
      <c r="W138" s="211"/>
      <c r="X138" s="211"/>
      <c r="Y138" s="211"/>
      <c r="Z138" s="211"/>
      <c r="AA138" s="211"/>
      <c r="AB138" s="211"/>
      <c r="AC138" s="211"/>
      <c r="AD138" s="211"/>
      <c r="AE138" s="211" t="s">
        <v>114</v>
      </c>
      <c r="AF138" s="211"/>
      <c r="AG138" s="211"/>
      <c r="AH138" s="211"/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outlineLevel="1" x14ac:dyDescent="0.25">
      <c r="A139" s="212">
        <v>113</v>
      </c>
      <c r="B139" s="219" t="s">
        <v>350</v>
      </c>
      <c r="C139" s="262" t="s">
        <v>351</v>
      </c>
      <c r="D139" s="221" t="s">
        <v>169</v>
      </c>
      <c r="E139" s="226">
        <v>6</v>
      </c>
      <c r="F139" s="229">
        <f>H139+J139</f>
        <v>0</v>
      </c>
      <c r="G139" s="230">
        <f>ROUND(E139*F139,2)</f>
        <v>0</v>
      </c>
      <c r="H139" s="230"/>
      <c r="I139" s="230">
        <f>ROUND(E139*H139,2)</f>
        <v>0</v>
      </c>
      <c r="J139" s="230"/>
      <c r="K139" s="230">
        <f>ROUND(E139*J139,2)</f>
        <v>0</v>
      </c>
      <c r="L139" s="230">
        <v>0</v>
      </c>
      <c r="M139" s="230">
        <f>G139*(1+L139/100)</f>
        <v>0</v>
      </c>
      <c r="N139" s="221">
        <v>3.0000000000000001E-5</v>
      </c>
      <c r="O139" s="221">
        <f>ROUND(E139*N139,5)</f>
        <v>1.8000000000000001E-4</v>
      </c>
      <c r="P139" s="221">
        <v>0</v>
      </c>
      <c r="Q139" s="221">
        <f>ROUND(E139*P139,5)</f>
        <v>0</v>
      </c>
      <c r="R139" s="221"/>
      <c r="S139" s="221"/>
      <c r="T139" s="222">
        <v>2.9000000000000001E-2</v>
      </c>
      <c r="U139" s="221">
        <f>ROUND(E139*T139,2)</f>
        <v>0.17</v>
      </c>
      <c r="V139" s="211"/>
      <c r="W139" s="211"/>
      <c r="X139" s="211"/>
      <c r="Y139" s="211"/>
      <c r="Z139" s="211"/>
      <c r="AA139" s="211"/>
      <c r="AB139" s="211"/>
      <c r="AC139" s="211"/>
      <c r="AD139" s="211"/>
      <c r="AE139" s="211" t="s">
        <v>114</v>
      </c>
      <c r="AF139" s="211"/>
      <c r="AG139" s="211"/>
      <c r="AH139" s="211"/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1"/>
      <c r="AZ139" s="211"/>
      <c r="BA139" s="211"/>
      <c r="BB139" s="211"/>
      <c r="BC139" s="211"/>
      <c r="BD139" s="211"/>
      <c r="BE139" s="211"/>
      <c r="BF139" s="211"/>
      <c r="BG139" s="211"/>
      <c r="BH139" s="211"/>
    </row>
    <row r="140" spans="1:60" outlineLevel="1" x14ac:dyDescent="0.25">
      <c r="A140" s="212">
        <v>114</v>
      </c>
      <c r="B140" s="219" t="s">
        <v>352</v>
      </c>
      <c r="C140" s="262" t="s">
        <v>353</v>
      </c>
      <c r="D140" s="221" t="s">
        <v>151</v>
      </c>
      <c r="E140" s="226">
        <v>1</v>
      </c>
      <c r="F140" s="229">
        <f>H140+J140</f>
        <v>0</v>
      </c>
      <c r="G140" s="230">
        <f>ROUND(E140*F140,2)</f>
        <v>0</v>
      </c>
      <c r="H140" s="230"/>
      <c r="I140" s="230">
        <f>ROUND(E140*H140,2)</f>
        <v>0</v>
      </c>
      <c r="J140" s="230"/>
      <c r="K140" s="230">
        <f>ROUND(E140*J140,2)</f>
        <v>0</v>
      </c>
      <c r="L140" s="230">
        <v>0</v>
      </c>
      <c r="M140" s="230">
        <f>G140*(1+L140/100)</f>
        <v>0</v>
      </c>
      <c r="N140" s="221">
        <v>3.0000000000000001E-5</v>
      </c>
      <c r="O140" s="221">
        <f>ROUND(E140*N140,5)</f>
        <v>3.0000000000000001E-5</v>
      </c>
      <c r="P140" s="221">
        <v>0</v>
      </c>
      <c r="Q140" s="221">
        <f>ROUND(E140*P140,5)</f>
        <v>0</v>
      </c>
      <c r="R140" s="221"/>
      <c r="S140" s="221"/>
      <c r="T140" s="222">
        <v>2.9000000000000001E-2</v>
      </c>
      <c r="U140" s="221">
        <f>ROUND(E140*T140,2)</f>
        <v>0.03</v>
      </c>
      <c r="V140" s="211"/>
      <c r="W140" s="211"/>
      <c r="X140" s="211"/>
      <c r="Y140" s="211"/>
      <c r="Z140" s="211"/>
      <c r="AA140" s="211"/>
      <c r="AB140" s="211"/>
      <c r="AC140" s="211"/>
      <c r="AD140" s="211"/>
      <c r="AE140" s="211" t="s">
        <v>114</v>
      </c>
      <c r="AF140" s="211"/>
      <c r="AG140" s="211"/>
      <c r="AH140" s="211"/>
      <c r="AI140" s="211"/>
      <c r="AJ140" s="211"/>
      <c r="AK140" s="211"/>
      <c r="AL140" s="211"/>
      <c r="AM140" s="211"/>
      <c r="AN140" s="211"/>
      <c r="AO140" s="211"/>
      <c r="AP140" s="211"/>
      <c r="AQ140" s="211"/>
      <c r="AR140" s="211"/>
      <c r="AS140" s="211"/>
      <c r="AT140" s="211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11"/>
      <c r="BE140" s="211"/>
      <c r="BF140" s="211"/>
      <c r="BG140" s="211"/>
      <c r="BH140" s="211"/>
    </row>
    <row r="141" spans="1:60" outlineLevel="1" x14ac:dyDescent="0.25">
      <c r="A141" s="212">
        <v>115</v>
      </c>
      <c r="B141" s="219" t="s">
        <v>354</v>
      </c>
      <c r="C141" s="262" t="s">
        <v>355</v>
      </c>
      <c r="D141" s="221" t="s">
        <v>151</v>
      </c>
      <c r="E141" s="226">
        <v>1</v>
      </c>
      <c r="F141" s="229">
        <f>H141+J141</f>
        <v>0</v>
      </c>
      <c r="G141" s="230">
        <f>ROUND(E141*F141,2)</f>
        <v>0</v>
      </c>
      <c r="H141" s="230"/>
      <c r="I141" s="230">
        <f>ROUND(E141*H141,2)</f>
        <v>0</v>
      </c>
      <c r="J141" s="230"/>
      <c r="K141" s="230">
        <f>ROUND(E141*J141,2)</f>
        <v>0</v>
      </c>
      <c r="L141" s="230">
        <v>0</v>
      </c>
      <c r="M141" s="230">
        <f>G141*(1+L141/100)</f>
        <v>0</v>
      </c>
      <c r="N141" s="221">
        <v>3.0000000000000001E-5</v>
      </c>
      <c r="O141" s="221">
        <f>ROUND(E141*N141,5)</f>
        <v>3.0000000000000001E-5</v>
      </c>
      <c r="P141" s="221">
        <v>0</v>
      </c>
      <c r="Q141" s="221">
        <f>ROUND(E141*P141,5)</f>
        <v>0</v>
      </c>
      <c r="R141" s="221"/>
      <c r="S141" s="221"/>
      <c r="T141" s="222">
        <v>2.9000000000000001E-2</v>
      </c>
      <c r="U141" s="221">
        <f>ROUND(E141*T141,2)</f>
        <v>0.03</v>
      </c>
      <c r="V141" s="211"/>
      <c r="W141" s="211"/>
      <c r="X141" s="211"/>
      <c r="Y141" s="211"/>
      <c r="Z141" s="211"/>
      <c r="AA141" s="211"/>
      <c r="AB141" s="211"/>
      <c r="AC141" s="211"/>
      <c r="AD141" s="211"/>
      <c r="AE141" s="211" t="s">
        <v>114</v>
      </c>
      <c r="AF141" s="211"/>
      <c r="AG141" s="211"/>
      <c r="AH141" s="211"/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11"/>
      <c r="BE141" s="211"/>
      <c r="BF141" s="211"/>
      <c r="BG141" s="211"/>
      <c r="BH141" s="211"/>
    </row>
    <row r="142" spans="1:60" outlineLevel="1" x14ac:dyDescent="0.25">
      <c r="A142" s="212">
        <v>116</v>
      </c>
      <c r="B142" s="219" t="s">
        <v>356</v>
      </c>
      <c r="C142" s="262" t="s">
        <v>357</v>
      </c>
      <c r="D142" s="221" t="s">
        <v>358</v>
      </c>
      <c r="E142" s="226">
        <v>40</v>
      </c>
      <c r="F142" s="229">
        <f>H142+J142</f>
        <v>0</v>
      </c>
      <c r="G142" s="230">
        <f>ROUND(E142*F142,2)</f>
        <v>0</v>
      </c>
      <c r="H142" s="230"/>
      <c r="I142" s="230">
        <f>ROUND(E142*H142,2)</f>
        <v>0</v>
      </c>
      <c r="J142" s="230"/>
      <c r="K142" s="230">
        <f>ROUND(E142*J142,2)</f>
        <v>0</v>
      </c>
      <c r="L142" s="230">
        <v>0</v>
      </c>
      <c r="M142" s="230">
        <f>G142*(1+L142/100)</f>
        <v>0</v>
      </c>
      <c r="N142" s="221">
        <v>3.0000000000000001E-5</v>
      </c>
      <c r="O142" s="221">
        <f>ROUND(E142*N142,5)</f>
        <v>1.1999999999999999E-3</v>
      </c>
      <c r="P142" s="221">
        <v>0</v>
      </c>
      <c r="Q142" s="221">
        <f>ROUND(E142*P142,5)</f>
        <v>0</v>
      </c>
      <c r="R142" s="221"/>
      <c r="S142" s="221"/>
      <c r="T142" s="222">
        <v>2.9000000000000001E-2</v>
      </c>
      <c r="U142" s="221">
        <f>ROUND(E142*T142,2)</f>
        <v>1.1599999999999999</v>
      </c>
      <c r="V142" s="211"/>
      <c r="W142" s="211"/>
      <c r="X142" s="211"/>
      <c r="Y142" s="211"/>
      <c r="Z142" s="211"/>
      <c r="AA142" s="211"/>
      <c r="AB142" s="211"/>
      <c r="AC142" s="211"/>
      <c r="AD142" s="211"/>
      <c r="AE142" s="211" t="s">
        <v>114</v>
      </c>
      <c r="AF142" s="211"/>
      <c r="AG142" s="211"/>
      <c r="AH142" s="211"/>
      <c r="AI142" s="211"/>
      <c r="AJ142" s="211"/>
      <c r="AK142" s="211"/>
      <c r="AL142" s="211"/>
      <c r="AM142" s="211"/>
      <c r="AN142" s="211"/>
      <c r="AO142" s="211"/>
      <c r="AP142" s="211"/>
      <c r="AQ142" s="211"/>
      <c r="AR142" s="211"/>
      <c r="AS142" s="211"/>
      <c r="AT142" s="211"/>
      <c r="AU142" s="211"/>
      <c r="AV142" s="211"/>
      <c r="AW142" s="211"/>
      <c r="AX142" s="211"/>
      <c r="AY142" s="211"/>
      <c r="AZ142" s="211"/>
      <c r="BA142" s="211"/>
      <c r="BB142" s="211"/>
      <c r="BC142" s="211"/>
      <c r="BD142" s="211"/>
      <c r="BE142" s="211"/>
      <c r="BF142" s="211"/>
      <c r="BG142" s="211"/>
      <c r="BH142" s="211"/>
    </row>
    <row r="143" spans="1:60" x14ac:dyDescent="0.25">
      <c r="A143" s="213" t="s">
        <v>109</v>
      </c>
      <c r="B143" s="220" t="s">
        <v>82</v>
      </c>
      <c r="C143" s="263" t="s">
        <v>83</v>
      </c>
      <c r="D143" s="223"/>
      <c r="E143" s="227"/>
      <c r="F143" s="231"/>
      <c r="G143" s="231">
        <f>SUMIF(AE144:AE147,"&lt;&gt;NOR",G144:G147)</f>
        <v>0</v>
      </c>
      <c r="H143" s="231"/>
      <c r="I143" s="231">
        <f>SUM(I144:I147)</f>
        <v>0</v>
      </c>
      <c r="J143" s="231"/>
      <c r="K143" s="231">
        <f>SUM(K144:K147)</f>
        <v>0</v>
      </c>
      <c r="L143" s="231"/>
      <c r="M143" s="231">
        <f>SUM(M144:M147)</f>
        <v>0</v>
      </c>
      <c r="N143" s="223"/>
      <c r="O143" s="223">
        <f>SUM(O144:O147)</f>
        <v>0</v>
      </c>
      <c r="P143" s="223"/>
      <c r="Q143" s="223">
        <f>SUM(Q144:Q147)</f>
        <v>0</v>
      </c>
      <c r="R143" s="223"/>
      <c r="S143" s="223"/>
      <c r="T143" s="224"/>
      <c r="U143" s="223">
        <f>SUM(U144:U147)</f>
        <v>7</v>
      </c>
      <c r="AE143" t="s">
        <v>110</v>
      </c>
    </row>
    <row r="144" spans="1:60" outlineLevel="1" x14ac:dyDescent="0.25">
      <c r="A144" s="212">
        <v>117</v>
      </c>
      <c r="B144" s="219" t="s">
        <v>359</v>
      </c>
      <c r="C144" s="262" t="s">
        <v>360</v>
      </c>
      <c r="D144" s="221" t="s">
        <v>358</v>
      </c>
      <c r="E144" s="226">
        <v>4</v>
      </c>
      <c r="F144" s="229">
        <f>H144+J144</f>
        <v>0</v>
      </c>
      <c r="G144" s="230">
        <f>ROUND(E144*F144,2)</f>
        <v>0</v>
      </c>
      <c r="H144" s="230"/>
      <c r="I144" s="230">
        <f>ROUND(E144*H144,2)</f>
        <v>0</v>
      </c>
      <c r="J144" s="230"/>
      <c r="K144" s="230">
        <f>ROUND(E144*J144,2)</f>
        <v>0</v>
      </c>
      <c r="L144" s="230">
        <v>0</v>
      </c>
      <c r="M144" s="230">
        <f>G144*(1+L144/100)</f>
        <v>0</v>
      </c>
      <c r="N144" s="221">
        <v>0</v>
      </c>
      <c r="O144" s="221">
        <f>ROUND(E144*N144,5)</f>
        <v>0</v>
      </c>
      <c r="P144" s="221">
        <v>0</v>
      </c>
      <c r="Q144" s="221">
        <f>ROUND(E144*P144,5)</f>
        <v>0</v>
      </c>
      <c r="R144" s="221"/>
      <c r="S144" s="221"/>
      <c r="T144" s="222">
        <v>1</v>
      </c>
      <c r="U144" s="221">
        <f>ROUND(E144*T144,2)</f>
        <v>4</v>
      </c>
      <c r="V144" s="211"/>
      <c r="W144" s="211"/>
      <c r="X144" s="211"/>
      <c r="Y144" s="211"/>
      <c r="Z144" s="211"/>
      <c r="AA144" s="211"/>
      <c r="AB144" s="211"/>
      <c r="AC144" s="211"/>
      <c r="AD144" s="211"/>
      <c r="AE144" s="211" t="s">
        <v>114</v>
      </c>
      <c r="AF144" s="211"/>
      <c r="AG144" s="211"/>
      <c r="AH144" s="211"/>
      <c r="AI144" s="211"/>
      <c r="AJ144" s="211"/>
      <c r="AK144" s="211"/>
      <c r="AL144" s="211"/>
      <c r="AM144" s="211"/>
      <c r="AN144" s="211"/>
      <c r="AO144" s="211"/>
      <c r="AP144" s="211"/>
      <c r="AQ144" s="211"/>
      <c r="AR144" s="211"/>
      <c r="AS144" s="211"/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</row>
    <row r="145" spans="1:60" outlineLevel="1" x14ac:dyDescent="0.25">
      <c r="A145" s="212">
        <v>118</v>
      </c>
      <c r="B145" s="219" t="s">
        <v>361</v>
      </c>
      <c r="C145" s="262" t="s">
        <v>362</v>
      </c>
      <c r="D145" s="221" t="s">
        <v>182</v>
      </c>
      <c r="E145" s="226">
        <v>1</v>
      </c>
      <c r="F145" s="229">
        <f>H145+J145</f>
        <v>0</v>
      </c>
      <c r="G145" s="230">
        <f>ROUND(E145*F145,2)</f>
        <v>0</v>
      </c>
      <c r="H145" s="230"/>
      <c r="I145" s="230">
        <f>ROUND(E145*H145,2)</f>
        <v>0</v>
      </c>
      <c r="J145" s="230"/>
      <c r="K145" s="230">
        <f>ROUND(E145*J145,2)</f>
        <v>0</v>
      </c>
      <c r="L145" s="230">
        <v>0</v>
      </c>
      <c r="M145" s="230">
        <f>G145*(1+L145/100)</f>
        <v>0</v>
      </c>
      <c r="N145" s="221">
        <v>0</v>
      </c>
      <c r="O145" s="221">
        <f>ROUND(E145*N145,5)</f>
        <v>0</v>
      </c>
      <c r="P145" s="221">
        <v>0</v>
      </c>
      <c r="Q145" s="221">
        <f>ROUND(E145*P145,5)</f>
        <v>0</v>
      </c>
      <c r="R145" s="221"/>
      <c r="S145" s="221"/>
      <c r="T145" s="222">
        <v>1</v>
      </c>
      <c r="U145" s="221">
        <f>ROUND(E145*T145,2)</f>
        <v>1</v>
      </c>
      <c r="V145" s="211"/>
      <c r="W145" s="211"/>
      <c r="X145" s="211"/>
      <c r="Y145" s="211"/>
      <c r="Z145" s="211"/>
      <c r="AA145" s="211"/>
      <c r="AB145" s="211"/>
      <c r="AC145" s="211"/>
      <c r="AD145" s="211"/>
      <c r="AE145" s="211" t="s">
        <v>114</v>
      </c>
      <c r="AF145" s="211"/>
      <c r="AG145" s="211"/>
      <c r="AH145" s="211"/>
      <c r="AI145" s="211"/>
      <c r="AJ145" s="211"/>
      <c r="AK145" s="211"/>
      <c r="AL145" s="211"/>
      <c r="AM145" s="211"/>
      <c r="AN145" s="211"/>
      <c r="AO145" s="211"/>
      <c r="AP145" s="211"/>
      <c r="AQ145" s="211"/>
      <c r="AR145" s="211"/>
      <c r="AS145" s="211"/>
      <c r="AT145" s="211"/>
      <c r="AU145" s="211"/>
      <c r="AV145" s="211"/>
      <c r="AW145" s="211"/>
      <c r="AX145" s="211"/>
      <c r="AY145" s="211"/>
      <c r="AZ145" s="211"/>
      <c r="BA145" s="211"/>
      <c r="BB145" s="211"/>
      <c r="BC145" s="211"/>
      <c r="BD145" s="211"/>
      <c r="BE145" s="211"/>
      <c r="BF145" s="211"/>
      <c r="BG145" s="211"/>
      <c r="BH145" s="211"/>
    </row>
    <row r="146" spans="1:60" outlineLevel="1" x14ac:dyDescent="0.25">
      <c r="A146" s="212">
        <v>119</v>
      </c>
      <c r="B146" s="219" t="s">
        <v>363</v>
      </c>
      <c r="C146" s="262" t="s">
        <v>364</v>
      </c>
      <c r="D146" s="221" t="s">
        <v>182</v>
      </c>
      <c r="E146" s="226">
        <v>1</v>
      </c>
      <c r="F146" s="229">
        <f>H146+J146</f>
        <v>0</v>
      </c>
      <c r="G146" s="230">
        <f>ROUND(E146*F146,2)</f>
        <v>0</v>
      </c>
      <c r="H146" s="230"/>
      <c r="I146" s="230">
        <f>ROUND(E146*H146,2)</f>
        <v>0</v>
      </c>
      <c r="J146" s="230"/>
      <c r="K146" s="230">
        <f>ROUND(E146*J146,2)</f>
        <v>0</v>
      </c>
      <c r="L146" s="230">
        <v>0</v>
      </c>
      <c r="M146" s="230">
        <f>G146*(1+L146/100)</f>
        <v>0</v>
      </c>
      <c r="N146" s="221">
        <v>0</v>
      </c>
      <c r="O146" s="221">
        <f>ROUND(E146*N146,5)</f>
        <v>0</v>
      </c>
      <c r="P146" s="221">
        <v>0</v>
      </c>
      <c r="Q146" s="221">
        <f>ROUND(E146*P146,5)</f>
        <v>0</v>
      </c>
      <c r="R146" s="221"/>
      <c r="S146" s="221"/>
      <c r="T146" s="222">
        <v>1</v>
      </c>
      <c r="U146" s="221">
        <f>ROUND(E146*T146,2)</f>
        <v>1</v>
      </c>
      <c r="V146" s="211"/>
      <c r="W146" s="211"/>
      <c r="X146" s="211"/>
      <c r="Y146" s="211"/>
      <c r="Z146" s="211"/>
      <c r="AA146" s="211"/>
      <c r="AB146" s="211"/>
      <c r="AC146" s="211"/>
      <c r="AD146" s="211"/>
      <c r="AE146" s="211" t="s">
        <v>114</v>
      </c>
      <c r="AF146" s="211"/>
      <c r="AG146" s="211"/>
      <c r="AH146" s="211"/>
      <c r="AI146" s="211"/>
      <c r="AJ146" s="211"/>
      <c r="AK146" s="211"/>
      <c r="AL146" s="211"/>
      <c r="AM146" s="211"/>
      <c r="AN146" s="211"/>
      <c r="AO146" s="211"/>
      <c r="AP146" s="211"/>
      <c r="AQ146" s="211"/>
      <c r="AR146" s="211"/>
      <c r="AS146" s="211"/>
      <c r="AT146" s="211"/>
      <c r="AU146" s="211"/>
      <c r="AV146" s="211"/>
      <c r="AW146" s="211"/>
      <c r="AX146" s="211"/>
      <c r="AY146" s="211"/>
      <c r="AZ146" s="211"/>
      <c r="BA146" s="211"/>
      <c r="BB146" s="211"/>
      <c r="BC146" s="211"/>
      <c r="BD146" s="211"/>
      <c r="BE146" s="211"/>
      <c r="BF146" s="211"/>
      <c r="BG146" s="211"/>
      <c r="BH146" s="211"/>
    </row>
    <row r="147" spans="1:60" outlineLevel="1" x14ac:dyDescent="0.25">
      <c r="A147" s="241">
        <v>120</v>
      </c>
      <c r="B147" s="242" t="s">
        <v>365</v>
      </c>
      <c r="C147" s="265" t="s">
        <v>366</v>
      </c>
      <c r="D147" s="243" t="s">
        <v>182</v>
      </c>
      <c r="E147" s="244">
        <v>1</v>
      </c>
      <c r="F147" s="245">
        <f>H147+J147</f>
        <v>0</v>
      </c>
      <c r="G147" s="246">
        <f>ROUND(E147*F147,2)</f>
        <v>0</v>
      </c>
      <c r="H147" s="246"/>
      <c r="I147" s="246">
        <f>ROUND(E147*H147,2)</f>
        <v>0</v>
      </c>
      <c r="J147" s="246"/>
      <c r="K147" s="246">
        <f>ROUND(E147*J147,2)</f>
        <v>0</v>
      </c>
      <c r="L147" s="246">
        <v>0</v>
      </c>
      <c r="M147" s="246">
        <f>G147*(1+L147/100)</f>
        <v>0</v>
      </c>
      <c r="N147" s="243">
        <v>0</v>
      </c>
      <c r="O147" s="243">
        <f>ROUND(E147*N147,5)</f>
        <v>0</v>
      </c>
      <c r="P147" s="243">
        <v>0</v>
      </c>
      <c r="Q147" s="243">
        <f>ROUND(E147*P147,5)</f>
        <v>0</v>
      </c>
      <c r="R147" s="243"/>
      <c r="S147" s="243"/>
      <c r="T147" s="247">
        <v>1</v>
      </c>
      <c r="U147" s="243">
        <f>ROUND(E147*T147,2)</f>
        <v>1</v>
      </c>
      <c r="V147" s="211"/>
      <c r="W147" s="211"/>
      <c r="X147" s="211"/>
      <c r="Y147" s="211"/>
      <c r="Z147" s="211"/>
      <c r="AA147" s="211"/>
      <c r="AB147" s="211"/>
      <c r="AC147" s="211"/>
      <c r="AD147" s="211"/>
      <c r="AE147" s="211" t="s">
        <v>114</v>
      </c>
      <c r="AF147" s="211"/>
      <c r="AG147" s="211"/>
      <c r="AH147" s="211"/>
      <c r="AI147" s="211"/>
      <c r="AJ147" s="211"/>
      <c r="AK147" s="211"/>
      <c r="AL147" s="211"/>
      <c r="AM147" s="211"/>
      <c r="AN147" s="211"/>
      <c r="AO147" s="211"/>
      <c r="AP147" s="211"/>
      <c r="AQ147" s="211"/>
      <c r="AR147" s="211"/>
      <c r="AS147" s="211"/>
      <c r="AT147" s="211"/>
      <c r="AU147" s="211"/>
      <c r="AV147" s="211"/>
      <c r="AW147" s="211"/>
      <c r="AX147" s="211"/>
      <c r="AY147" s="211"/>
      <c r="AZ147" s="211"/>
      <c r="BA147" s="211"/>
      <c r="BB147" s="211"/>
      <c r="BC147" s="211"/>
      <c r="BD147" s="211"/>
      <c r="BE147" s="211"/>
      <c r="BF147" s="211"/>
      <c r="BG147" s="211"/>
      <c r="BH147" s="211"/>
    </row>
    <row r="148" spans="1:60" x14ac:dyDescent="0.25">
      <c r="A148" s="6"/>
      <c r="B148" s="7" t="s">
        <v>367</v>
      </c>
      <c r="C148" s="266" t="s">
        <v>367</v>
      </c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AC148">
        <v>15</v>
      </c>
      <c r="AD148">
        <v>21</v>
      </c>
    </row>
    <row r="149" spans="1:60" x14ac:dyDescent="0.25">
      <c r="A149" s="248"/>
      <c r="B149" s="249" t="s">
        <v>28</v>
      </c>
      <c r="C149" s="267" t="s">
        <v>367</v>
      </c>
      <c r="D149" s="250"/>
      <c r="E149" s="250"/>
      <c r="F149" s="250"/>
      <c r="G149" s="261">
        <f>G8+G10+G13+G18+G40+G44+G67+G93+G112+G120+G124+G126+G131+G136+G143</f>
        <v>0</v>
      </c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AC149">
        <f>SUMIF(L7:L147,AC148,G7:G147)</f>
        <v>0</v>
      </c>
      <c r="AD149">
        <f>SUMIF(L7:L147,AD148,G7:G147)</f>
        <v>0</v>
      </c>
      <c r="AE149" t="s">
        <v>368</v>
      </c>
    </row>
    <row r="150" spans="1:60" x14ac:dyDescent="0.25">
      <c r="A150" s="6"/>
      <c r="B150" s="7" t="s">
        <v>367</v>
      </c>
      <c r="C150" s="266" t="s">
        <v>367</v>
      </c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</row>
    <row r="151" spans="1:60" x14ac:dyDescent="0.25">
      <c r="A151" s="6"/>
      <c r="B151" s="7" t="s">
        <v>367</v>
      </c>
      <c r="C151" s="266" t="s">
        <v>367</v>
      </c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</row>
    <row r="152" spans="1:60" x14ac:dyDescent="0.25">
      <c r="A152" s="251" t="s">
        <v>369</v>
      </c>
      <c r="B152" s="251"/>
      <c r="C152" s="268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</row>
    <row r="153" spans="1:60" x14ac:dyDescent="0.25">
      <c r="A153" s="252"/>
      <c r="B153" s="253"/>
      <c r="C153" s="269"/>
      <c r="D153" s="253"/>
      <c r="E153" s="253"/>
      <c r="F153" s="253"/>
      <c r="G153" s="254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AE153" t="s">
        <v>370</v>
      </c>
    </row>
    <row r="154" spans="1:60" x14ac:dyDescent="0.25">
      <c r="A154" s="255"/>
      <c r="B154" s="256"/>
      <c r="C154" s="270"/>
      <c r="D154" s="256"/>
      <c r="E154" s="256"/>
      <c r="F154" s="256"/>
      <c r="G154" s="257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</row>
    <row r="155" spans="1:60" x14ac:dyDescent="0.25">
      <c r="A155" s="255"/>
      <c r="B155" s="256"/>
      <c r="C155" s="270"/>
      <c r="D155" s="256"/>
      <c r="E155" s="256"/>
      <c r="F155" s="256"/>
      <c r="G155" s="257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</row>
    <row r="156" spans="1:60" x14ac:dyDescent="0.25">
      <c r="A156" s="255"/>
      <c r="B156" s="256"/>
      <c r="C156" s="270"/>
      <c r="D156" s="256"/>
      <c r="E156" s="256"/>
      <c r="F156" s="256"/>
      <c r="G156" s="257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</row>
    <row r="157" spans="1:60" x14ac:dyDescent="0.25">
      <c r="A157" s="258"/>
      <c r="B157" s="259"/>
      <c r="C157" s="271"/>
      <c r="D157" s="259"/>
      <c r="E157" s="259"/>
      <c r="F157" s="259"/>
      <c r="G157" s="260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</row>
    <row r="158" spans="1:60" x14ac:dyDescent="0.25">
      <c r="A158" s="6"/>
      <c r="B158" s="7" t="s">
        <v>367</v>
      </c>
      <c r="C158" s="266" t="s">
        <v>367</v>
      </c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</row>
    <row r="159" spans="1:60" x14ac:dyDescent="0.25">
      <c r="C159" s="272"/>
      <c r="AE159" t="s">
        <v>371</v>
      </c>
    </row>
  </sheetData>
  <mergeCells count="11">
    <mergeCell ref="C128:G128"/>
    <mergeCell ref="C133:G133"/>
    <mergeCell ref="C135:G135"/>
    <mergeCell ref="A152:C152"/>
    <mergeCell ref="A153:G157"/>
    <mergeCell ref="A1:G1"/>
    <mergeCell ref="C2:G2"/>
    <mergeCell ref="C3:G3"/>
    <mergeCell ref="C4:G4"/>
    <mergeCell ref="C47:G47"/>
    <mergeCell ref="C117:G117"/>
  </mergeCells>
  <pageMargins left="0.39370078740157499" right="0.19685039370078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</dc:creator>
  <cp:lastModifiedBy>Jakub</cp:lastModifiedBy>
  <cp:lastPrinted>2014-02-28T09:52:57Z</cp:lastPrinted>
  <dcterms:created xsi:type="dcterms:W3CDTF">2009-04-08T07:15:50Z</dcterms:created>
  <dcterms:modified xsi:type="dcterms:W3CDTF">2023-02-22T16:27:37Z</dcterms:modified>
</cp:coreProperties>
</file>