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xdfs.sudopbr.cz\Mosty\Šramota\20098 ŽUB - ulice Uhelná\04 Realizace\02 Soutěž\08 dotazy z 22.08.2023\"/>
    </mc:Choice>
  </mc:AlternateContent>
  <bookViews>
    <workbookView xWindow="0" yWindow="0" windowWidth="23040" windowHeight="9192"/>
  </bookViews>
  <sheets>
    <sheet name="D.1.1.1_SO 06-18-116" sheetId="1" r:id="rId1"/>
  </sheets>
  <calcPr calcId="162913"/>
  <webPublishing codePage="0"/>
</workbook>
</file>

<file path=xl/calcChain.xml><?xml version="1.0" encoding="utf-8"?>
<calcChain xmlns="http://schemas.openxmlformats.org/spreadsheetml/2006/main">
  <c r="I38" i="1" l="1"/>
  <c r="O238" i="1" l="1"/>
  <c r="O217" i="1"/>
  <c r="O213" i="1"/>
  <c r="O209" i="1"/>
  <c r="O205" i="1"/>
  <c r="O201" i="1"/>
  <c r="O192" i="1"/>
  <c r="O188" i="1"/>
  <c r="O180" i="1"/>
  <c r="O175" i="1"/>
  <c r="O171" i="1"/>
  <c r="O151" i="1"/>
  <c r="O138" i="1"/>
  <c r="O134" i="1"/>
  <c r="O130" i="1"/>
  <c r="O122" i="1"/>
  <c r="O118" i="1"/>
  <c r="O114" i="1"/>
  <c r="O110" i="1"/>
  <c r="O106" i="1"/>
  <c r="O102" i="1"/>
  <c r="O94" i="1"/>
  <c r="O90" i="1"/>
  <c r="O86" i="1"/>
  <c r="O82" i="1"/>
  <c r="O78" i="1"/>
  <c r="O70" i="1"/>
  <c r="O66" i="1"/>
  <c r="O62" i="1"/>
  <c r="O50" i="1"/>
  <c r="I46" i="1"/>
  <c r="O46" i="1" s="1"/>
  <c r="I42" i="1"/>
  <c r="O42" i="1" s="1"/>
  <c r="I34" i="1"/>
  <c r="O34" i="1" s="1"/>
  <c r="I30" i="1"/>
  <c r="O30" i="1" s="1"/>
  <c r="I26" i="1"/>
  <c r="O26" i="1" s="1"/>
  <c r="I22" i="1"/>
  <c r="O22" i="1" s="1"/>
  <c r="I10" i="1"/>
  <c r="O10" i="1" s="1"/>
  <c r="Q179" i="1" l="1"/>
  <c r="R200" i="1"/>
  <c r="O200" i="1" s="1"/>
  <c r="Q9" i="1"/>
  <c r="I9" i="1" s="1"/>
  <c r="Q142" i="1"/>
  <c r="R9" i="1"/>
  <c r="O9" i="1" s="1"/>
  <c r="Q200" i="1"/>
  <c r="R179" i="1"/>
  <c r="O179" i="1" s="1"/>
  <c r="O143" i="1"/>
  <c r="R142" i="1" s="1"/>
  <c r="O142" i="1" s="1"/>
  <c r="I3" i="1" l="1"/>
  <c r="O2" i="1"/>
</calcChain>
</file>

<file path=xl/sharedStrings.xml><?xml version="1.0" encoding="utf-8"?>
<sst xmlns="http://schemas.openxmlformats.org/spreadsheetml/2006/main" count="624" uniqueCount="214">
  <si>
    <t>ASPE10</t>
  </si>
  <si>
    <t>S</t>
  </si>
  <si>
    <t>Firma: SUDOP BRNO, spol. s r.o.</t>
  </si>
  <si>
    <t>Soupis prací objektu</t>
  </si>
  <si>
    <t xml:space="preserve">Stavba: </t>
  </si>
  <si>
    <t>20098</t>
  </si>
  <si>
    <t>Přestavba ŽUB - městská infrastruktura - aktualizace dokumentace ulice Uhelná ve stupni DSP</t>
  </si>
  <si>
    <t>O</t>
  </si>
  <si>
    <t>Objekt:</t>
  </si>
  <si>
    <t>D.1.1.1</t>
  </si>
  <si>
    <t>Komunikace, zpěvněné plochy</t>
  </si>
  <si>
    <t>O1</t>
  </si>
  <si>
    <t>Rozpočet:</t>
  </si>
  <si>
    <t>0,00</t>
  </si>
  <si>
    <t>15,00</t>
  </si>
  <si>
    <t>21,00</t>
  </si>
  <si>
    <t>3</t>
  </si>
  <si>
    <t>2</t>
  </si>
  <si>
    <t>SO 06-18-116</t>
  </si>
  <si>
    <t>Větev 2 (Uhelná)  - komunikace, chodníky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</si>
  <si>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</si>
  <si>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</si>
  <si>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</si>
  <si>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</si>
  <si>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</si>
  <si>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</si>
  <si>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</si>
  <si>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</si>
  <si>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</si>
  <si>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</si>
  <si>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</si>
  <si>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</si>
  <si>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</si>
  <si>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</si>
  <si>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</si>
  <si>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</si>
  <si>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</si>
  <si>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</si>
  <si>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Zemní práce</t>
  </si>
  <si>
    <t>P</t>
  </si>
  <si>
    <t>14</t>
  </si>
  <si>
    <t>113328</t>
  </si>
  <si>
    <t/>
  </si>
  <si>
    <t>ODSTRAN PODKL ZPEVNĚNÝCH PLOCH Z KAMENIVA NESTMEL, ODVOZ DO 20KM</t>
  </si>
  <si>
    <t>M3</t>
  </si>
  <si>
    <t>PP</t>
  </si>
  <si>
    <t>VV</t>
  </si>
  <si>
    <t>TS</t>
  </si>
  <si>
    <t>16</t>
  </si>
  <si>
    <t>113524</t>
  </si>
  <si>
    <t>ODSTRANĚNÍ CHODNÍKOVÝCH A SILNIČNÍCH OBRUBNÍKŮ BETONOVÝCH, ODVOZ DO 5KM</t>
  </si>
  <si>
    <t>m</t>
  </si>
  <si>
    <t>17</t>
  </si>
  <si>
    <t>113728</t>
  </si>
  <si>
    <t>FRÉZOVÁNÍ ZPEVNĚNÝCH PLOCH ASFALTOVÝCH, ODVOZ DO 20KM</t>
  </si>
  <si>
    <t>121108</t>
  </si>
  <si>
    <t>SEJMUTÍ ORNICE NEBO LESNÍ PŮDY S ODVOZEM DO 20KM</t>
  </si>
  <si>
    <t>122938</t>
  </si>
  <si>
    <t>ODKOPÁVKY A PROKOPÁVKY OBECNÉ TŘ. III, ODVOZ DO 20KM</t>
  </si>
  <si>
    <t>125838</t>
  </si>
  <si>
    <t>VYKOPÁVKY ZE ZEMNÍKŮ A SKLÁDEK TŘ. II, ODVOZ DO 20KM</t>
  </si>
  <si>
    <t>125938</t>
  </si>
  <si>
    <t>VYKOPÁVKY ZE ZEMNÍKŮ A SKLÁDEK TŘ III S ODVOZEM DO 20KM</t>
  </si>
  <si>
    <t>17110</t>
  </si>
  <si>
    <t>ULOŽENÍ SYPANINY DO NÁSYPŮ SE ZHUTNĚNÍM</t>
  </si>
  <si>
    <t>17120</t>
  </si>
  <si>
    <t>ULOŽENÍ SYPANINY DO NÁSYPŮ A NA SKLÁDKY BEZ ZHUTNĚNÍ</t>
  </si>
  <si>
    <t>8</t>
  </si>
  <si>
    <t>17310</t>
  </si>
  <si>
    <t>ZEMNÍ KRAJNICE A DOSYPÁVKY SE ZHUTNĚNÍM</t>
  </si>
  <si>
    <t>18120</t>
  </si>
  <si>
    <t>ÚPRAVA PLÁNĚ SE ZHUTNĚNÍM V HORNINĚ TŘ. II</t>
  </si>
  <si>
    <t>m2</t>
  </si>
  <si>
    <t>18222</t>
  </si>
  <si>
    <t>ROZPROSTŘENÍ ORNICE VE SVAHU V TL DO 0,15M</t>
  </si>
  <si>
    <t>11</t>
  </si>
  <si>
    <t>18232</t>
  </si>
  <si>
    <t>ROZPROSTŘENÍ ORNICE V ROVINĚ V TL DO 0,15M</t>
  </si>
  <si>
    <t>12</t>
  </si>
  <si>
    <t>18242</t>
  </si>
  <si>
    <t>ZALOŽENÍ TRÁVNÍKU HYDROOSEVEM NA ORNICI</t>
  </si>
  <si>
    <t>13</t>
  </si>
  <si>
    <t>18600</t>
  </si>
  <si>
    <t>ZALÉVÁNÍ VODOU</t>
  </si>
  <si>
    <t>19</t>
  </si>
  <si>
    <t>212647</t>
  </si>
  <si>
    <t>TRATIVODY KOMPL Z TRUB Z PLAST HM DN DO 200MM, RÝHA TŘ III</t>
  </si>
  <si>
    <t>20</t>
  </si>
  <si>
    <t>21</t>
  </si>
  <si>
    <t>561401</t>
  </si>
  <si>
    <t>KAMENIVO ZPEVNĚNÉ CEMENTEM TŘ. I</t>
  </si>
  <si>
    <t>22</t>
  </si>
  <si>
    <t>56330</t>
  </si>
  <si>
    <t>VOZOVKOVÉ VRSTVY ZE ŠTĚRKODRTI</t>
  </si>
  <si>
    <t>26</t>
  </si>
  <si>
    <t>572121</t>
  </si>
  <si>
    <t>INFILTRAČNÍ POSTŘIK ASFALTOVÝ DO 1,0KG/M2</t>
  </si>
  <si>
    <t>25</t>
  </si>
  <si>
    <t>572222</t>
  </si>
  <si>
    <t>SPOJOVACÍ POSTŘIK Z MODIFIK ASFALTU DO 1,0KG/M2</t>
  </si>
  <si>
    <t>28</t>
  </si>
  <si>
    <t>574D66</t>
  </si>
  <si>
    <t>ASFALTOVÝ BETON PRO LOŽNÍ VRSTVY MODIFIK ACL 16+, 16S TL. 70MM</t>
  </si>
  <si>
    <t>574E98</t>
  </si>
  <si>
    <t>ASFALTOVÝ BETON PRO PODKLADNÍ VRSTVY ACP 22+, 22S TL. 100MM</t>
  </si>
  <si>
    <t>29</t>
  </si>
  <si>
    <t>574J54</t>
  </si>
  <si>
    <t>ASFALTOVÝ KOBEREC MASTIXOVÝ MODIFIK SMA 11+, 11S TL. 40MM</t>
  </si>
  <si>
    <t>30</t>
  </si>
  <si>
    <t>58221</t>
  </si>
  <si>
    <t>DLÁŽDĚNÉ KRYTY Z DROBNÝCH KOSTEK DO LOŽE Z KAMENIVA</t>
  </si>
  <si>
    <t>Stezka pro chodce a cyklisty</t>
  </si>
  <si>
    <t>45</t>
  </si>
  <si>
    <t>564871111</t>
  </si>
  <si>
    <t>Podklad ze štěrkodrtě ŠD tl 250 mm</t>
  </si>
  <si>
    <t>46</t>
  </si>
  <si>
    <t>574A34</t>
  </si>
  <si>
    <t>ASFALTOVÝ BETON PRO OBRUSNÉ VRSTVY ACO 11+, 11S TL. 40MM</t>
  </si>
  <si>
    <t>31</t>
  </si>
  <si>
    <t>33</t>
  </si>
  <si>
    <t>Trubní vedení</t>
  </si>
  <si>
    <t>44</t>
  </si>
  <si>
    <t>87633</t>
  </si>
  <si>
    <t>CHRÁNIČKY Z TRUB PLASTOVÝCH DN DO 150MM</t>
  </si>
  <si>
    <t>KUS</t>
  </si>
  <si>
    <t>36</t>
  </si>
  <si>
    <t>89712</t>
  </si>
  <si>
    <t>VPUSŤ KANALIZAČNÍ ULIČNÍ KOMPLETNÍ Z BETONOVÝCH DÍLCŮ</t>
  </si>
  <si>
    <t>38</t>
  </si>
  <si>
    <t>89943</t>
  </si>
  <si>
    <t>VÝŘEZ, VÝSEK, ÚTES NA POTRUBÍ DN DO 150MM</t>
  </si>
  <si>
    <t>Ostatní konstrukce a práce, bourání</t>
  </si>
  <si>
    <t>43</t>
  </si>
  <si>
    <t>914151</t>
  </si>
  <si>
    <t>DOPRAVNÍ ZNAČKY ZÁKLAD VELIKOSTI HLINÍK NEREFLEX - DODÁVKA A MONTÁŽ</t>
  </si>
  <si>
    <t>41</t>
  </si>
  <si>
    <t>915211</t>
  </si>
  <si>
    <t>VODOROVNÉ DOPRAVNÍ ZNAČENÍ PLASTEM HLADKÉ - DODÁVKA A POKLÁDKA</t>
  </si>
  <si>
    <t>42</t>
  </si>
  <si>
    <t>91551</t>
  </si>
  <si>
    <t>VODOROVNÉ DOPRAVNÍ ZNAČENÍ - PŘEDEM PŘIPRAVENÉ SYMBOLY</t>
  </si>
  <si>
    <t>37</t>
  </si>
  <si>
    <t>39</t>
  </si>
  <si>
    <t>917425</t>
  </si>
  <si>
    <t>CHODNÍKOVÉ OBRUBY Z KAMENNÝCH OBRUBNÍKŮ ŠÍŘ 200MM</t>
  </si>
  <si>
    <t>Stavební díl</t>
  </si>
  <si>
    <t>917224</t>
  </si>
  <si>
    <t>SILNIČNÍ A CHODNÍKOVÉ OBRUBY Z BETONOVÝCH OBRUBNÍKŮ ŠÍŘ 150MM</t>
  </si>
  <si>
    <t>PŘEPOJENÍ PŘÍPOJEK</t>
  </si>
  <si>
    <t>KRYTY Z BETON DLAŽDIC SE ZÁMKEM ŠEDÝCH TL 60MM DO LOŽE Z KAM</t>
  </si>
  <si>
    <t>58262A</t>
  </si>
  <si>
    <t>KRYTY Z BETON DLAŽDIC SE ZÁMKEM BAREV RELIÉF TL 60MM DO LOŽE Z MC</t>
  </si>
  <si>
    <t>574A76</t>
  </si>
  <si>
    <t>ÚPRAVA PODLOŽÍ HYDRAULICKÝMI POJIVY DO 1% HL DO 0,5M</t>
  </si>
  <si>
    <t>Ostatní</t>
  </si>
  <si>
    <t>POPLATKY ZA LIKVIDACI ODPADŮ NEKONTAMINOVANÝCH - 17 05 04 VYTĚŽENÉ ZEMINY A HORNINY - III. TŘÍDA TĚŽITELNOSTI</t>
  </si>
  <si>
    <t>T</t>
  </si>
  <si>
    <t>POPLATKY ZA LIKVIDACI ODPADŮ NEKONTAMINOVANÝCH - 17 05 02 VYBOURANÝ ASFALTOVÝ BETON BEZ DEHTU</t>
  </si>
  <si>
    <t>POPLATKY ZA LIKVIDACI ODPADŮ NEKONTAMINOVANÝCH - 17 05 01 BETON Z DEMOLIC OBJEKTŮ, ZÁKLADŮ TV</t>
  </si>
  <si>
    <t>ASFALTOVÝ BETON PRO PODKLADNÍ VRSTVY ACP 16+, 11S TL. 80MM</t>
  </si>
  <si>
    <t>HLOUBENÍ RÝH ŠÍŘ DO 2M PAŽ I NEPAŽ TŘ III, ODVOZ DO 20 KM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</si>
  <si>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</si>
  <si>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</si>
  <si>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</si>
  <si>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zahrnuje úpravu pláně včetně vyrovnání výškových rozdílů. Míru zhutnění určuje projekt.</t>
  </si>
  <si>
    <t>Poznámka k souboru cen:_x000D_
položka zahrnuje: nutné přemístění ornice z dočasných skládek vzdálených do 50m rozprostření ornice v předepsané tloušťce ve svahu přes 1:5</t>
  </si>
  <si>
    <t>Poznámka k souboru cen:_x000D_
položka zahrnuje: nutné přemístění ornice z dočasných skládek vzdálených do 50m rozprostření ornice v předepsané tloušťce v rovině a ve svahu do 1:5</t>
  </si>
  <si>
    <t>Poznámka k souboru cen:_x000D_
Zahrnuje dodání předepsané travní směsi, hydroosev na ornici, zalévání, první pokosení, to vše bez ohledu na sklon terénu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</si>
  <si>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</si>
  <si>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Poznámka k souboru cen:_x000D_
položka zahrnuje sejmutí ornice bez ohledu na tloušťku vrstvy a její vodorovnou dopravu nezahrnuje uložení na trvalou skládku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</si>
  <si>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</si>
  <si>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 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</si>
  <si>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</si>
  <si>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</si>
  <si>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</si>
  <si>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Poznámka k souboru cen:_x000D_
položka zahrnuje zafrézování předepsaného množství hydraulického pojiva do podloží do hloubky do 0,5m, zhutnění druh hydraulického pojiva stanoví zadávací dokumentace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</si>
  <si>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</si>
  <si>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</si>
  <si>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</si>
  <si>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</si>
  <si>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</si>
  <si>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Podklad ze štěrkodrti ŠD  s rozprostřením a zhutněním, po zhutnění tl. 250 mm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</si>
  <si>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 -li zadávací dokumentace jinak - nezahrnuje postřiky, nátěry - nezahrnuje těsnění podél obrubníků, dilatačních zařízení, odvodňovacích proužků, odvodňovačů, vpustí, šachet a pod.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</si>
  <si>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</si>
  <si>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</si>
  <si>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Poznámka k souboru cen:_x000D_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</si>
  <si>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Poznámka k souboru cen:_x000D_
položka zahrnuje řez na potrubí, dodání a osazení příslušných tvarovek a armatur</t>
  </si>
  <si>
    <t xml:space="preserve">Poznámka k souboru cen:_x000D_
položka zahrnuje: - dodávku a montáž značek v požadovaném provedení </t>
  </si>
  <si>
    <t>Poznámka k souboru cen:_x000D_
položka zahrnuje: - dodání a pokládku nátěrového materiálu (měří se pouze natíraná plocha) - předznačení a reflexní úpravu</t>
  </si>
  <si>
    <t>Poznámka k souboru cen:_x000D_
položka zahrnuje: - dodání a pokládku předepsaného symbolu - zahrnuje předznačení a reflexní úpravu</t>
  </si>
  <si>
    <t>Poznámka k souboru cen:_x000D_
Položka zahrnuje: dodání a pokládku betonových obrubníků o rozměrech předepsaných zadávací dokumentací betonové lože i boční betonovou opěrku.</t>
  </si>
  <si>
    <t>Poznámka k souboru cen:_x000D_
Položka zahrnuje: dodání a pokládku kamenných obrubníků o rozměrech předepsaných zadávací dokumentací betonové lože i boční betonovou opěrku.</t>
  </si>
  <si>
    <t>Poznámka k souboru cen:_x000D_
1. Položka obsahuje: – veškeré poplatky provozovateli skládky, recyklační linky nebo jiného zařízení na zpracování nebo likvidaci odpadů související s převzetím, uložením, zpracováním nebo likvidací odpadu 2. Položka neobsahuje: – náklady spojené s dopravou odpadu z místa stavby na místo převzetí provozovatelem skládky, recyklační linky nebo jiného zařízení na zpracování nebo likvidaci odpadů 3. Způsob měření: Tunou se rozumí hmotnost odpadu vytříděného v souladu se zákonem č. 541/2020 Sb., o nakládání s odpady, v platném znění.</t>
  </si>
  <si>
    <t>574F98</t>
  </si>
  <si>
    <t>ASFALTOVÝ BETON PRO PODKLADNÍ VRSTVY MODIFIK ACP 22+, 22S TL. 100MM</t>
  </si>
  <si>
    <t>574B34</t>
  </si>
  <si>
    <t>ASFALTOVÝ BETON PRO OBRUSNÉ VRSTVY MODIFIK ACO 11+, 11S TL. 40MM</t>
  </si>
  <si>
    <t>574F76</t>
  </si>
  <si>
    <t>ASFALTOVÝ BETON PRO PODKLADNÍ VRSTVY MODIFIK ACP 16+, 11S TL. 80MM</t>
  </si>
  <si>
    <t>HLOUBENÍ RÝH ŠÍŘ DO 2M PAŽ I NEPAŽ TŘ I, ODVOZ DO 20 KM</t>
  </si>
  <si>
    <t>ODKOPÁVKY A PROKOPÁVKY OBECNÉ TŘ. I, ODVOZ DO 20KM</t>
  </si>
  <si>
    <t>ULOŽENÍ SYPANINY DO NÁSYPŮ Z NAKUPOVANÝCH MATERIÁLŮ</t>
  </si>
  <si>
    <t>položka zahrnuje: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</si>
  <si>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ÚPRAVA PLÁNĚ SE ZHUTNĚNÍM V HORNINĚ TŘ. I</t>
  </si>
  <si>
    <t>TRATIVODY KOMPL Z TRUB Z PLAST HM DN DO 200MM, RÝHA TŘ I</t>
  </si>
  <si>
    <t>DRENÁŽNÍ ŠACHTICE KONTROLNÍ Z PLAST DÍLCŮ ŠK 80</t>
  </si>
  <si>
    <t>položka zahrnuje:
- poklopy s rámem z předepsaného materiálu a tvaru 
- předepsané plastové skruže, dno a není
-li uvedeno jinak i podkladní vrstvu (z kameniva nebo betonu). 
- výplň, těsnění a tmelení spár a spojů, 
- očištění a ošetření úložných ploch, 
- předepsané podkladní konstrukce</t>
  </si>
  <si>
    <t>POPLATKY ZA LIKVIDACI ODPADŮ NEKONTAMINOVANÝCH - 17 05 04 VYTĚŽENÉ ZEMINY A HORNINY - I. TŘÍDA TĚŽITELNOSTI</t>
  </si>
  <si>
    <t>36 M3 rýha trativodu a 60 M3 výkop pro přípojky uličních vpustí</t>
  </si>
  <si>
    <t>ODKOPÁVKY A PROKOPÁVKY OBECNÉ TŘ. I - DOPRAVA</t>
  </si>
  <si>
    <t>12273B</t>
  </si>
  <si>
    <t>Odvoz výkopané zeminy</t>
  </si>
  <si>
    <t>Položka zahrnuje samostatnou dopravu zeminy. Množství se určí jako součin kubatutry [m3] a požadované vzdálenosti [km].</t>
  </si>
  <si>
    <t>Revize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</si>
</sst>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6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10"/>
      <color rgb="FFFF0000"/>
      <name val="Arial"/>
      <family val="2"/>
      <charset val="238"/>
    </font>
    <font>
      <sz val="9"/>
      <name val="Arial CE"/>
      <family val="2"/>
      <charset val="238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charset val="238"/>
      <scheme val="minor"/>
    </font>
    <font>
      <strike/>
      <sz val="10"/>
      <color rgb="FFFF0000"/>
      <name val="Arial"/>
      <family val="2"/>
      <charset val="238"/>
    </font>
    <font>
      <i/>
      <strike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4" fillId="2" borderId="4" xfId="6" applyFont="1" applyFill="1" applyBorder="1" applyAlignment="1">
      <alignment wrapText="1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4" xfId="6" applyFont="1" applyBorder="1" applyAlignment="1">
      <alignment vertical="top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0" xfId="6" applyFont="1" applyFill="1" applyAlignment="1">
      <alignment horizontal="right"/>
    </xf>
    <xf numFmtId="4" fontId="4" fillId="2" borderId="0" xfId="6" applyNumberFormat="1" applyFont="1" applyFill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6" fillId="0" borderId="1" xfId="6" applyBorder="1" applyAlignment="1">
      <alignment horizontal="right"/>
    </xf>
    <xf numFmtId="0" fontId="6" fillId="0" borderId="0" xfId="0" applyFont="1"/>
    <xf numFmtId="0" fontId="6" fillId="2" borderId="3" xfId="6" applyFill="1" applyBorder="1"/>
    <xf numFmtId="0" fontId="9" fillId="0" borderId="6" xfId="7" applyFont="1" applyBorder="1" applyAlignment="1">
      <alignment horizontal="left" vertical="center" wrapText="1"/>
    </xf>
    <xf numFmtId="0" fontId="0" fillId="0" borderId="4" xfId="6" applyFont="1" applyBorder="1"/>
    <xf numFmtId="0" fontId="6" fillId="0" borderId="0" xfId="6" applyAlignment="1">
      <alignment horizontal="right"/>
    </xf>
    <xf numFmtId="0" fontId="6" fillId="2" borderId="0" xfId="6" applyFill="1"/>
    <xf numFmtId="0" fontId="6" fillId="2" borderId="5" xfId="6" applyFill="1" applyBorder="1"/>
    <xf numFmtId="0" fontId="6" fillId="0" borderId="1" xfId="6" applyBorder="1"/>
    <xf numFmtId="0" fontId="6" fillId="0" borderId="1" xfId="6" applyBorder="1" applyAlignment="1">
      <alignment wrapText="1"/>
    </xf>
    <xf numFmtId="0" fontId="6" fillId="0" borderId="1" xfId="6" applyBorder="1" applyAlignment="1">
      <alignment horizontal="center"/>
    </xf>
    <xf numFmtId="164" fontId="6" fillId="0" borderId="1" xfId="6" applyNumberFormat="1" applyBorder="1" applyAlignment="1">
      <alignment horizontal="center"/>
    </xf>
    <xf numFmtId="4" fontId="6" fillId="0" borderId="1" xfId="6" applyNumberFormat="1" applyBorder="1" applyAlignment="1">
      <alignment horizontal="center"/>
    </xf>
    <xf numFmtId="0" fontId="6" fillId="0" borderId="0" xfId="6"/>
    <xf numFmtId="0" fontId="6" fillId="0" borderId="0" xfId="6" applyAlignment="1">
      <alignment horizontal="center"/>
    </xf>
    <xf numFmtId="164" fontId="6" fillId="0" borderId="0" xfId="6" applyNumberFormat="1" applyAlignment="1">
      <alignment horizontal="center"/>
    </xf>
    <xf numFmtId="4" fontId="6" fillId="0" borderId="0" xfId="6" applyNumberFormat="1" applyAlignment="1">
      <alignment horizontal="center"/>
    </xf>
    <xf numFmtId="0" fontId="6" fillId="0" borderId="1" xfId="6" applyBorder="1" applyAlignment="1">
      <alignment horizontal="left" vertical="center" wrapText="1"/>
    </xf>
    <xf numFmtId="0" fontId="8" fillId="0" borderId="1" xfId="6" applyFont="1" applyBorder="1" applyAlignment="1">
      <alignment wrapText="1"/>
    </xf>
    <xf numFmtId="0" fontId="6" fillId="0" borderId="1" xfId="6" applyFont="1" applyBorder="1" applyAlignment="1">
      <alignment horizontal="left" vertical="center" wrapText="1"/>
    </xf>
    <xf numFmtId="0" fontId="0" fillId="0" borderId="0" xfId="6" applyFont="1" applyBorder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right"/>
    </xf>
    <xf numFmtId="0" fontId="6" fillId="0" borderId="1" xfId="6" applyBorder="1" applyAlignment="1">
      <alignment wrapText="1"/>
    </xf>
    <xf numFmtId="0" fontId="6" fillId="0" borderId="1" xfId="6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/>
    </xf>
    <xf numFmtId="164" fontId="8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/>
    </xf>
    <xf numFmtId="4" fontId="8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right"/>
    </xf>
    <xf numFmtId="0" fontId="12" fillId="0" borderId="1" xfId="6" applyFont="1" applyBorder="1"/>
    <xf numFmtId="0" fontId="12" fillId="0" borderId="1" xfId="6" applyFont="1" applyBorder="1" applyAlignment="1">
      <alignment wrapText="1"/>
    </xf>
    <xf numFmtId="0" fontId="12" fillId="0" borderId="1" xfId="6" applyFont="1" applyBorder="1" applyAlignment="1">
      <alignment horizontal="center"/>
    </xf>
    <xf numFmtId="164" fontId="12" fillId="0" borderId="1" xfId="6" applyNumberFormat="1" applyFont="1" applyBorder="1" applyAlignment="1">
      <alignment horizontal="center"/>
    </xf>
    <xf numFmtId="4" fontId="12" fillId="0" borderId="1" xfId="6" applyNumberFormat="1" applyFont="1" applyBorder="1" applyAlignment="1">
      <alignment horizontal="center"/>
    </xf>
    <xf numFmtId="0" fontId="12" fillId="0" borderId="0" xfId="0" applyFont="1"/>
    <xf numFmtId="0" fontId="12" fillId="0" borderId="0" xfId="10" applyFont="1"/>
    <xf numFmtId="0" fontId="8" fillId="0" borderId="0" xfId="10" applyFont="1"/>
    <xf numFmtId="0" fontId="13" fillId="0" borderId="1" xfId="6" applyFont="1" applyBorder="1" applyAlignment="1">
      <alignment horizontal="left" vertical="center" wrapText="1"/>
    </xf>
    <xf numFmtId="0" fontId="8" fillId="0" borderId="1" xfId="6" applyFont="1" applyBorder="1"/>
    <xf numFmtId="0" fontId="8" fillId="0" borderId="0" xfId="0" applyFont="1"/>
    <xf numFmtId="0" fontId="14" fillId="0" borderId="1" xfId="6" applyFont="1" applyBorder="1" applyAlignment="1">
      <alignment horizontal="left" vertical="center" wrapText="1"/>
    </xf>
    <xf numFmtId="164" fontId="6" fillId="0" borderId="1" xfId="6" applyNumberFormat="1" applyFont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15" fillId="2" borderId="3" xfId="6" applyFont="1" applyFill="1" applyBorder="1"/>
    <xf numFmtId="14" fontId="15" fillId="2" borderId="3" xfId="6" applyNumberFormat="1" applyFont="1" applyFill="1" applyBorder="1"/>
  </cellXfs>
  <cellStyles count="18">
    <cellStyle name="Comma" xfId="4"/>
    <cellStyle name="Comma [0]" xfId="5"/>
    <cellStyle name="Comma [0] 2" xfId="14"/>
    <cellStyle name="Comma 2" xfId="13"/>
    <cellStyle name="Comma 3" xfId="17"/>
    <cellStyle name="Currency" xfId="2"/>
    <cellStyle name="Currency [0]" xfId="3"/>
    <cellStyle name="Currency [0] 2" xfId="12"/>
    <cellStyle name="Currency 2" xfId="11"/>
    <cellStyle name="Currency 3" xfId="15"/>
    <cellStyle name="Hypertextový odkaz 2" xfId="8"/>
    <cellStyle name="Hypertextový odkaz 2 2" xfId="16"/>
    <cellStyle name="Hypertextový odkaz 3" xfId="9"/>
    <cellStyle name="Normal" xfId="6"/>
    <cellStyle name="Normální" xfId="0" builtinId="0"/>
    <cellStyle name="Normální 2" xfId="7"/>
    <cellStyle name="Normální 3" xfId="1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1"/>
  <sheetViews>
    <sheetView tabSelected="1" topLeftCell="B1" zoomScaleNormal="100" workbookViewId="0">
      <pane ySplit="8" topLeftCell="A231" activePane="bottomLeft" state="frozen"/>
      <selection pane="bottomLeft" activeCell="H5" sqref="H5:I5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99" bestFit="1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16</v>
      </c>
    </row>
    <row r="2" spans="1:18" ht="24.9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 t="e">
        <f>0+O9+O142+O179+O200+O238</f>
        <v>#REF!</v>
      </c>
      <c r="P2" t="s">
        <v>16</v>
      </c>
    </row>
    <row r="3" spans="1:18" ht="15" customHeight="1" x14ac:dyDescent="0.25">
      <c r="A3" t="s">
        <v>1</v>
      </c>
      <c r="B3" s="8" t="s">
        <v>4</v>
      </c>
      <c r="C3" s="72" t="s">
        <v>5</v>
      </c>
      <c r="D3" s="73"/>
      <c r="E3" s="9" t="s">
        <v>6</v>
      </c>
      <c r="F3" s="3"/>
      <c r="G3" s="6"/>
      <c r="H3" s="5" t="s">
        <v>18</v>
      </c>
      <c r="I3" s="26">
        <f>0+I9+I142+I179+I200+I238</f>
        <v>0</v>
      </c>
      <c r="O3" t="s">
        <v>13</v>
      </c>
      <c r="P3" t="s">
        <v>17</v>
      </c>
    </row>
    <row r="4" spans="1:18" ht="15" customHeight="1" x14ac:dyDescent="0.25">
      <c r="A4" t="s">
        <v>7</v>
      </c>
      <c r="B4" s="8" t="s">
        <v>8</v>
      </c>
      <c r="C4" s="72" t="s">
        <v>9</v>
      </c>
      <c r="D4" s="73"/>
      <c r="E4" s="9" t="s">
        <v>10</v>
      </c>
      <c r="F4" s="3"/>
      <c r="G4" s="3"/>
      <c r="H4" s="7"/>
      <c r="I4" s="7"/>
      <c r="O4" t="s">
        <v>14</v>
      </c>
      <c r="P4" t="s">
        <v>17</v>
      </c>
    </row>
    <row r="5" spans="1:18" ht="12.75" customHeight="1" x14ac:dyDescent="0.25">
      <c r="A5" t="s">
        <v>11</v>
      </c>
      <c r="B5" s="10" t="s">
        <v>12</v>
      </c>
      <c r="C5" s="74" t="s">
        <v>18</v>
      </c>
      <c r="D5" s="75"/>
      <c r="E5" s="11" t="s">
        <v>19</v>
      </c>
      <c r="F5" s="2"/>
      <c r="G5" s="2"/>
      <c r="H5" s="76" t="s">
        <v>213</v>
      </c>
      <c r="I5" s="77">
        <v>45160</v>
      </c>
      <c r="O5" t="s">
        <v>15</v>
      </c>
      <c r="P5" t="s">
        <v>17</v>
      </c>
    </row>
    <row r="6" spans="1:18" ht="12.75" customHeight="1" x14ac:dyDescent="0.25">
      <c r="A6" s="71" t="s">
        <v>20</v>
      </c>
      <c r="B6" s="71" t="s">
        <v>22</v>
      </c>
      <c r="C6" s="71" t="s">
        <v>24</v>
      </c>
      <c r="D6" s="71" t="s">
        <v>25</v>
      </c>
      <c r="E6" s="71" t="s">
        <v>26</v>
      </c>
      <c r="F6" s="71" t="s">
        <v>28</v>
      </c>
      <c r="G6" s="71" t="s">
        <v>30</v>
      </c>
      <c r="H6" s="71" t="s">
        <v>32</v>
      </c>
      <c r="I6" s="71"/>
    </row>
    <row r="7" spans="1:18" ht="12.75" customHeight="1" x14ac:dyDescent="0.25">
      <c r="A7" s="71"/>
      <c r="B7" s="71"/>
      <c r="C7" s="71"/>
      <c r="D7" s="71"/>
      <c r="E7" s="71"/>
      <c r="F7" s="71"/>
      <c r="G7" s="71"/>
      <c r="H7" s="1" t="s">
        <v>33</v>
      </c>
      <c r="I7" s="1" t="s">
        <v>35</v>
      </c>
    </row>
    <row r="8" spans="1:18" ht="12.75" customHeight="1" x14ac:dyDescent="0.25">
      <c r="A8" s="1" t="s">
        <v>21</v>
      </c>
      <c r="B8" s="1" t="s">
        <v>23</v>
      </c>
      <c r="C8" s="1" t="s">
        <v>17</v>
      </c>
      <c r="D8" s="1" t="s">
        <v>16</v>
      </c>
      <c r="E8" s="1" t="s">
        <v>27</v>
      </c>
      <c r="F8" s="1" t="s">
        <v>29</v>
      </c>
      <c r="G8" s="1" t="s">
        <v>31</v>
      </c>
      <c r="H8" s="1" t="s">
        <v>34</v>
      </c>
      <c r="I8" s="1" t="s">
        <v>36</v>
      </c>
    </row>
    <row r="9" spans="1:18" ht="12.75" customHeight="1" x14ac:dyDescent="0.25">
      <c r="A9" s="14" t="s">
        <v>37</v>
      </c>
      <c r="B9" s="14"/>
      <c r="C9" s="15" t="s">
        <v>23</v>
      </c>
      <c r="D9" s="34"/>
      <c r="E9" s="16" t="s">
        <v>38</v>
      </c>
      <c r="F9" s="34"/>
      <c r="G9" s="34"/>
      <c r="H9" s="34"/>
      <c r="I9" s="17">
        <f>0+Q9</f>
        <v>0</v>
      </c>
      <c r="J9" s="28"/>
      <c r="O9">
        <f>0+R9</f>
        <v>0</v>
      </c>
      <c r="Q9">
        <f>0+I10+I22+I26+I30+I34+I42+I46+I50+I62+I66+I70+I78+I82+I86+I90+I94+I102+I106+I110+I114+I118+I122+I130+I134+I138</f>
        <v>0</v>
      </c>
      <c r="R9">
        <f>0+O10+O22+O26+O30+O34+O42+O46+O50+O62+O66+O70+O78+O82+O86+O90+O94+O102+O106+O110+O114+O118+O122+O130+O134+O138</f>
        <v>0</v>
      </c>
    </row>
    <row r="10" spans="1:18" ht="13.2" x14ac:dyDescent="0.25">
      <c r="A10" s="13" t="s">
        <v>39</v>
      </c>
      <c r="B10" s="27" t="s">
        <v>40</v>
      </c>
      <c r="C10" s="27" t="s">
        <v>41</v>
      </c>
      <c r="D10" s="35" t="s">
        <v>42</v>
      </c>
      <c r="E10" s="36" t="s">
        <v>43</v>
      </c>
      <c r="F10" s="37" t="s">
        <v>44</v>
      </c>
      <c r="G10" s="38">
        <v>152</v>
      </c>
      <c r="H10" s="39">
        <v>0</v>
      </c>
      <c r="I10" s="39">
        <f>ROUND(ROUND(H10,2)*ROUND(G10,3),2)</f>
        <v>0</v>
      </c>
      <c r="J10" s="28"/>
      <c r="O10">
        <f>(I10*21)/100</f>
        <v>0</v>
      </c>
      <c r="P10" t="s">
        <v>17</v>
      </c>
    </row>
    <row r="11" spans="1:18" ht="13.2" x14ac:dyDescent="0.25">
      <c r="A11" s="31"/>
      <c r="B11" s="32"/>
      <c r="C11" s="32"/>
      <c r="D11" s="40"/>
      <c r="E11" s="36"/>
      <c r="F11" s="41"/>
      <c r="G11" s="42"/>
      <c r="H11" s="43"/>
      <c r="I11" s="43"/>
      <c r="J11" s="28"/>
    </row>
    <row r="12" spans="1:18" ht="13.2" x14ac:dyDescent="0.25">
      <c r="A12" s="31"/>
      <c r="B12" s="32"/>
      <c r="C12" s="32"/>
      <c r="D12" s="40"/>
      <c r="E12" s="36"/>
      <c r="F12" s="41"/>
      <c r="G12" s="42"/>
      <c r="H12" s="43"/>
      <c r="I12" s="43"/>
      <c r="J12" s="28"/>
    </row>
    <row r="13" spans="1:18" ht="52.8" x14ac:dyDescent="0.25">
      <c r="A13" s="31"/>
      <c r="B13" s="32"/>
      <c r="C13" s="32"/>
      <c r="D13" s="40"/>
      <c r="E13" s="46" t="s">
        <v>162</v>
      </c>
      <c r="F13" s="41"/>
      <c r="G13" s="42"/>
      <c r="H13" s="43"/>
      <c r="I13" s="43"/>
      <c r="J13" s="28"/>
    </row>
    <row r="14" spans="1:18" ht="13.2" x14ac:dyDescent="0.25">
      <c r="A14" s="31"/>
      <c r="B14" s="57">
        <v>51</v>
      </c>
      <c r="C14" s="57">
        <v>132938</v>
      </c>
      <c r="D14" s="58"/>
      <c r="E14" s="59" t="s">
        <v>160</v>
      </c>
      <c r="F14" s="60" t="s">
        <v>44</v>
      </c>
      <c r="G14" s="61">
        <v>96</v>
      </c>
      <c r="H14" s="62">
        <v>0</v>
      </c>
      <c r="I14" s="62">
        <v>0</v>
      </c>
      <c r="J14" s="28"/>
    </row>
    <row r="15" spans="1:18" ht="13.2" x14ac:dyDescent="0.25">
      <c r="A15" s="19" t="s">
        <v>45</v>
      </c>
      <c r="B15" s="63"/>
      <c r="C15" s="63"/>
      <c r="D15" s="63"/>
      <c r="E15" s="54" t="s">
        <v>42</v>
      </c>
      <c r="F15" s="63"/>
      <c r="G15" s="63"/>
      <c r="H15" s="63"/>
      <c r="I15" s="63"/>
      <c r="J15" s="28"/>
    </row>
    <row r="16" spans="1:18" ht="13.2" x14ac:dyDescent="0.25">
      <c r="A16" s="20" t="s">
        <v>46</v>
      </c>
      <c r="B16" s="63"/>
      <c r="C16" s="63"/>
      <c r="D16" s="63"/>
      <c r="E16" s="66" t="s">
        <v>42</v>
      </c>
      <c r="F16" s="63"/>
      <c r="G16" s="63"/>
      <c r="H16" s="63"/>
      <c r="I16" s="63"/>
      <c r="J16" s="28"/>
    </row>
    <row r="17" spans="1:16" ht="184.8" x14ac:dyDescent="0.25">
      <c r="A17" t="s">
        <v>47</v>
      </c>
      <c r="B17" s="63"/>
      <c r="C17" s="63"/>
      <c r="D17" s="63"/>
      <c r="E17" s="54" t="s">
        <v>161</v>
      </c>
      <c r="F17" s="63"/>
      <c r="G17" s="63"/>
      <c r="H17" s="63"/>
      <c r="I17" s="63"/>
      <c r="J17" s="28"/>
    </row>
    <row r="18" spans="1:16" ht="13.2" x14ac:dyDescent="0.25">
      <c r="B18" s="49">
        <v>55</v>
      </c>
      <c r="C18" s="49">
        <v>132738</v>
      </c>
      <c r="D18" s="67"/>
      <c r="E18" s="45" t="s">
        <v>199</v>
      </c>
      <c r="F18" s="55" t="s">
        <v>44</v>
      </c>
      <c r="G18" s="53">
        <v>96</v>
      </c>
      <c r="H18" s="56">
        <v>0</v>
      </c>
      <c r="I18" s="56">
        <v>0</v>
      </c>
      <c r="J18" s="28"/>
    </row>
    <row r="19" spans="1:16" ht="13.2" x14ac:dyDescent="0.25">
      <c r="B19" s="68"/>
      <c r="C19" s="68"/>
      <c r="D19" s="68"/>
      <c r="F19" s="68"/>
      <c r="G19" s="68"/>
      <c r="H19" s="68"/>
      <c r="I19" s="68"/>
      <c r="J19" s="28"/>
    </row>
    <row r="20" spans="1:16" ht="13.2" x14ac:dyDescent="0.25">
      <c r="B20" s="68"/>
      <c r="C20" s="68"/>
      <c r="D20" s="68"/>
      <c r="E20" s="52" t="s">
        <v>208</v>
      </c>
      <c r="F20" s="68"/>
      <c r="G20" s="68"/>
      <c r="H20" s="68"/>
      <c r="I20" s="68"/>
      <c r="J20" s="28"/>
    </row>
    <row r="21" spans="1:16" ht="184.8" x14ac:dyDescent="0.25">
      <c r="B21" s="68"/>
      <c r="C21" s="68"/>
      <c r="D21" s="68"/>
      <c r="E21" s="52" t="s">
        <v>161</v>
      </c>
      <c r="F21" s="68"/>
      <c r="G21" s="68"/>
      <c r="H21" s="68"/>
      <c r="I21" s="68"/>
      <c r="J21" s="28"/>
    </row>
    <row r="22" spans="1:16" ht="13.2" x14ac:dyDescent="0.25">
      <c r="A22" s="13" t="s">
        <v>39</v>
      </c>
      <c r="B22" s="27" t="s">
        <v>48</v>
      </c>
      <c r="C22" s="27" t="s">
        <v>49</v>
      </c>
      <c r="D22" s="35" t="s">
        <v>42</v>
      </c>
      <c r="E22" s="36" t="s">
        <v>50</v>
      </c>
      <c r="F22" s="37" t="s">
        <v>51</v>
      </c>
      <c r="G22" s="38">
        <v>87</v>
      </c>
      <c r="H22" s="39">
        <v>0</v>
      </c>
      <c r="I22" s="39">
        <f>ROUND(ROUND(H22,2)*ROUND(G22,3),2)</f>
        <v>0</v>
      </c>
      <c r="J22" s="28"/>
      <c r="O22">
        <f>(I22*21)/100</f>
        <v>0</v>
      </c>
      <c r="P22" t="s">
        <v>17</v>
      </c>
    </row>
    <row r="23" spans="1:16" ht="13.2" x14ac:dyDescent="0.25">
      <c r="A23" s="19" t="s">
        <v>45</v>
      </c>
      <c r="B23" s="28"/>
      <c r="C23" s="28"/>
      <c r="D23" s="28"/>
      <c r="E23" s="44" t="s">
        <v>42</v>
      </c>
      <c r="F23" s="28"/>
      <c r="G23" s="28"/>
      <c r="H23" s="28"/>
      <c r="I23" s="28"/>
      <c r="J23" s="28"/>
    </row>
    <row r="24" spans="1:16" ht="13.2" x14ac:dyDescent="0.25">
      <c r="A24" s="20" t="s">
        <v>46</v>
      </c>
      <c r="B24" s="28"/>
      <c r="C24" s="28"/>
      <c r="D24" s="28"/>
      <c r="E24" s="21" t="s">
        <v>42</v>
      </c>
      <c r="F24" s="28"/>
      <c r="G24" s="28"/>
      <c r="H24" s="28"/>
      <c r="I24" s="28"/>
      <c r="J24" s="28"/>
    </row>
    <row r="25" spans="1:16" ht="52.8" x14ac:dyDescent="0.25">
      <c r="A25" t="s">
        <v>47</v>
      </c>
      <c r="B25" s="28"/>
      <c r="C25" s="28"/>
      <c r="D25" s="28"/>
      <c r="E25" s="46" t="s">
        <v>162</v>
      </c>
      <c r="F25" s="28"/>
      <c r="G25" s="28"/>
      <c r="H25" s="28"/>
      <c r="I25" s="28"/>
      <c r="J25" s="28"/>
    </row>
    <row r="26" spans="1:16" ht="13.2" x14ac:dyDescent="0.25">
      <c r="A26" s="13" t="s">
        <v>39</v>
      </c>
      <c r="B26" s="27" t="s">
        <v>52</v>
      </c>
      <c r="C26" s="27" t="s">
        <v>53</v>
      </c>
      <c r="D26" s="35" t="s">
        <v>42</v>
      </c>
      <c r="E26" s="36" t="s">
        <v>54</v>
      </c>
      <c r="F26" s="37" t="s">
        <v>44</v>
      </c>
      <c r="G26" s="38">
        <v>76</v>
      </c>
      <c r="H26" s="39">
        <v>0</v>
      </c>
      <c r="I26" s="39">
        <f>ROUND(ROUND(H26,2)*ROUND(G26,3),2)</f>
        <v>0</v>
      </c>
      <c r="J26" s="28"/>
      <c r="O26">
        <f>(I26*21)/100</f>
        <v>0</v>
      </c>
      <c r="P26" t="s">
        <v>17</v>
      </c>
    </row>
    <row r="27" spans="1:16" ht="13.2" x14ac:dyDescent="0.25">
      <c r="A27" s="19" t="s">
        <v>45</v>
      </c>
      <c r="B27" s="28"/>
      <c r="C27" s="28"/>
      <c r="D27" s="28"/>
      <c r="E27" s="44" t="s">
        <v>42</v>
      </c>
      <c r="F27" s="28"/>
      <c r="G27" s="28"/>
      <c r="H27" s="28"/>
      <c r="I27" s="28"/>
      <c r="J27" s="28"/>
    </row>
    <row r="28" spans="1:16" ht="13.2" x14ac:dyDescent="0.25">
      <c r="A28" s="20" t="s">
        <v>46</v>
      </c>
      <c r="B28" s="28"/>
      <c r="C28" s="28"/>
      <c r="D28" s="28"/>
      <c r="E28" s="21" t="s">
        <v>42</v>
      </c>
      <c r="F28" s="28"/>
      <c r="G28" s="28"/>
      <c r="H28" s="28"/>
      <c r="I28" s="28"/>
      <c r="J28" s="28"/>
    </row>
    <row r="29" spans="1:16" ht="52.8" x14ac:dyDescent="0.25">
      <c r="A29" t="s">
        <v>47</v>
      </c>
      <c r="B29" s="28"/>
      <c r="C29" s="28"/>
      <c r="D29" s="28"/>
      <c r="E29" s="46" t="s">
        <v>162</v>
      </c>
      <c r="F29" s="28"/>
      <c r="G29" s="28"/>
      <c r="H29" s="28"/>
      <c r="I29" s="28"/>
      <c r="J29" s="28"/>
    </row>
    <row r="30" spans="1:16" ht="13.2" x14ac:dyDescent="0.25">
      <c r="A30" s="13" t="s">
        <v>39</v>
      </c>
      <c r="B30" s="27" t="s">
        <v>23</v>
      </c>
      <c r="C30" s="27" t="s">
        <v>55</v>
      </c>
      <c r="D30" s="35" t="s">
        <v>42</v>
      </c>
      <c r="E30" s="36" t="s">
        <v>56</v>
      </c>
      <c r="F30" s="37" t="s">
        <v>44</v>
      </c>
      <c r="G30" s="38">
        <v>779</v>
      </c>
      <c r="H30" s="39">
        <v>0</v>
      </c>
      <c r="I30" s="39">
        <f>ROUND(ROUND(H30,2)*ROUND(G30,3),2)</f>
        <v>0</v>
      </c>
      <c r="J30" s="28"/>
      <c r="O30">
        <f>(I30*21)/100</f>
        <v>0</v>
      </c>
      <c r="P30" t="s">
        <v>17</v>
      </c>
    </row>
    <row r="31" spans="1:16" ht="13.2" x14ac:dyDescent="0.25">
      <c r="A31" s="19" t="s">
        <v>45</v>
      </c>
      <c r="B31" s="28"/>
      <c r="C31" s="28"/>
      <c r="D31" s="28"/>
      <c r="E31" s="44" t="s">
        <v>42</v>
      </c>
      <c r="F31" s="28"/>
      <c r="G31" s="28"/>
      <c r="H31" s="28"/>
      <c r="I31" s="28"/>
      <c r="J31" s="28"/>
    </row>
    <row r="32" spans="1:16" ht="13.2" x14ac:dyDescent="0.25">
      <c r="A32" s="20" t="s">
        <v>46</v>
      </c>
      <c r="B32" s="28"/>
      <c r="C32" s="28"/>
      <c r="D32" s="28"/>
      <c r="E32" s="21" t="s">
        <v>42</v>
      </c>
      <c r="F32" s="28"/>
      <c r="G32" s="28"/>
      <c r="H32" s="28"/>
      <c r="I32" s="28"/>
      <c r="J32" s="28"/>
    </row>
    <row r="33" spans="1:16" ht="39.6" x14ac:dyDescent="0.25">
      <c r="A33" t="s">
        <v>47</v>
      </c>
      <c r="B33" s="28"/>
      <c r="C33" s="28"/>
      <c r="D33" s="28"/>
      <c r="E33" s="46" t="s">
        <v>169</v>
      </c>
      <c r="F33" s="28"/>
      <c r="G33" s="28"/>
      <c r="H33" s="28"/>
      <c r="I33" s="28"/>
      <c r="J33" s="28"/>
    </row>
    <row r="34" spans="1:16" ht="13.2" x14ac:dyDescent="0.25">
      <c r="A34" s="13" t="s">
        <v>39</v>
      </c>
      <c r="B34" s="57" t="s">
        <v>17</v>
      </c>
      <c r="C34" s="57" t="s">
        <v>57</v>
      </c>
      <c r="D34" s="58" t="s">
        <v>42</v>
      </c>
      <c r="E34" s="59" t="s">
        <v>58</v>
      </c>
      <c r="F34" s="60" t="s">
        <v>44</v>
      </c>
      <c r="G34" s="61">
        <v>750</v>
      </c>
      <c r="H34" s="62">
        <v>0</v>
      </c>
      <c r="I34" s="62">
        <f>ROUND(ROUND(H34,2)*ROUND(G34,3),2)</f>
        <v>0</v>
      </c>
      <c r="J34" s="28"/>
      <c r="O34">
        <f>(I34*21)/100</f>
        <v>0</v>
      </c>
      <c r="P34" t="s">
        <v>17</v>
      </c>
    </row>
    <row r="35" spans="1:16" ht="13.2" x14ac:dyDescent="0.25">
      <c r="A35" s="19" t="s">
        <v>45</v>
      </c>
      <c r="B35" s="63"/>
      <c r="C35" s="63"/>
      <c r="D35" s="63"/>
      <c r="E35" s="54" t="s">
        <v>42</v>
      </c>
      <c r="F35" s="63"/>
      <c r="G35" s="63"/>
      <c r="H35" s="63"/>
      <c r="I35" s="63"/>
      <c r="J35" s="28"/>
    </row>
    <row r="36" spans="1:16" ht="13.2" x14ac:dyDescent="0.25">
      <c r="A36" s="20" t="s">
        <v>46</v>
      </c>
      <c r="B36" s="63"/>
      <c r="C36" s="63"/>
      <c r="D36" s="63"/>
      <c r="E36" s="66" t="s">
        <v>42</v>
      </c>
      <c r="F36" s="63"/>
      <c r="G36" s="63"/>
      <c r="H36" s="63"/>
      <c r="I36" s="63"/>
      <c r="J36" s="28"/>
    </row>
    <row r="37" spans="1:16" ht="198" x14ac:dyDescent="0.25">
      <c r="A37" t="s">
        <v>47</v>
      </c>
      <c r="B37" s="63"/>
      <c r="C37" s="63"/>
      <c r="D37" s="63"/>
      <c r="E37" s="54" t="s">
        <v>170</v>
      </c>
      <c r="F37" s="63"/>
      <c r="G37" s="63"/>
      <c r="H37" s="63"/>
      <c r="I37" s="63"/>
      <c r="J37" s="28"/>
    </row>
    <row r="38" spans="1:16" ht="13.2" x14ac:dyDescent="0.25">
      <c r="B38" s="49">
        <v>56</v>
      </c>
      <c r="C38" s="49">
        <v>122738</v>
      </c>
      <c r="D38" s="67" t="s">
        <v>42</v>
      </c>
      <c r="E38" s="45" t="s">
        <v>200</v>
      </c>
      <c r="F38" s="55" t="s">
        <v>44</v>
      </c>
      <c r="G38" s="53">
        <v>750</v>
      </c>
      <c r="H38" s="56">
        <v>0</v>
      </c>
      <c r="I38" s="56">
        <f>ROUND(ROUND(H38,2)*ROUND(G38,3),2)</f>
        <v>0</v>
      </c>
      <c r="J38" s="28"/>
    </row>
    <row r="39" spans="1:16" ht="13.2" x14ac:dyDescent="0.25">
      <c r="B39" s="68"/>
      <c r="C39" s="68"/>
      <c r="D39" s="68"/>
      <c r="E39" s="52" t="s">
        <v>42</v>
      </c>
      <c r="F39" s="68"/>
      <c r="G39" s="68"/>
      <c r="H39" s="68"/>
      <c r="I39" s="68"/>
      <c r="J39" s="28"/>
    </row>
    <row r="40" spans="1:16" ht="13.2" x14ac:dyDescent="0.25">
      <c r="B40" s="68"/>
      <c r="C40" s="68"/>
      <c r="D40" s="68"/>
      <c r="E40" s="69" t="s">
        <v>42</v>
      </c>
      <c r="F40" s="68"/>
      <c r="G40" s="68"/>
      <c r="H40" s="68"/>
      <c r="I40" s="68"/>
      <c r="J40" s="28"/>
    </row>
    <row r="41" spans="1:16" ht="198" x14ac:dyDescent="0.25">
      <c r="B41" s="68"/>
      <c r="C41" s="68"/>
      <c r="D41" s="68"/>
      <c r="E41" s="52" t="s">
        <v>170</v>
      </c>
      <c r="F41" s="68"/>
      <c r="G41" s="68"/>
      <c r="H41" s="68"/>
      <c r="I41" s="68"/>
      <c r="J41" s="28"/>
    </row>
    <row r="42" spans="1:16" ht="13.2" x14ac:dyDescent="0.25">
      <c r="A42" s="13" t="s">
        <v>39</v>
      </c>
      <c r="B42" s="57" t="s">
        <v>16</v>
      </c>
      <c r="C42" s="57" t="s">
        <v>59</v>
      </c>
      <c r="D42" s="58" t="s">
        <v>42</v>
      </c>
      <c r="E42" s="59" t="s">
        <v>60</v>
      </c>
      <c r="F42" s="60" t="s">
        <v>44</v>
      </c>
      <c r="G42" s="61">
        <v>500</v>
      </c>
      <c r="H42" s="62">
        <v>0</v>
      </c>
      <c r="I42" s="62">
        <f>ROUND(ROUND(H42,2)*ROUND(G42,3),2)</f>
        <v>0</v>
      </c>
      <c r="J42" s="28"/>
      <c r="O42">
        <f>(I42*21)/100</f>
        <v>0</v>
      </c>
      <c r="P42" t="s">
        <v>17</v>
      </c>
    </row>
    <row r="43" spans="1:16" ht="13.2" x14ac:dyDescent="0.25">
      <c r="A43" s="19" t="s">
        <v>45</v>
      </c>
      <c r="B43" s="63"/>
      <c r="C43" s="63"/>
      <c r="D43" s="63"/>
      <c r="E43" s="54" t="s">
        <v>42</v>
      </c>
      <c r="F43" s="63"/>
      <c r="G43" s="63"/>
      <c r="H43" s="63"/>
      <c r="I43" s="63"/>
      <c r="J43" s="28"/>
    </row>
    <row r="44" spans="1:16" ht="13.2" x14ac:dyDescent="0.25">
      <c r="A44" s="20" t="s">
        <v>46</v>
      </c>
      <c r="B44" s="63"/>
      <c r="C44" s="63"/>
      <c r="D44" s="63"/>
      <c r="E44" s="66" t="s">
        <v>42</v>
      </c>
      <c r="F44" s="63"/>
      <c r="G44" s="63"/>
      <c r="H44" s="63"/>
      <c r="I44" s="63"/>
      <c r="J44" s="28"/>
    </row>
    <row r="45" spans="1:16" ht="158.4" x14ac:dyDescent="0.25">
      <c r="A45" t="s">
        <v>47</v>
      </c>
      <c r="B45" s="63"/>
      <c r="C45" s="63"/>
      <c r="D45" s="63"/>
      <c r="E45" s="54" t="s">
        <v>171</v>
      </c>
      <c r="F45" s="63"/>
      <c r="G45" s="63"/>
      <c r="H45" s="63"/>
      <c r="I45" s="63"/>
      <c r="J45" s="28"/>
    </row>
    <row r="46" spans="1:16" ht="13.2" x14ac:dyDescent="0.25">
      <c r="A46" s="13" t="s">
        <v>39</v>
      </c>
      <c r="B46" s="57" t="s">
        <v>27</v>
      </c>
      <c r="C46" s="57" t="s">
        <v>61</v>
      </c>
      <c r="D46" s="58" t="s">
        <v>42</v>
      </c>
      <c r="E46" s="59" t="s">
        <v>62</v>
      </c>
      <c r="F46" s="60" t="s">
        <v>44</v>
      </c>
      <c r="G46" s="61">
        <v>305</v>
      </c>
      <c r="H46" s="62">
        <v>0</v>
      </c>
      <c r="I46" s="62">
        <f>ROUND(ROUND(H46,2)*ROUND(G46,3),2)</f>
        <v>0</v>
      </c>
      <c r="J46" s="28"/>
      <c r="O46">
        <f>(I46*21)/100</f>
        <v>0</v>
      </c>
      <c r="P46" t="s">
        <v>17</v>
      </c>
    </row>
    <row r="47" spans="1:16" ht="13.2" x14ac:dyDescent="0.25">
      <c r="A47" s="19" t="s">
        <v>45</v>
      </c>
      <c r="B47" s="63"/>
      <c r="C47" s="63"/>
      <c r="D47" s="63"/>
      <c r="E47" s="54" t="s">
        <v>42</v>
      </c>
      <c r="F47" s="63"/>
      <c r="G47" s="63"/>
      <c r="H47" s="63"/>
      <c r="I47" s="63"/>
      <c r="J47" s="28"/>
    </row>
    <row r="48" spans="1:16" ht="13.2" x14ac:dyDescent="0.25">
      <c r="A48" s="20" t="s">
        <v>46</v>
      </c>
      <c r="B48" s="63"/>
      <c r="C48" s="63"/>
      <c r="D48" s="63"/>
      <c r="E48" s="66" t="s">
        <v>42</v>
      </c>
      <c r="F48" s="63"/>
      <c r="G48" s="63"/>
      <c r="H48" s="63"/>
      <c r="I48" s="63"/>
      <c r="J48" s="28"/>
    </row>
    <row r="49" spans="1:16" ht="158.4" x14ac:dyDescent="0.25">
      <c r="A49" t="s">
        <v>47</v>
      </c>
      <c r="B49" s="63"/>
      <c r="C49" s="63"/>
      <c r="D49" s="63"/>
      <c r="E49" s="54" t="s">
        <v>171</v>
      </c>
      <c r="F49" s="63"/>
      <c r="G49" s="63"/>
      <c r="H49" s="63"/>
      <c r="I49" s="63"/>
      <c r="J49" s="28"/>
    </row>
    <row r="50" spans="1:16" ht="13.2" x14ac:dyDescent="0.25">
      <c r="A50" s="13" t="s">
        <v>39</v>
      </c>
      <c r="B50" s="57" t="s">
        <v>29</v>
      </c>
      <c r="C50" s="57" t="s">
        <v>63</v>
      </c>
      <c r="D50" s="58" t="s">
        <v>42</v>
      </c>
      <c r="E50" s="59" t="s">
        <v>64</v>
      </c>
      <c r="F50" s="60" t="s">
        <v>44</v>
      </c>
      <c r="G50" s="61">
        <v>525</v>
      </c>
      <c r="H50" s="62"/>
      <c r="I50" s="62"/>
      <c r="J50" s="28"/>
      <c r="O50">
        <f>(I50*21)/100</f>
        <v>0</v>
      </c>
      <c r="P50" t="s">
        <v>17</v>
      </c>
    </row>
    <row r="51" spans="1:16" ht="13.2" x14ac:dyDescent="0.25">
      <c r="A51" s="19" t="s">
        <v>45</v>
      </c>
      <c r="B51" s="63"/>
      <c r="C51" s="63"/>
      <c r="D51" s="63"/>
      <c r="E51" s="54" t="s">
        <v>42</v>
      </c>
      <c r="F51" s="63"/>
      <c r="G51" s="63"/>
      <c r="H51" s="63"/>
      <c r="I51" s="63"/>
      <c r="J51" s="28"/>
    </row>
    <row r="52" spans="1:16" ht="13.2" x14ac:dyDescent="0.25">
      <c r="A52" s="20" t="s">
        <v>46</v>
      </c>
      <c r="B52" s="63"/>
      <c r="C52" s="63"/>
      <c r="D52" s="63"/>
      <c r="E52" s="66" t="s">
        <v>42</v>
      </c>
      <c r="F52" s="63"/>
      <c r="G52" s="63"/>
      <c r="H52" s="63"/>
      <c r="I52" s="63"/>
      <c r="J52" s="28"/>
    </row>
    <row r="53" spans="1:16" ht="145.19999999999999" x14ac:dyDescent="0.25">
      <c r="A53" t="s">
        <v>47</v>
      </c>
      <c r="B53" s="63"/>
      <c r="C53" s="63"/>
      <c r="D53" s="63"/>
      <c r="E53" s="54" t="s">
        <v>172</v>
      </c>
      <c r="F53" s="63"/>
      <c r="G53" s="63"/>
      <c r="H53" s="63"/>
      <c r="I53" s="63"/>
      <c r="J53" s="28"/>
    </row>
    <row r="54" spans="1:16" ht="13.2" x14ac:dyDescent="0.25">
      <c r="B54" s="49">
        <v>57</v>
      </c>
      <c r="C54" s="49">
        <v>17180</v>
      </c>
      <c r="D54" s="67" t="s">
        <v>42</v>
      </c>
      <c r="E54" s="45" t="s">
        <v>201</v>
      </c>
      <c r="F54" s="55" t="s">
        <v>44</v>
      </c>
      <c r="G54" s="53">
        <v>805</v>
      </c>
      <c r="H54" s="56"/>
      <c r="I54" s="56"/>
      <c r="J54" s="28"/>
    </row>
    <row r="55" spans="1:16" ht="13.2" x14ac:dyDescent="0.25">
      <c r="B55" s="68"/>
      <c r="C55" s="68"/>
      <c r="D55" s="68"/>
      <c r="E55" s="52" t="s">
        <v>42</v>
      </c>
      <c r="F55" s="68"/>
      <c r="G55" s="68"/>
      <c r="H55" s="68"/>
      <c r="I55" s="68"/>
      <c r="J55" s="28"/>
    </row>
    <row r="56" spans="1:16" ht="13.2" x14ac:dyDescent="0.25">
      <c r="B56" s="68"/>
      <c r="C56" s="68"/>
      <c r="D56" s="68"/>
      <c r="E56" s="69" t="s">
        <v>42</v>
      </c>
      <c r="F56" s="68"/>
      <c r="G56" s="68"/>
      <c r="H56" s="68"/>
      <c r="I56" s="68"/>
      <c r="J56" s="28"/>
    </row>
    <row r="57" spans="1:16" ht="277.2" x14ac:dyDescent="0.25">
      <c r="B57" s="68"/>
      <c r="C57" s="68"/>
      <c r="D57" s="68"/>
      <c r="E57" s="52" t="s">
        <v>202</v>
      </c>
      <c r="F57" s="68"/>
      <c r="G57" s="68"/>
      <c r="H57" s="68"/>
      <c r="I57" s="68"/>
      <c r="J57" s="28"/>
    </row>
    <row r="58" spans="1:16" ht="13.2" x14ac:dyDescent="0.25">
      <c r="B58" s="49">
        <v>62</v>
      </c>
      <c r="C58" s="49" t="s">
        <v>210</v>
      </c>
      <c r="D58" s="67"/>
      <c r="E58" s="52" t="s">
        <v>209</v>
      </c>
      <c r="F58" s="55" t="s">
        <v>44</v>
      </c>
      <c r="G58" s="53">
        <v>750</v>
      </c>
      <c r="H58" s="56"/>
      <c r="I58" s="56"/>
      <c r="J58" s="28"/>
    </row>
    <row r="59" spans="1:16" ht="13.2" x14ac:dyDescent="0.25">
      <c r="B59" s="68"/>
      <c r="C59" s="68"/>
      <c r="D59" s="68"/>
      <c r="E59" s="52"/>
      <c r="F59" s="68"/>
      <c r="G59" s="68"/>
      <c r="H59" s="68"/>
      <c r="I59" s="68"/>
      <c r="J59" s="28"/>
    </row>
    <row r="60" spans="1:16" ht="13.2" x14ac:dyDescent="0.25">
      <c r="B60" s="68"/>
      <c r="C60" s="68"/>
      <c r="D60" s="68"/>
      <c r="E60" s="52" t="s">
        <v>211</v>
      </c>
      <c r="F60" s="68"/>
      <c r="G60" s="68"/>
      <c r="H60" s="68"/>
      <c r="I60" s="68"/>
      <c r="J60" s="28"/>
    </row>
    <row r="61" spans="1:16" ht="26.4" x14ac:dyDescent="0.25">
      <c r="B61" s="68"/>
      <c r="C61" s="68"/>
      <c r="D61" s="68"/>
      <c r="E61" s="52" t="s">
        <v>212</v>
      </c>
      <c r="F61" s="68"/>
      <c r="G61" s="68"/>
      <c r="H61" s="68"/>
      <c r="I61" s="68"/>
      <c r="J61" s="28"/>
    </row>
    <row r="62" spans="1:16" ht="13.2" x14ac:dyDescent="0.25">
      <c r="A62" s="13" t="s">
        <v>39</v>
      </c>
      <c r="B62" s="27" t="s">
        <v>31</v>
      </c>
      <c r="C62" s="27" t="s">
        <v>65</v>
      </c>
      <c r="D62" s="35" t="s">
        <v>42</v>
      </c>
      <c r="E62" s="50" t="s">
        <v>66</v>
      </c>
      <c r="F62" s="37" t="s">
        <v>44</v>
      </c>
      <c r="G62" s="38">
        <v>750</v>
      </c>
      <c r="H62" s="39"/>
      <c r="I62" s="39"/>
      <c r="J62" s="28"/>
      <c r="O62">
        <f>(I62*21)/100</f>
        <v>0</v>
      </c>
      <c r="P62" t="s">
        <v>17</v>
      </c>
    </row>
    <row r="63" spans="1:16" ht="13.2" x14ac:dyDescent="0.25">
      <c r="A63" s="19" t="s">
        <v>45</v>
      </c>
      <c r="B63" s="28"/>
      <c r="C63" s="28"/>
      <c r="D63" s="28"/>
      <c r="E63" s="51" t="s">
        <v>42</v>
      </c>
      <c r="F63" s="28"/>
      <c r="G63" s="28"/>
      <c r="H63" s="28"/>
      <c r="I63" s="28"/>
      <c r="J63" s="28"/>
    </row>
    <row r="64" spans="1:16" ht="13.2" x14ac:dyDescent="0.25">
      <c r="A64" s="20" t="s">
        <v>46</v>
      </c>
      <c r="B64" s="28"/>
      <c r="C64" s="28"/>
      <c r="D64" s="28"/>
      <c r="E64" s="48" t="s">
        <v>42</v>
      </c>
      <c r="F64" s="28"/>
      <c r="G64" s="28"/>
      <c r="H64" s="28"/>
      <c r="I64" s="28"/>
      <c r="J64" s="28"/>
    </row>
    <row r="65" spans="1:16" ht="105.6" x14ac:dyDescent="0.25">
      <c r="A65" t="s">
        <v>47</v>
      </c>
      <c r="B65" s="28"/>
      <c r="C65" s="28"/>
      <c r="D65" s="28"/>
      <c r="E65" s="46" t="s">
        <v>173</v>
      </c>
      <c r="F65" s="28"/>
      <c r="G65" s="28"/>
      <c r="H65" s="28"/>
      <c r="I65" s="28"/>
      <c r="J65" s="28"/>
    </row>
    <row r="66" spans="1:16" ht="13.2" x14ac:dyDescent="0.25">
      <c r="A66" s="13" t="s">
        <v>39</v>
      </c>
      <c r="B66" s="57" t="s">
        <v>67</v>
      </c>
      <c r="C66" s="57" t="s">
        <v>68</v>
      </c>
      <c r="D66" s="58" t="s">
        <v>42</v>
      </c>
      <c r="E66" s="59" t="s">
        <v>69</v>
      </c>
      <c r="F66" s="60" t="s">
        <v>44</v>
      </c>
      <c r="G66" s="61">
        <v>280</v>
      </c>
      <c r="H66" s="62"/>
      <c r="I66" s="62"/>
      <c r="J66" s="28"/>
      <c r="O66">
        <f>(I66*21)/100</f>
        <v>0</v>
      </c>
      <c r="P66" t="s">
        <v>17</v>
      </c>
    </row>
    <row r="67" spans="1:16" ht="13.2" x14ac:dyDescent="0.25">
      <c r="A67" s="19" t="s">
        <v>45</v>
      </c>
      <c r="B67" s="63"/>
      <c r="C67" s="63"/>
      <c r="D67" s="63"/>
      <c r="E67" s="54" t="s">
        <v>42</v>
      </c>
      <c r="F67" s="63"/>
      <c r="G67" s="63"/>
      <c r="H67" s="63"/>
      <c r="I67" s="63"/>
      <c r="J67" s="28"/>
    </row>
    <row r="68" spans="1:16" ht="13.2" x14ac:dyDescent="0.25">
      <c r="A68" s="20" t="s">
        <v>46</v>
      </c>
      <c r="B68" s="63"/>
      <c r="C68" s="63"/>
      <c r="D68" s="63"/>
      <c r="E68" s="66" t="s">
        <v>42</v>
      </c>
      <c r="F68" s="63"/>
      <c r="G68" s="63"/>
      <c r="H68" s="63"/>
      <c r="I68" s="63"/>
      <c r="J68" s="28"/>
    </row>
    <row r="69" spans="1:16" ht="145.19999999999999" x14ac:dyDescent="0.25">
      <c r="A69" t="s">
        <v>47</v>
      </c>
      <c r="B69" s="63"/>
      <c r="C69" s="63"/>
      <c r="D69" s="63"/>
      <c r="E69" s="54" t="s">
        <v>163</v>
      </c>
      <c r="F69" s="63"/>
      <c r="G69" s="63"/>
      <c r="H69" s="63"/>
      <c r="I69" s="63"/>
      <c r="J69" s="28"/>
    </row>
    <row r="70" spans="1:16" ht="13.2" x14ac:dyDescent="0.25">
      <c r="A70" s="13" t="s">
        <v>39</v>
      </c>
      <c r="B70" s="57" t="s">
        <v>34</v>
      </c>
      <c r="C70" s="57" t="s">
        <v>70</v>
      </c>
      <c r="D70" s="58" t="s">
        <v>42</v>
      </c>
      <c r="E70" s="59" t="s">
        <v>71</v>
      </c>
      <c r="F70" s="60" t="s">
        <v>72</v>
      </c>
      <c r="G70" s="61">
        <v>4124</v>
      </c>
      <c r="H70" s="62"/>
      <c r="I70" s="62"/>
      <c r="J70" s="28"/>
      <c r="O70">
        <f>(I70*21)/100</f>
        <v>0</v>
      </c>
      <c r="P70" t="s">
        <v>17</v>
      </c>
    </row>
    <row r="71" spans="1:16" ht="13.2" x14ac:dyDescent="0.25">
      <c r="A71" s="19" t="s">
        <v>45</v>
      </c>
      <c r="B71" s="63"/>
      <c r="C71" s="63"/>
      <c r="D71" s="63"/>
      <c r="E71" s="54" t="s">
        <v>42</v>
      </c>
      <c r="F71" s="63"/>
      <c r="G71" s="63"/>
      <c r="H71" s="63"/>
      <c r="I71" s="63"/>
      <c r="J71" s="28"/>
    </row>
    <row r="72" spans="1:16" ht="13.2" x14ac:dyDescent="0.25">
      <c r="A72" s="20" t="s">
        <v>46</v>
      </c>
      <c r="B72" s="63"/>
      <c r="C72" s="63"/>
      <c r="D72" s="63"/>
      <c r="E72" s="66" t="s">
        <v>42</v>
      </c>
      <c r="F72" s="63"/>
      <c r="G72" s="63"/>
      <c r="H72" s="63"/>
      <c r="I72" s="63"/>
      <c r="J72" s="28"/>
    </row>
    <row r="73" spans="1:16" ht="26.4" x14ac:dyDescent="0.25">
      <c r="A73" t="s">
        <v>47</v>
      </c>
      <c r="B73" s="63"/>
      <c r="C73" s="63"/>
      <c r="D73" s="63"/>
      <c r="E73" s="54" t="s">
        <v>164</v>
      </c>
      <c r="F73" s="63"/>
      <c r="G73" s="63"/>
      <c r="H73" s="63"/>
      <c r="I73" s="63"/>
      <c r="J73" s="28"/>
    </row>
    <row r="74" spans="1:16" ht="13.2" x14ac:dyDescent="0.25">
      <c r="B74" s="49">
        <v>58</v>
      </c>
      <c r="C74" s="49">
        <v>18110</v>
      </c>
      <c r="D74" s="67" t="s">
        <v>42</v>
      </c>
      <c r="E74" s="45" t="s">
        <v>203</v>
      </c>
      <c r="F74" s="55" t="s">
        <v>72</v>
      </c>
      <c r="G74" s="53">
        <v>4124</v>
      </c>
      <c r="H74" s="56"/>
      <c r="I74" s="56"/>
      <c r="J74" s="28"/>
    </row>
    <row r="75" spans="1:16" ht="13.2" x14ac:dyDescent="0.25">
      <c r="B75" s="68"/>
      <c r="C75" s="68"/>
      <c r="D75" s="68"/>
      <c r="E75" s="52" t="s">
        <v>42</v>
      </c>
      <c r="F75" s="68"/>
      <c r="G75" s="68"/>
      <c r="H75" s="68"/>
      <c r="I75" s="68"/>
      <c r="J75" s="28"/>
    </row>
    <row r="76" spans="1:16" ht="13.2" x14ac:dyDescent="0.25">
      <c r="B76" s="68"/>
      <c r="C76" s="68"/>
      <c r="D76" s="68"/>
      <c r="E76" s="69" t="s">
        <v>42</v>
      </c>
      <c r="F76" s="68"/>
      <c r="G76" s="68"/>
      <c r="H76" s="68"/>
      <c r="I76" s="68"/>
      <c r="J76" s="28"/>
    </row>
    <row r="77" spans="1:16" ht="26.4" x14ac:dyDescent="0.25">
      <c r="B77" s="68"/>
      <c r="C77" s="68"/>
      <c r="D77" s="68"/>
      <c r="E77" s="52" t="s">
        <v>164</v>
      </c>
      <c r="F77" s="68"/>
      <c r="G77" s="68"/>
      <c r="H77" s="68"/>
      <c r="I77" s="68"/>
      <c r="J77" s="28"/>
    </row>
    <row r="78" spans="1:16" ht="13.2" x14ac:dyDescent="0.25">
      <c r="A78" s="13" t="s">
        <v>39</v>
      </c>
      <c r="B78" s="27" t="s">
        <v>36</v>
      </c>
      <c r="C78" s="27" t="s">
        <v>73</v>
      </c>
      <c r="D78" s="35" t="s">
        <v>42</v>
      </c>
      <c r="E78" s="50" t="s">
        <v>74</v>
      </c>
      <c r="F78" s="37" t="s">
        <v>72</v>
      </c>
      <c r="G78" s="38">
        <v>1338</v>
      </c>
      <c r="H78" s="39"/>
      <c r="I78" s="39"/>
      <c r="J78" s="28"/>
      <c r="O78">
        <f>(I78*21)/100</f>
        <v>0</v>
      </c>
      <c r="P78" t="s">
        <v>17</v>
      </c>
    </row>
    <row r="79" spans="1:16" ht="13.2" x14ac:dyDescent="0.25">
      <c r="A79" s="19" t="s">
        <v>45</v>
      </c>
      <c r="B79" s="28"/>
      <c r="C79" s="28"/>
      <c r="D79" s="28"/>
      <c r="E79" s="51" t="s">
        <v>42</v>
      </c>
      <c r="F79" s="28"/>
      <c r="G79" s="28"/>
      <c r="H79" s="28"/>
      <c r="I79" s="28"/>
      <c r="J79" s="28"/>
    </row>
    <row r="80" spans="1:16" ht="13.2" x14ac:dyDescent="0.25">
      <c r="A80" s="20" t="s">
        <v>46</v>
      </c>
      <c r="B80" s="28"/>
      <c r="C80" s="28"/>
      <c r="D80" s="28"/>
      <c r="E80" s="48" t="s">
        <v>42</v>
      </c>
      <c r="F80" s="28"/>
      <c r="G80" s="28"/>
      <c r="H80" s="28"/>
      <c r="I80" s="28"/>
      <c r="J80" s="28"/>
    </row>
    <row r="81" spans="1:16" ht="39.6" x14ac:dyDescent="0.25">
      <c r="A81" t="s">
        <v>47</v>
      </c>
      <c r="B81" s="28"/>
      <c r="C81" s="28"/>
      <c r="D81" s="28"/>
      <c r="E81" s="46" t="s">
        <v>165</v>
      </c>
      <c r="F81" s="28"/>
      <c r="G81" s="28"/>
      <c r="H81" s="28"/>
      <c r="I81" s="28"/>
      <c r="J81" s="28"/>
    </row>
    <row r="82" spans="1:16" ht="13.2" x14ac:dyDescent="0.25">
      <c r="A82" s="13" t="s">
        <v>39</v>
      </c>
      <c r="B82" s="27" t="s">
        <v>75</v>
      </c>
      <c r="C82" s="27" t="s">
        <v>76</v>
      </c>
      <c r="D82" s="35" t="s">
        <v>42</v>
      </c>
      <c r="E82" s="50" t="s">
        <v>77</v>
      </c>
      <c r="F82" s="37" t="s">
        <v>72</v>
      </c>
      <c r="G82" s="38">
        <v>529</v>
      </c>
      <c r="H82" s="39"/>
      <c r="I82" s="39"/>
      <c r="J82" s="28"/>
      <c r="O82">
        <f>(I82*21)/100</f>
        <v>0</v>
      </c>
      <c r="P82" t="s">
        <v>17</v>
      </c>
    </row>
    <row r="83" spans="1:16" ht="13.2" x14ac:dyDescent="0.25">
      <c r="A83" s="19" t="s">
        <v>45</v>
      </c>
      <c r="B83" s="28"/>
      <c r="C83" s="28"/>
      <c r="D83" s="28"/>
      <c r="E83" s="44" t="s">
        <v>42</v>
      </c>
      <c r="F83" s="28"/>
      <c r="G83" s="28"/>
      <c r="H83" s="28"/>
      <c r="I83" s="28"/>
      <c r="J83" s="28"/>
    </row>
    <row r="84" spans="1:16" ht="13.2" x14ac:dyDescent="0.25">
      <c r="A84" s="20" t="s">
        <v>46</v>
      </c>
      <c r="B84" s="28"/>
      <c r="C84" s="28"/>
      <c r="D84" s="28"/>
      <c r="E84" s="21" t="s">
        <v>42</v>
      </c>
      <c r="F84" s="28"/>
      <c r="G84" s="28"/>
      <c r="H84" s="28"/>
      <c r="I84" s="28"/>
      <c r="J84" s="28"/>
    </row>
    <row r="85" spans="1:16" ht="39.6" x14ac:dyDescent="0.25">
      <c r="A85" t="s">
        <v>47</v>
      </c>
      <c r="B85" s="28"/>
      <c r="C85" s="28"/>
      <c r="D85" s="28"/>
      <c r="E85" s="46" t="s">
        <v>166</v>
      </c>
      <c r="F85" s="28"/>
      <c r="G85" s="28"/>
      <c r="H85" s="28"/>
      <c r="I85" s="28"/>
      <c r="J85" s="28"/>
    </row>
    <row r="86" spans="1:16" ht="13.2" x14ac:dyDescent="0.25">
      <c r="A86" s="13" t="s">
        <v>39</v>
      </c>
      <c r="B86" s="27" t="s">
        <v>78</v>
      </c>
      <c r="C86" s="27" t="s">
        <v>79</v>
      </c>
      <c r="D86" s="35" t="s">
        <v>42</v>
      </c>
      <c r="E86" s="36" t="s">
        <v>80</v>
      </c>
      <c r="F86" s="37" t="s">
        <v>72</v>
      </c>
      <c r="G86" s="38">
        <v>1867</v>
      </c>
      <c r="H86" s="39"/>
      <c r="I86" s="39"/>
      <c r="J86" s="28"/>
      <c r="O86">
        <f>(I86*21)/100</f>
        <v>0</v>
      </c>
      <c r="P86" t="s">
        <v>17</v>
      </c>
    </row>
    <row r="87" spans="1:16" ht="13.2" x14ac:dyDescent="0.25">
      <c r="A87" s="19" t="s">
        <v>45</v>
      </c>
      <c r="B87" s="28"/>
      <c r="C87" s="28"/>
      <c r="D87" s="28"/>
      <c r="E87" s="44" t="s">
        <v>42</v>
      </c>
      <c r="F87" s="28"/>
      <c r="G87" s="28"/>
      <c r="H87" s="28"/>
      <c r="I87" s="28"/>
      <c r="J87" s="28"/>
    </row>
    <row r="88" spans="1:16" ht="13.2" x14ac:dyDescent="0.25">
      <c r="A88" s="20" t="s">
        <v>46</v>
      </c>
      <c r="B88" s="28"/>
      <c r="C88" s="28"/>
      <c r="D88" s="28"/>
      <c r="E88" s="21" t="s">
        <v>42</v>
      </c>
      <c r="F88" s="28"/>
      <c r="G88" s="28"/>
      <c r="H88" s="28"/>
      <c r="I88" s="28"/>
      <c r="J88" s="28"/>
    </row>
    <row r="89" spans="1:16" ht="39.6" x14ac:dyDescent="0.25">
      <c r="A89" t="s">
        <v>47</v>
      </c>
      <c r="B89" s="28"/>
      <c r="C89" s="28"/>
      <c r="D89" s="28"/>
      <c r="E89" s="46" t="s">
        <v>167</v>
      </c>
      <c r="F89" s="28"/>
      <c r="G89" s="28"/>
      <c r="H89" s="28"/>
      <c r="I89" s="28"/>
      <c r="J89" s="28"/>
    </row>
    <row r="90" spans="1:16" ht="13.2" x14ac:dyDescent="0.25">
      <c r="A90" s="13" t="s">
        <v>39</v>
      </c>
      <c r="B90" s="27" t="s">
        <v>81</v>
      </c>
      <c r="C90" s="27" t="s">
        <v>82</v>
      </c>
      <c r="D90" s="35" t="s">
        <v>42</v>
      </c>
      <c r="E90" s="36" t="s">
        <v>83</v>
      </c>
      <c r="F90" s="37" t="s">
        <v>44</v>
      </c>
      <c r="G90" s="38">
        <v>18.670000000000002</v>
      </c>
      <c r="H90" s="39"/>
      <c r="I90" s="39"/>
      <c r="J90" s="28"/>
      <c r="O90">
        <f>(I90*21)/100</f>
        <v>0</v>
      </c>
      <c r="P90" t="s">
        <v>17</v>
      </c>
    </row>
    <row r="91" spans="1:16" ht="13.2" x14ac:dyDescent="0.25">
      <c r="A91" s="19" t="s">
        <v>45</v>
      </c>
      <c r="B91" s="28"/>
      <c r="C91" s="28"/>
      <c r="D91" s="28"/>
      <c r="E91" s="44" t="s">
        <v>42</v>
      </c>
      <c r="F91" s="28"/>
      <c r="G91" s="28"/>
      <c r="H91" s="28"/>
      <c r="I91" s="28"/>
      <c r="J91" s="28"/>
    </row>
    <row r="92" spans="1:16" ht="13.2" x14ac:dyDescent="0.25">
      <c r="A92" s="20" t="s">
        <v>46</v>
      </c>
      <c r="B92" s="28"/>
      <c r="C92" s="28"/>
      <c r="D92" s="28"/>
      <c r="E92" s="21" t="s">
        <v>42</v>
      </c>
      <c r="F92" s="28"/>
      <c r="G92" s="28"/>
      <c r="H92" s="28"/>
      <c r="I92" s="28"/>
      <c r="J92" s="28"/>
    </row>
    <row r="93" spans="1:16" ht="39.6" x14ac:dyDescent="0.25">
      <c r="A93" t="s">
        <v>47</v>
      </c>
      <c r="B93" s="28"/>
      <c r="C93" s="28"/>
      <c r="D93" s="28"/>
      <c r="E93" s="46" t="s">
        <v>168</v>
      </c>
      <c r="F93" s="28"/>
      <c r="G93" s="28"/>
      <c r="H93" s="28"/>
      <c r="I93" s="28"/>
      <c r="J93" s="28"/>
    </row>
    <row r="94" spans="1:16" ht="13.2" x14ac:dyDescent="0.25">
      <c r="A94" s="13" t="s">
        <v>39</v>
      </c>
      <c r="B94" s="57" t="s">
        <v>84</v>
      </c>
      <c r="C94" s="57" t="s">
        <v>85</v>
      </c>
      <c r="D94" s="58" t="s">
        <v>42</v>
      </c>
      <c r="E94" s="59" t="s">
        <v>86</v>
      </c>
      <c r="F94" s="60" t="s">
        <v>51</v>
      </c>
      <c r="G94" s="61">
        <v>266</v>
      </c>
      <c r="H94" s="62"/>
      <c r="I94" s="62"/>
      <c r="J94" s="28"/>
      <c r="O94">
        <f>(I94*21)/100</f>
        <v>0</v>
      </c>
      <c r="P94" t="s">
        <v>17</v>
      </c>
    </row>
    <row r="95" spans="1:16" ht="13.2" x14ac:dyDescent="0.25">
      <c r="A95" s="19" t="s">
        <v>45</v>
      </c>
      <c r="B95" s="63"/>
      <c r="C95" s="63"/>
      <c r="D95" s="63"/>
      <c r="E95" s="54" t="s">
        <v>42</v>
      </c>
      <c r="F95" s="63"/>
      <c r="G95" s="63"/>
      <c r="H95" s="63"/>
      <c r="I95" s="63"/>
      <c r="J95" s="28"/>
    </row>
    <row r="96" spans="1:16" ht="13.2" x14ac:dyDescent="0.25">
      <c r="A96" s="20" t="s">
        <v>46</v>
      </c>
      <c r="B96" s="63"/>
      <c r="C96" s="63"/>
      <c r="D96" s="63"/>
      <c r="E96" s="66" t="s">
        <v>42</v>
      </c>
      <c r="F96" s="63"/>
      <c r="G96" s="63"/>
      <c r="H96" s="63"/>
      <c r="I96" s="63"/>
      <c r="J96" s="28"/>
    </row>
    <row r="97" spans="1:16" ht="92.4" x14ac:dyDescent="0.25">
      <c r="A97" t="s">
        <v>47</v>
      </c>
      <c r="B97" s="63"/>
      <c r="C97" s="63"/>
      <c r="D97" s="63"/>
      <c r="E97" s="54" t="s">
        <v>174</v>
      </c>
      <c r="F97" s="63"/>
      <c r="G97" s="63"/>
      <c r="H97" s="63"/>
      <c r="I97" s="63"/>
      <c r="J97" s="28"/>
    </row>
    <row r="98" spans="1:16" ht="13.2" x14ac:dyDescent="0.25">
      <c r="B98" s="49">
        <v>59</v>
      </c>
      <c r="C98" s="49">
        <v>212645</v>
      </c>
      <c r="D98" s="67" t="s">
        <v>42</v>
      </c>
      <c r="E98" s="45" t="s">
        <v>204</v>
      </c>
      <c r="F98" s="55" t="s">
        <v>51</v>
      </c>
      <c r="G98" s="53">
        <v>266</v>
      </c>
      <c r="H98" s="56"/>
      <c r="I98" s="56"/>
      <c r="J98" s="28"/>
    </row>
    <row r="99" spans="1:16" ht="13.2" x14ac:dyDescent="0.25">
      <c r="B99" s="68"/>
      <c r="C99" s="68"/>
      <c r="D99" s="68"/>
      <c r="E99" s="52" t="s">
        <v>42</v>
      </c>
      <c r="F99" s="68"/>
      <c r="G99" s="68"/>
      <c r="H99" s="68"/>
      <c r="I99" s="68"/>
      <c r="J99" s="28"/>
    </row>
    <row r="100" spans="1:16" ht="13.2" x14ac:dyDescent="0.25">
      <c r="B100" s="68"/>
      <c r="C100" s="68"/>
      <c r="D100" s="68"/>
      <c r="E100" s="69" t="s">
        <v>42</v>
      </c>
      <c r="F100" s="68"/>
      <c r="G100" s="68"/>
      <c r="H100" s="68"/>
      <c r="I100" s="68"/>
      <c r="J100" s="28"/>
    </row>
    <row r="101" spans="1:16" ht="92.4" x14ac:dyDescent="0.25">
      <c r="B101" s="68"/>
      <c r="C101" s="68"/>
      <c r="D101" s="68"/>
      <c r="E101" s="52" t="s">
        <v>174</v>
      </c>
      <c r="F101" s="68"/>
      <c r="G101" s="68"/>
      <c r="H101" s="68"/>
      <c r="I101" s="68"/>
      <c r="J101" s="28"/>
    </row>
    <row r="102" spans="1:16" ht="13.2" x14ac:dyDescent="0.25">
      <c r="A102" s="13" t="s">
        <v>39</v>
      </c>
      <c r="B102" s="27" t="s">
        <v>87</v>
      </c>
      <c r="C102" s="27">
        <v>215661</v>
      </c>
      <c r="D102" s="35" t="s">
        <v>42</v>
      </c>
      <c r="E102" s="36" t="s">
        <v>153</v>
      </c>
      <c r="F102" s="37" t="s">
        <v>72</v>
      </c>
      <c r="G102" s="38">
        <v>4124</v>
      </c>
      <c r="H102" s="39"/>
      <c r="I102" s="39"/>
      <c r="J102" s="28"/>
      <c r="O102">
        <f>(I102*21)/100</f>
        <v>0</v>
      </c>
      <c r="P102" t="s">
        <v>17</v>
      </c>
    </row>
    <row r="103" spans="1:16" ht="13.2" x14ac:dyDescent="0.25">
      <c r="A103" s="19" t="s">
        <v>45</v>
      </c>
      <c r="B103" s="28"/>
      <c r="C103" s="28"/>
      <c r="D103" s="28"/>
      <c r="E103" s="44" t="s">
        <v>42</v>
      </c>
      <c r="F103" s="28"/>
      <c r="G103" s="28"/>
      <c r="H103" s="28"/>
      <c r="I103" s="28"/>
      <c r="J103" s="28"/>
    </row>
    <row r="104" spans="1:16" ht="13.2" x14ac:dyDescent="0.25">
      <c r="A104" s="20" t="s">
        <v>46</v>
      </c>
      <c r="B104" s="28"/>
      <c r="C104" s="28"/>
      <c r="D104" s="28"/>
      <c r="E104" s="21" t="s">
        <v>42</v>
      </c>
      <c r="F104" s="28"/>
      <c r="G104" s="28"/>
      <c r="H104" s="28"/>
      <c r="I104" s="28"/>
      <c r="J104" s="28"/>
    </row>
    <row r="105" spans="1:16" ht="39.6" x14ac:dyDescent="0.25">
      <c r="A105" t="s">
        <v>47</v>
      </c>
      <c r="B105" s="28"/>
      <c r="C105" s="28"/>
      <c r="D105" s="28"/>
      <c r="E105" s="46" t="s">
        <v>175</v>
      </c>
      <c r="F105" s="28"/>
      <c r="G105" s="28"/>
      <c r="H105" s="28"/>
      <c r="I105" s="28"/>
      <c r="J105" s="28"/>
    </row>
    <row r="106" spans="1:16" ht="13.2" x14ac:dyDescent="0.25">
      <c r="A106" s="13" t="s">
        <v>39</v>
      </c>
      <c r="B106" s="27" t="s">
        <v>88</v>
      </c>
      <c r="C106" s="27" t="s">
        <v>89</v>
      </c>
      <c r="D106" s="35" t="s">
        <v>42</v>
      </c>
      <c r="E106" s="36" t="s">
        <v>90</v>
      </c>
      <c r="F106" s="37" t="s">
        <v>44</v>
      </c>
      <c r="G106" s="38">
        <v>386.4</v>
      </c>
      <c r="H106" s="39"/>
      <c r="I106" s="39"/>
      <c r="J106" s="28"/>
      <c r="O106">
        <f>(I106*21)/100</f>
        <v>0</v>
      </c>
      <c r="P106" t="s">
        <v>17</v>
      </c>
    </row>
    <row r="107" spans="1:16" ht="13.2" x14ac:dyDescent="0.25">
      <c r="A107" s="19" t="s">
        <v>45</v>
      </c>
      <c r="B107" s="28"/>
      <c r="C107" s="28"/>
      <c r="D107" s="28"/>
      <c r="E107" s="44" t="s">
        <v>42</v>
      </c>
      <c r="F107" s="28"/>
      <c r="G107" s="28"/>
      <c r="H107" s="28"/>
      <c r="I107" s="28"/>
      <c r="J107" s="28"/>
    </row>
    <row r="108" spans="1:16" ht="13.2" x14ac:dyDescent="0.25">
      <c r="A108" s="20" t="s">
        <v>46</v>
      </c>
      <c r="B108" s="28"/>
      <c r="C108" s="28"/>
      <c r="D108" s="28"/>
      <c r="E108" s="21" t="s">
        <v>42</v>
      </c>
      <c r="F108" s="28"/>
      <c r="G108" s="28"/>
      <c r="H108" s="28"/>
      <c r="I108" s="28"/>
      <c r="J108" s="28"/>
    </row>
    <row r="109" spans="1:16" ht="66" x14ac:dyDescent="0.25">
      <c r="A109" t="s">
        <v>47</v>
      </c>
      <c r="B109" s="28"/>
      <c r="C109" s="28"/>
      <c r="D109" s="28"/>
      <c r="E109" s="46" t="s">
        <v>176</v>
      </c>
      <c r="F109" s="28"/>
      <c r="G109" s="28"/>
      <c r="H109" s="28"/>
      <c r="I109" s="28"/>
      <c r="J109" s="28"/>
    </row>
    <row r="110" spans="1:16" ht="13.2" x14ac:dyDescent="0.25">
      <c r="A110" s="13" t="s">
        <v>39</v>
      </c>
      <c r="B110" s="27" t="s">
        <v>91</v>
      </c>
      <c r="C110" s="27" t="s">
        <v>92</v>
      </c>
      <c r="D110" s="35" t="s">
        <v>42</v>
      </c>
      <c r="E110" s="36" t="s">
        <v>93</v>
      </c>
      <c r="F110" s="37" t="s">
        <v>44</v>
      </c>
      <c r="G110" s="38">
        <v>612.4</v>
      </c>
      <c r="H110" s="39"/>
      <c r="I110" s="39"/>
      <c r="J110" s="28"/>
      <c r="O110">
        <f>(I110*21)/100</f>
        <v>0</v>
      </c>
      <c r="P110" t="s">
        <v>17</v>
      </c>
    </row>
    <row r="111" spans="1:16" ht="13.2" x14ac:dyDescent="0.25">
      <c r="A111" s="19" t="s">
        <v>45</v>
      </c>
      <c r="B111" s="28"/>
      <c r="C111" s="28"/>
      <c r="D111" s="28"/>
      <c r="E111" s="44" t="s">
        <v>42</v>
      </c>
      <c r="F111" s="28"/>
      <c r="G111" s="28"/>
      <c r="H111" s="28"/>
      <c r="I111" s="28"/>
      <c r="J111" s="28"/>
    </row>
    <row r="112" spans="1:16" ht="13.2" x14ac:dyDescent="0.25">
      <c r="A112" s="20" t="s">
        <v>46</v>
      </c>
      <c r="B112" s="28"/>
      <c r="C112" s="28"/>
      <c r="D112" s="28"/>
      <c r="E112" s="21" t="s">
        <v>42</v>
      </c>
      <c r="F112" s="28"/>
      <c r="G112" s="28"/>
      <c r="H112" s="28"/>
      <c r="I112" s="28"/>
      <c r="J112" s="28"/>
    </row>
    <row r="113" spans="1:16" ht="39.6" x14ac:dyDescent="0.25">
      <c r="A113" t="s">
        <v>47</v>
      </c>
      <c r="B113" s="28"/>
      <c r="C113" s="28"/>
      <c r="D113" s="28"/>
      <c r="E113" s="46" t="s">
        <v>177</v>
      </c>
      <c r="F113" s="28"/>
      <c r="G113" s="28"/>
      <c r="H113" s="28"/>
      <c r="I113" s="28"/>
      <c r="J113" s="28"/>
    </row>
    <row r="114" spans="1:16" ht="13.2" x14ac:dyDescent="0.25">
      <c r="A114" s="13" t="s">
        <v>39</v>
      </c>
      <c r="B114" s="27" t="s">
        <v>94</v>
      </c>
      <c r="C114" s="27" t="s">
        <v>95</v>
      </c>
      <c r="D114" s="35" t="s">
        <v>42</v>
      </c>
      <c r="E114" s="36" t="s">
        <v>96</v>
      </c>
      <c r="F114" s="37" t="s">
        <v>72</v>
      </c>
      <c r="G114" s="38">
        <v>1770</v>
      </c>
      <c r="H114" s="39"/>
      <c r="I114" s="39"/>
      <c r="J114" s="28"/>
      <c r="O114">
        <f>(I114*21)/100</f>
        <v>0</v>
      </c>
      <c r="P114" t="s">
        <v>17</v>
      </c>
    </row>
    <row r="115" spans="1:16" ht="13.2" x14ac:dyDescent="0.25">
      <c r="A115" s="19" t="s">
        <v>45</v>
      </c>
      <c r="B115" s="28"/>
      <c r="C115" s="28"/>
      <c r="D115" s="28"/>
      <c r="E115" s="44" t="s">
        <v>42</v>
      </c>
      <c r="F115" s="28"/>
      <c r="G115" s="28"/>
      <c r="H115" s="28"/>
      <c r="I115" s="28"/>
      <c r="J115" s="28"/>
    </row>
    <row r="116" spans="1:16" ht="13.2" x14ac:dyDescent="0.25">
      <c r="A116" s="20" t="s">
        <v>46</v>
      </c>
      <c r="B116" s="28"/>
      <c r="C116" s="28"/>
      <c r="D116" s="28"/>
      <c r="E116" s="21" t="s">
        <v>42</v>
      </c>
      <c r="F116" s="28"/>
      <c r="G116" s="28"/>
      <c r="H116" s="28"/>
      <c r="I116" s="28"/>
      <c r="J116" s="28"/>
    </row>
    <row r="117" spans="1:16" ht="39.6" x14ac:dyDescent="0.25">
      <c r="A117" t="s">
        <v>47</v>
      </c>
      <c r="B117" s="28"/>
      <c r="C117" s="28"/>
      <c r="D117" s="28"/>
      <c r="E117" s="46" t="s">
        <v>178</v>
      </c>
      <c r="F117" s="28"/>
      <c r="G117" s="28"/>
      <c r="H117" s="28"/>
      <c r="I117" s="28"/>
      <c r="J117" s="28"/>
    </row>
    <row r="118" spans="1:16" ht="13.2" x14ac:dyDescent="0.25">
      <c r="A118" s="13" t="s">
        <v>39</v>
      </c>
      <c r="B118" s="27" t="s">
        <v>97</v>
      </c>
      <c r="C118" s="27" t="s">
        <v>98</v>
      </c>
      <c r="D118" s="35" t="s">
        <v>42</v>
      </c>
      <c r="E118" s="36" t="s">
        <v>99</v>
      </c>
      <c r="F118" s="37" t="s">
        <v>72</v>
      </c>
      <c r="G118" s="38">
        <v>3540</v>
      </c>
      <c r="H118" s="39"/>
      <c r="I118" s="39"/>
      <c r="J118" s="28"/>
      <c r="O118">
        <f>(I118*21)/100</f>
        <v>0</v>
      </c>
      <c r="P118" t="s">
        <v>17</v>
      </c>
    </row>
    <row r="119" spans="1:16" ht="13.2" x14ac:dyDescent="0.25">
      <c r="A119" s="19" t="s">
        <v>45</v>
      </c>
      <c r="B119" s="28"/>
      <c r="C119" s="28"/>
      <c r="D119" s="28"/>
      <c r="E119" s="44" t="s">
        <v>42</v>
      </c>
      <c r="F119" s="28"/>
      <c r="G119" s="28"/>
      <c r="H119" s="28"/>
      <c r="I119" s="28"/>
      <c r="J119" s="28"/>
    </row>
    <row r="120" spans="1:16" ht="13.2" x14ac:dyDescent="0.25">
      <c r="A120" s="20" t="s">
        <v>46</v>
      </c>
      <c r="B120" s="28"/>
      <c r="C120" s="28"/>
      <c r="D120" s="28"/>
      <c r="E120" s="21" t="s">
        <v>42</v>
      </c>
      <c r="F120" s="28"/>
      <c r="G120" s="28"/>
      <c r="H120" s="28"/>
      <c r="I120" s="28"/>
      <c r="J120" s="28"/>
    </row>
    <row r="121" spans="1:16" ht="39.6" x14ac:dyDescent="0.25">
      <c r="A121" t="s">
        <v>47</v>
      </c>
      <c r="B121" s="28"/>
      <c r="C121" s="28"/>
      <c r="D121" s="28"/>
      <c r="E121" s="46" t="s">
        <v>178</v>
      </c>
      <c r="F121" s="28"/>
      <c r="G121" s="28"/>
      <c r="H121" s="28"/>
      <c r="I121" s="28"/>
      <c r="J121" s="28"/>
    </row>
    <row r="122" spans="1:16" ht="13.2" x14ac:dyDescent="0.25">
      <c r="A122" s="13" t="s">
        <v>39</v>
      </c>
      <c r="B122" s="27" t="s">
        <v>100</v>
      </c>
      <c r="C122" s="27" t="s">
        <v>101</v>
      </c>
      <c r="D122" s="35" t="s">
        <v>42</v>
      </c>
      <c r="E122" s="36" t="s">
        <v>102</v>
      </c>
      <c r="F122" s="37" t="s">
        <v>72</v>
      </c>
      <c r="G122" s="38">
        <v>1770</v>
      </c>
      <c r="H122" s="39"/>
      <c r="I122" s="39"/>
      <c r="J122" s="28"/>
      <c r="O122">
        <f>(I122*21)/100</f>
        <v>0</v>
      </c>
      <c r="P122" t="s">
        <v>17</v>
      </c>
    </row>
    <row r="123" spans="1:16" ht="13.2" x14ac:dyDescent="0.25">
      <c r="A123" s="19" t="s">
        <v>45</v>
      </c>
      <c r="B123" s="28"/>
      <c r="C123" s="28"/>
      <c r="D123" s="28"/>
      <c r="E123" s="44" t="s">
        <v>42</v>
      </c>
      <c r="F123" s="28"/>
      <c r="G123" s="28"/>
      <c r="H123" s="28"/>
      <c r="I123" s="28"/>
      <c r="J123" s="28"/>
    </row>
    <row r="124" spans="1:16" ht="13.2" x14ac:dyDescent="0.25">
      <c r="A124" s="20" t="s">
        <v>46</v>
      </c>
      <c r="B124" s="28"/>
      <c r="C124" s="28"/>
      <c r="D124" s="28"/>
      <c r="E124" s="21" t="s">
        <v>42</v>
      </c>
      <c r="F124" s="28"/>
      <c r="G124" s="28"/>
      <c r="H124" s="28"/>
      <c r="I124" s="28"/>
      <c r="J124" s="28"/>
    </row>
    <row r="125" spans="1:16" ht="79.2" x14ac:dyDescent="0.25">
      <c r="A125" t="s">
        <v>47</v>
      </c>
      <c r="B125" s="28"/>
      <c r="C125" s="28"/>
      <c r="D125" s="28"/>
      <c r="E125" s="46" t="s">
        <v>179</v>
      </c>
      <c r="F125" s="28"/>
      <c r="G125" s="28"/>
      <c r="H125" s="28"/>
      <c r="I125" s="28"/>
      <c r="J125" s="28"/>
    </row>
    <row r="126" spans="1:16" ht="13.2" x14ac:dyDescent="0.25">
      <c r="B126" s="57">
        <v>27</v>
      </c>
      <c r="C126" s="57" t="s">
        <v>103</v>
      </c>
      <c r="D126" s="58" t="s">
        <v>42</v>
      </c>
      <c r="E126" s="59" t="s">
        <v>104</v>
      </c>
      <c r="F126" s="60" t="s">
        <v>72</v>
      </c>
      <c r="G126" s="61">
        <v>1770</v>
      </c>
      <c r="H126" s="62"/>
      <c r="I126" s="62"/>
      <c r="J126" s="28"/>
    </row>
    <row r="127" spans="1:16" ht="13.2" x14ac:dyDescent="0.25">
      <c r="B127" s="64"/>
      <c r="C127" s="64"/>
      <c r="D127" s="64"/>
      <c r="E127" s="54" t="s">
        <v>42</v>
      </c>
      <c r="F127" s="64"/>
      <c r="G127" s="64"/>
      <c r="H127" s="64"/>
      <c r="I127" s="65"/>
      <c r="J127" s="28"/>
    </row>
    <row r="128" spans="1:16" ht="13.2" x14ac:dyDescent="0.25">
      <c r="B128" s="64"/>
      <c r="C128" s="64"/>
      <c r="D128" s="64"/>
      <c r="E128" s="66" t="s">
        <v>42</v>
      </c>
      <c r="F128" s="64"/>
      <c r="G128" s="64"/>
      <c r="H128" s="64"/>
      <c r="I128" s="65"/>
      <c r="J128" s="28"/>
    </row>
    <row r="129" spans="1:18" ht="79.2" x14ac:dyDescent="0.25">
      <c r="B129" s="64"/>
      <c r="C129" s="64"/>
      <c r="D129" s="64"/>
      <c r="E129" s="54" t="s">
        <v>179</v>
      </c>
      <c r="F129" s="64"/>
      <c r="G129" s="64"/>
      <c r="H129" s="64"/>
      <c r="I129" s="65"/>
      <c r="J129" s="28"/>
    </row>
    <row r="130" spans="1:18" ht="25.5" customHeight="1" x14ac:dyDescent="0.25">
      <c r="A130" s="13" t="s">
        <v>39</v>
      </c>
      <c r="B130" s="49">
        <v>52</v>
      </c>
      <c r="C130" s="49" t="s">
        <v>193</v>
      </c>
      <c r="D130" s="35" t="s">
        <v>42</v>
      </c>
      <c r="E130" s="45" t="s">
        <v>194</v>
      </c>
      <c r="F130" s="55" t="s">
        <v>72</v>
      </c>
      <c r="G130" s="53">
        <v>1770</v>
      </c>
      <c r="H130" s="56"/>
      <c r="I130" s="56"/>
      <c r="J130" s="28"/>
      <c r="O130">
        <f>(I130*21)/100</f>
        <v>0</v>
      </c>
      <c r="P130" t="s">
        <v>17</v>
      </c>
    </row>
    <row r="131" spans="1:18" ht="13.2" x14ac:dyDescent="0.25">
      <c r="A131" s="19" t="s">
        <v>45</v>
      </c>
      <c r="B131" s="28"/>
      <c r="C131" s="28"/>
      <c r="D131" s="28"/>
      <c r="E131" s="44" t="s">
        <v>42</v>
      </c>
      <c r="F131" s="28"/>
      <c r="G131" s="28"/>
      <c r="H131" s="28"/>
      <c r="I131" s="28"/>
      <c r="J131" s="28"/>
    </row>
    <row r="132" spans="1:18" ht="13.2" x14ac:dyDescent="0.25">
      <c r="A132" s="47"/>
      <c r="B132" s="28"/>
      <c r="C132" s="28"/>
      <c r="D132" s="28"/>
      <c r="E132" s="44"/>
      <c r="F132" s="28"/>
      <c r="G132" s="28"/>
      <c r="H132" s="28"/>
      <c r="I132" s="28"/>
      <c r="J132" s="28"/>
    </row>
    <row r="133" spans="1:18" ht="79.2" x14ac:dyDescent="0.25">
      <c r="A133" t="s">
        <v>47</v>
      </c>
      <c r="B133" s="28"/>
      <c r="C133" s="28"/>
      <c r="D133" s="28"/>
      <c r="E133" s="52" t="s">
        <v>179</v>
      </c>
      <c r="F133" s="28"/>
      <c r="G133" s="28"/>
      <c r="H133" s="28"/>
      <c r="I133" s="28"/>
      <c r="J133" s="28"/>
    </row>
    <row r="134" spans="1:18" ht="13.2" x14ac:dyDescent="0.25">
      <c r="A134" s="13" t="s">
        <v>39</v>
      </c>
      <c r="B134" s="27" t="s">
        <v>105</v>
      </c>
      <c r="C134" s="27" t="s">
        <v>106</v>
      </c>
      <c r="D134" s="35" t="s">
        <v>42</v>
      </c>
      <c r="E134" s="36" t="s">
        <v>107</v>
      </c>
      <c r="F134" s="37" t="s">
        <v>72</v>
      </c>
      <c r="G134" s="38">
        <v>1770</v>
      </c>
      <c r="H134" s="39"/>
      <c r="I134" s="39"/>
      <c r="J134" s="28"/>
      <c r="O134">
        <f>(I134*21)/100</f>
        <v>0</v>
      </c>
      <c r="P134" t="s">
        <v>17</v>
      </c>
    </row>
    <row r="135" spans="1:18" ht="13.2" x14ac:dyDescent="0.25">
      <c r="A135" s="19" t="s">
        <v>45</v>
      </c>
      <c r="B135" s="28"/>
      <c r="C135" s="28"/>
      <c r="D135" s="28"/>
      <c r="E135" s="44" t="s">
        <v>42</v>
      </c>
      <c r="F135" s="28"/>
      <c r="G135" s="28"/>
      <c r="H135" s="28"/>
      <c r="I135" s="28"/>
      <c r="J135" s="28"/>
    </row>
    <row r="136" spans="1:18" ht="13.2" x14ac:dyDescent="0.25">
      <c r="A136" s="20" t="s">
        <v>46</v>
      </c>
      <c r="B136" s="28"/>
      <c r="C136" s="28"/>
      <c r="D136" s="28"/>
      <c r="E136" s="21" t="s">
        <v>42</v>
      </c>
      <c r="F136" s="28"/>
      <c r="G136" s="28"/>
      <c r="H136" s="28"/>
      <c r="I136" s="28"/>
      <c r="J136" s="28"/>
    </row>
    <row r="137" spans="1:18" ht="79.2" x14ac:dyDescent="0.25">
      <c r="A137" t="s">
        <v>47</v>
      </c>
      <c r="B137" s="28"/>
      <c r="C137" s="28"/>
      <c r="D137" s="28"/>
      <c r="E137" s="46" t="s">
        <v>179</v>
      </c>
      <c r="F137" s="28"/>
      <c r="G137" s="28"/>
      <c r="H137" s="28"/>
      <c r="I137" s="28"/>
      <c r="J137" s="28"/>
    </row>
    <row r="138" spans="1:18" ht="13.2" x14ac:dyDescent="0.25">
      <c r="A138" s="13" t="s">
        <v>39</v>
      </c>
      <c r="B138" s="27" t="s">
        <v>108</v>
      </c>
      <c r="C138" s="27" t="s">
        <v>109</v>
      </c>
      <c r="D138" s="35" t="s">
        <v>42</v>
      </c>
      <c r="E138" s="36" t="s">
        <v>110</v>
      </c>
      <c r="F138" s="37" t="s">
        <v>72</v>
      </c>
      <c r="G138" s="38">
        <v>403</v>
      </c>
      <c r="H138" s="39"/>
      <c r="I138" s="39"/>
      <c r="J138" s="28"/>
      <c r="O138">
        <f>(I138*21)/100</f>
        <v>0</v>
      </c>
      <c r="P138" t="s">
        <v>17</v>
      </c>
    </row>
    <row r="139" spans="1:18" ht="13.2" x14ac:dyDescent="0.25">
      <c r="A139" s="19" t="s">
        <v>45</v>
      </c>
      <c r="B139" s="28"/>
      <c r="C139" s="28"/>
      <c r="D139" s="28"/>
      <c r="E139" s="44" t="s">
        <v>42</v>
      </c>
      <c r="F139" s="28"/>
      <c r="G139" s="28"/>
      <c r="H139" s="28"/>
      <c r="I139" s="28"/>
      <c r="J139" s="28"/>
    </row>
    <row r="140" spans="1:18" ht="13.2" x14ac:dyDescent="0.25">
      <c r="A140" s="20" t="s">
        <v>46</v>
      </c>
      <c r="B140" s="28"/>
      <c r="C140" s="28"/>
      <c r="D140" s="28"/>
      <c r="E140" s="21" t="s">
        <v>42</v>
      </c>
      <c r="F140" s="28"/>
      <c r="G140" s="28"/>
      <c r="H140" s="28"/>
      <c r="I140" s="28"/>
      <c r="J140" s="28"/>
    </row>
    <row r="141" spans="1:18" ht="92.4" x14ac:dyDescent="0.25">
      <c r="A141" t="s">
        <v>47</v>
      </c>
      <c r="B141" s="28"/>
      <c r="C141" s="28"/>
      <c r="D141" s="28"/>
      <c r="E141" s="46" t="s">
        <v>180</v>
      </c>
      <c r="F141" s="28"/>
      <c r="G141" s="28"/>
      <c r="H141" s="28"/>
      <c r="I141" s="28"/>
      <c r="J141" s="28"/>
    </row>
    <row r="142" spans="1:18" ht="12.75" customHeight="1" x14ac:dyDescent="0.25">
      <c r="A142" s="2" t="s">
        <v>37</v>
      </c>
      <c r="B142" s="29"/>
      <c r="C142" s="24" t="s">
        <v>29</v>
      </c>
      <c r="D142" s="29"/>
      <c r="E142" s="16" t="s">
        <v>111</v>
      </c>
      <c r="F142" s="29"/>
      <c r="G142" s="29"/>
      <c r="H142" s="29"/>
      <c r="I142" s="25"/>
      <c r="J142" s="28"/>
      <c r="O142">
        <f>0+R142</f>
        <v>0</v>
      </c>
      <c r="Q142">
        <f>0+I143+I151+I171+I175</f>
        <v>0</v>
      </c>
      <c r="R142">
        <f>0+O143+O151+O171+O175</f>
        <v>0</v>
      </c>
    </row>
    <row r="143" spans="1:18" ht="13.2" x14ac:dyDescent="0.25">
      <c r="A143" s="13" t="s">
        <v>39</v>
      </c>
      <c r="B143" s="27" t="s">
        <v>112</v>
      </c>
      <c r="C143" s="27" t="s">
        <v>113</v>
      </c>
      <c r="D143" s="35" t="s">
        <v>42</v>
      </c>
      <c r="E143" s="36" t="s">
        <v>114</v>
      </c>
      <c r="F143" s="37" t="s">
        <v>72</v>
      </c>
      <c r="G143" s="38">
        <v>1082</v>
      </c>
      <c r="H143" s="39"/>
      <c r="I143" s="39"/>
      <c r="J143" s="28"/>
      <c r="O143">
        <f>(I143*21)/100</f>
        <v>0</v>
      </c>
      <c r="P143" t="s">
        <v>17</v>
      </c>
    </row>
    <row r="144" spans="1:18" ht="13.2" x14ac:dyDescent="0.25">
      <c r="A144" s="19" t="s">
        <v>45</v>
      </c>
      <c r="B144" s="28"/>
      <c r="C144" s="28"/>
      <c r="D144" s="28"/>
      <c r="E144" s="44" t="s">
        <v>42</v>
      </c>
      <c r="F144" s="28"/>
      <c r="G144" s="28"/>
      <c r="H144" s="28"/>
      <c r="I144" s="28"/>
      <c r="J144" s="28"/>
    </row>
    <row r="145" spans="1:16" ht="13.2" x14ac:dyDescent="0.25">
      <c r="A145" s="20" t="s">
        <v>46</v>
      </c>
      <c r="B145" s="28"/>
      <c r="C145" s="28"/>
      <c r="D145" s="28"/>
      <c r="E145" s="21" t="s">
        <v>42</v>
      </c>
      <c r="F145" s="28"/>
      <c r="G145" s="28"/>
      <c r="H145" s="28"/>
      <c r="I145" s="28"/>
      <c r="J145" s="28"/>
    </row>
    <row r="146" spans="1:16" ht="13.2" x14ac:dyDescent="0.25">
      <c r="A146" t="s">
        <v>47</v>
      </c>
      <c r="B146" s="28"/>
      <c r="C146" s="28"/>
      <c r="D146" s="28"/>
      <c r="E146" s="46" t="s">
        <v>181</v>
      </c>
      <c r="F146" s="28"/>
      <c r="G146" s="28"/>
      <c r="H146" s="28"/>
      <c r="I146" s="28"/>
      <c r="J146" s="28"/>
    </row>
    <row r="147" spans="1:16" ht="13.2" x14ac:dyDescent="0.25">
      <c r="B147" s="57" t="s">
        <v>115</v>
      </c>
      <c r="C147" s="57" t="s">
        <v>116</v>
      </c>
      <c r="D147" s="58" t="s">
        <v>42</v>
      </c>
      <c r="E147" s="59" t="s">
        <v>117</v>
      </c>
      <c r="F147" s="60" t="s">
        <v>72</v>
      </c>
      <c r="G147" s="61">
        <v>370</v>
      </c>
      <c r="H147" s="62"/>
      <c r="I147" s="62"/>
      <c r="J147" s="28"/>
    </row>
    <row r="148" spans="1:16" ht="13.2" x14ac:dyDescent="0.25">
      <c r="B148" s="63"/>
      <c r="C148" s="63"/>
      <c r="D148" s="63"/>
      <c r="E148" s="54" t="s">
        <v>42</v>
      </c>
      <c r="F148" s="63"/>
      <c r="G148" s="63"/>
      <c r="H148" s="63"/>
      <c r="I148" s="63"/>
      <c r="J148" s="28"/>
    </row>
    <row r="149" spans="1:16" ht="13.2" x14ac:dyDescent="0.25">
      <c r="B149" s="63"/>
      <c r="C149" s="63"/>
      <c r="D149" s="63"/>
      <c r="E149" s="54"/>
      <c r="F149" s="63"/>
      <c r="G149" s="63"/>
      <c r="H149" s="63"/>
      <c r="I149" s="63"/>
      <c r="J149" s="28"/>
    </row>
    <row r="150" spans="1:16" ht="79.2" x14ac:dyDescent="0.25">
      <c r="B150" s="63"/>
      <c r="C150" s="63"/>
      <c r="D150" s="63"/>
      <c r="E150" s="54" t="s">
        <v>179</v>
      </c>
      <c r="F150" s="63"/>
      <c r="G150" s="63"/>
      <c r="H150" s="63"/>
      <c r="I150" s="63"/>
      <c r="J150" s="28"/>
    </row>
    <row r="151" spans="1:16" ht="13.2" x14ac:dyDescent="0.25">
      <c r="A151" s="13" t="s">
        <v>39</v>
      </c>
      <c r="B151" s="49">
        <v>53</v>
      </c>
      <c r="C151" s="49" t="s">
        <v>195</v>
      </c>
      <c r="D151" s="67" t="s">
        <v>42</v>
      </c>
      <c r="E151" s="45" t="s">
        <v>196</v>
      </c>
      <c r="F151" s="55" t="s">
        <v>72</v>
      </c>
      <c r="G151" s="53">
        <v>370</v>
      </c>
      <c r="H151" s="56"/>
      <c r="I151" s="56"/>
      <c r="J151" s="28"/>
      <c r="O151">
        <f>(I151*21)/100</f>
        <v>0</v>
      </c>
      <c r="P151" t="s">
        <v>17</v>
      </c>
    </row>
    <row r="152" spans="1:16" ht="13.2" x14ac:dyDescent="0.25">
      <c r="A152" s="19" t="s">
        <v>45</v>
      </c>
      <c r="B152" s="68"/>
      <c r="C152" s="68"/>
      <c r="D152" s="68"/>
      <c r="E152" s="52" t="s">
        <v>42</v>
      </c>
      <c r="F152" s="68"/>
      <c r="G152" s="68"/>
      <c r="H152" s="68"/>
      <c r="I152" s="68"/>
      <c r="J152" s="28"/>
    </row>
    <row r="153" spans="1:16" ht="13.2" x14ac:dyDescent="0.25">
      <c r="A153" s="20"/>
      <c r="B153" s="68"/>
      <c r="C153" s="68"/>
      <c r="D153" s="68"/>
      <c r="E153" s="52"/>
      <c r="F153" s="68"/>
      <c r="G153" s="68"/>
      <c r="H153" s="68"/>
      <c r="I153" s="68"/>
      <c r="J153" s="28"/>
    </row>
    <row r="154" spans="1:16" ht="79.2" x14ac:dyDescent="0.25">
      <c r="A154" s="20"/>
      <c r="B154" s="68"/>
      <c r="C154" s="68"/>
      <c r="D154" s="68"/>
      <c r="E154" s="52" t="s">
        <v>179</v>
      </c>
      <c r="F154" s="68"/>
      <c r="G154" s="68"/>
      <c r="H154" s="68"/>
      <c r="I154" s="68"/>
      <c r="J154" s="28"/>
    </row>
    <row r="155" spans="1:16" ht="13.2" x14ac:dyDescent="0.25">
      <c r="A155" s="20"/>
      <c r="B155" s="27">
        <v>47</v>
      </c>
      <c r="C155" s="27" t="s">
        <v>98</v>
      </c>
      <c r="D155" s="35" t="s">
        <v>42</v>
      </c>
      <c r="E155" s="36" t="s">
        <v>99</v>
      </c>
      <c r="F155" s="37" t="s">
        <v>72</v>
      </c>
      <c r="G155" s="38">
        <v>370</v>
      </c>
      <c r="H155" s="39"/>
      <c r="I155" s="39"/>
      <c r="J155" s="28"/>
    </row>
    <row r="156" spans="1:16" ht="13.2" x14ac:dyDescent="0.25">
      <c r="A156" s="20"/>
      <c r="B156" s="28"/>
      <c r="C156" s="28"/>
      <c r="D156" s="28"/>
      <c r="E156" s="44"/>
      <c r="F156" s="28"/>
      <c r="G156" s="28"/>
      <c r="H156" s="28"/>
      <c r="I156" s="28"/>
      <c r="J156" s="28"/>
    </row>
    <row r="157" spans="1:16" ht="13.2" x14ac:dyDescent="0.25">
      <c r="A157" s="20"/>
      <c r="B157" s="28"/>
      <c r="C157" s="28"/>
      <c r="D157" s="28"/>
      <c r="E157" s="44"/>
      <c r="F157" s="28"/>
      <c r="G157" s="28"/>
      <c r="H157" s="28"/>
      <c r="I157" s="28"/>
      <c r="J157" s="28"/>
    </row>
    <row r="158" spans="1:16" ht="39.6" x14ac:dyDescent="0.25">
      <c r="A158" s="20"/>
      <c r="B158" s="28"/>
      <c r="C158" s="28"/>
      <c r="D158" s="28"/>
      <c r="E158" s="46" t="s">
        <v>178</v>
      </c>
      <c r="F158" s="28"/>
      <c r="G158" s="28"/>
      <c r="H158" s="28"/>
      <c r="I158" s="28"/>
      <c r="J158" s="28"/>
    </row>
    <row r="159" spans="1:16" ht="13.2" x14ac:dyDescent="0.25">
      <c r="A159" s="20"/>
      <c r="B159" s="27">
        <v>48</v>
      </c>
      <c r="C159" s="27" t="s">
        <v>95</v>
      </c>
      <c r="D159" s="35" t="s">
        <v>42</v>
      </c>
      <c r="E159" s="36" t="s">
        <v>96</v>
      </c>
      <c r="F159" s="37" t="s">
        <v>72</v>
      </c>
      <c r="G159" s="70">
        <v>370</v>
      </c>
      <c r="H159" s="39"/>
      <c r="I159" s="39"/>
      <c r="J159" s="28"/>
    </row>
    <row r="160" spans="1:16" ht="13.2" x14ac:dyDescent="0.25">
      <c r="A160" s="20"/>
      <c r="B160" s="28"/>
      <c r="C160" s="28"/>
      <c r="D160" s="28"/>
      <c r="E160" s="44"/>
      <c r="F160" s="28"/>
      <c r="G160" s="28"/>
      <c r="H160" s="28"/>
      <c r="I160" s="28"/>
      <c r="J160" s="28"/>
    </row>
    <row r="161" spans="1:16" ht="13.2" x14ac:dyDescent="0.25">
      <c r="A161" s="20"/>
      <c r="B161" s="28"/>
      <c r="C161" s="28"/>
      <c r="D161" s="28"/>
      <c r="E161" s="44"/>
      <c r="F161" s="28"/>
      <c r="G161" s="28"/>
      <c r="H161" s="28"/>
      <c r="I161" s="28"/>
      <c r="J161" s="28"/>
    </row>
    <row r="162" spans="1:16" ht="39.6" x14ac:dyDescent="0.25">
      <c r="A162" s="20"/>
      <c r="B162" s="28"/>
      <c r="C162" s="28"/>
      <c r="D162" s="28"/>
      <c r="E162" s="46" t="s">
        <v>178</v>
      </c>
      <c r="F162" s="28"/>
      <c r="G162" s="28"/>
      <c r="H162" s="28"/>
      <c r="I162" s="28"/>
      <c r="J162" s="28"/>
    </row>
    <row r="163" spans="1:16" ht="13.2" x14ac:dyDescent="0.25">
      <c r="A163" s="20"/>
      <c r="B163" s="57">
        <v>49</v>
      </c>
      <c r="C163" s="57" t="s">
        <v>152</v>
      </c>
      <c r="D163" s="58" t="s">
        <v>42</v>
      </c>
      <c r="E163" s="59" t="s">
        <v>159</v>
      </c>
      <c r="F163" s="60" t="s">
        <v>72</v>
      </c>
      <c r="G163" s="61">
        <v>370</v>
      </c>
      <c r="H163" s="62"/>
      <c r="I163" s="62"/>
      <c r="J163" s="28"/>
    </row>
    <row r="164" spans="1:16" ht="13.2" x14ac:dyDescent="0.25">
      <c r="A164" s="20"/>
      <c r="B164" s="63"/>
      <c r="C164" s="63"/>
      <c r="D164" s="63"/>
      <c r="E164" s="54"/>
      <c r="F164" s="63"/>
      <c r="G164" s="63"/>
      <c r="H164" s="63"/>
      <c r="I164" s="63"/>
      <c r="J164" s="28"/>
    </row>
    <row r="165" spans="1:16" ht="13.2" x14ac:dyDescent="0.25">
      <c r="A165" s="20"/>
      <c r="B165" s="63"/>
      <c r="C165" s="63"/>
      <c r="D165" s="63"/>
      <c r="E165" s="66" t="s">
        <v>42</v>
      </c>
      <c r="F165" s="63"/>
      <c r="G165" s="63"/>
      <c r="H165" s="63"/>
      <c r="I165" s="63"/>
      <c r="J165" s="28"/>
    </row>
    <row r="166" spans="1:16" ht="79.2" x14ac:dyDescent="0.25">
      <c r="A166" s="20"/>
      <c r="B166" s="63"/>
      <c r="C166" s="63"/>
      <c r="D166" s="63"/>
      <c r="E166" s="54" t="s">
        <v>179</v>
      </c>
      <c r="F166" s="63"/>
      <c r="G166" s="63"/>
      <c r="H166" s="63"/>
      <c r="I166" s="63"/>
      <c r="J166" s="28"/>
    </row>
    <row r="167" spans="1:16" ht="13.2" x14ac:dyDescent="0.25">
      <c r="A167" s="20"/>
      <c r="B167" s="49">
        <v>54</v>
      </c>
      <c r="C167" s="49" t="s">
        <v>197</v>
      </c>
      <c r="D167" s="67" t="s">
        <v>42</v>
      </c>
      <c r="E167" s="45" t="s">
        <v>198</v>
      </c>
      <c r="F167" s="55" t="s">
        <v>72</v>
      </c>
      <c r="G167" s="53">
        <v>370</v>
      </c>
      <c r="H167" s="56"/>
      <c r="I167" s="56"/>
      <c r="J167" s="28"/>
    </row>
    <row r="168" spans="1:16" ht="13.2" x14ac:dyDescent="0.25">
      <c r="A168" s="20"/>
      <c r="B168" s="68"/>
      <c r="C168" s="68"/>
      <c r="D168" s="68"/>
      <c r="E168" s="52"/>
      <c r="F168" s="68"/>
      <c r="G168" s="68"/>
      <c r="H168" s="68"/>
      <c r="I168" s="68"/>
      <c r="J168" s="28"/>
    </row>
    <row r="169" spans="1:16" ht="13.2" x14ac:dyDescent="0.25">
      <c r="A169" s="20" t="s">
        <v>46</v>
      </c>
      <c r="B169" s="68"/>
      <c r="C169" s="68"/>
      <c r="D169" s="68"/>
      <c r="E169" s="69" t="s">
        <v>42</v>
      </c>
      <c r="F169" s="68"/>
      <c r="G169" s="68"/>
      <c r="H169" s="68"/>
      <c r="I169" s="68"/>
      <c r="J169" s="28"/>
    </row>
    <row r="170" spans="1:16" ht="79.2" x14ac:dyDescent="0.25">
      <c r="A170" t="s">
        <v>47</v>
      </c>
      <c r="B170" s="68"/>
      <c r="C170" s="68"/>
      <c r="D170" s="68"/>
      <c r="E170" s="52" t="s">
        <v>179</v>
      </c>
      <c r="F170" s="68"/>
      <c r="G170" s="68"/>
      <c r="H170" s="68"/>
      <c r="I170" s="68"/>
      <c r="J170" s="28"/>
    </row>
    <row r="171" spans="1:16" ht="13.2" x14ac:dyDescent="0.25">
      <c r="A171" s="13" t="s">
        <v>39</v>
      </c>
      <c r="B171" s="27" t="s">
        <v>118</v>
      </c>
      <c r="C171" s="27">
        <v>582611</v>
      </c>
      <c r="D171" s="35" t="s">
        <v>42</v>
      </c>
      <c r="E171" s="36" t="s">
        <v>149</v>
      </c>
      <c r="F171" s="37" t="s">
        <v>72</v>
      </c>
      <c r="G171" s="38">
        <v>727</v>
      </c>
      <c r="H171" s="39"/>
      <c r="I171" s="39"/>
      <c r="J171" s="28"/>
      <c r="O171">
        <f>(I171*21)/100</f>
        <v>0</v>
      </c>
      <c r="P171" t="s">
        <v>17</v>
      </c>
    </row>
    <row r="172" spans="1:16" ht="13.2" x14ac:dyDescent="0.25">
      <c r="A172" s="19" t="s">
        <v>45</v>
      </c>
      <c r="B172" s="28"/>
      <c r="C172" s="28"/>
      <c r="D172" s="28"/>
      <c r="E172" s="44" t="s">
        <v>42</v>
      </c>
      <c r="F172" s="28"/>
      <c r="G172" s="28"/>
      <c r="H172" s="28"/>
      <c r="I172" s="28"/>
      <c r="J172" s="28"/>
    </row>
    <row r="173" spans="1:16" ht="13.2" x14ac:dyDescent="0.25">
      <c r="A173" s="20" t="s">
        <v>46</v>
      </c>
      <c r="B173" s="28"/>
      <c r="C173" s="28"/>
      <c r="D173" s="28"/>
      <c r="E173" s="21" t="s">
        <v>42</v>
      </c>
      <c r="F173" s="28"/>
      <c r="G173" s="28"/>
      <c r="H173" s="28"/>
      <c r="I173" s="28"/>
      <c r="J173" s="28"/>
    </row>
    <row r="174" spans="1:16" ht="92.4" x14ac:dyDescent="0.25">
      <c r="A174" t="s">
        <v>47</v>
      </c>
      <c r="B174" s="28"/>
      <c r="C174" s="28"/>
      <c r="D174" s="28"/>
      <c r="E174" s="46" t="s">
        <v>180</v>
      </c>
      <c r="F174" s="28"/>
      <c r="G174" s="28"/>
      <c r="H174" s="28"/>
      <c r="I174" s="28"/>
      <c r="J174" s="28"/>
    </row>
    <row r="175" spans="1:16" ht="13.2" x14ac:dyDescent="0.25">
      <c r="A175" s="13" t="s">
        <v>39</v>
      </c>
      <c r="B175" s="27" t="s">
        <v>119</v>
      </c>
      <c r="C175" s="27" t="s">
        <v>150</v>
      </c>
      <c r="D175" s="35" t="s">
        <v>42</v>
      </c>
      <c r="E175" s="36" t="s">
        <v>151</v>
      </c>
      <c r="F175" s="37" t="s">
        <v>72</v>
      </c>
      <c r="G175" s="38">
        <v>94.48</v>
      </c>
      <c r="H175" s="39"/>
      <c r="I175" s="39"/>
      <c r="J175" s="28"/>
      <c r="O175">
        <f>(I175*21)/100</f>
        <v>0</v>
      </c>
      <c r="P175" t="s">
        <v>17</v>
      </c>
    </row>
    <row r="176" spans="1:16" ht="13.2" x14ac:dyDescent="0.25">
      <c r="A176" s="19" t="s">
        <v>45</v>
      </c>
      <c r="B176" s="28"/>
      <c r="C176" s="28"/>
      <c r="D176" s="28"/>
      <c r="E176" s="44" t="s">
        <v>42</v>
      </c>
      <c r="F176" s="28"/>
      <c r="G176" s="28"/>
      <c r="H176" s="28"/>
      <c r="I176" s="28"/>
      <c r="J176" s="28"/>
    </row>
    <row r="177" spans="1:18" ht="13.2" x14ac:dyDescent="0.25">
      <c r="A177" s="20" t="s">
        <v>46</v>
      </c>
      <c r="B177" s="28"/>
      <c r="C177" s="28"/>
      <c r="D177" s="28"/>
      <c r="E177" s="21" t="s">
        <v>42</v>
      </c>
      <c r="F177" s="28"/>
      <c r="G177" s="28"/>
      <c r="H177" s="28"/>
      <c r="I177" s="28"/>
      <c r="J177" s="28"/>
    </row>
    <row r="178" spans="1:18" ht="92.4" x14ac:dyDescent="0.25">
      <c r="A178" t="s">
        <v>47</v>
      </c>
      <c r="B178" s="28"/>
      <c r="C178" s="28"/>
      <c r="D178" s="28"/>
      <c r="E178" s="46" t="s">
        <v>182</v>
      </c>
      <c r="F178" s="28"/>
      <c r="G178" s="28"/>
      <c r="H178" s="28"/>
      <c r="I178" s="28"/>
      <c r="J178" s="28"/>
    </row>
    <row r="179" spans="1:18" ht="12.75" customHeight="1" x14ac:dyDescent="0.25">
      <c r="A179" s="2" t="s">
        <v>37</v>
      </c>
      <c r="B179" s="29"/>
      <c r="C179" s="24" t="s">
        <v>67</v>
      </c>
      <c r="D179" s="29"/>
      <c r="E179" s="16" t="s">
        <v>120</v>
      </c>
      <c r="F179" s="29"/>
      <c r="G179" s="29"/>
      <c r="H179" s="29"/>
      <c r="I179" s="25"/>
      <c r="J179" s="28"/>
      <c r="O179" t="e">
        <f>0+R179</f>
        <v>#REF!</v>
      </c>
      <c r="Q179" t="e">
        <f>0+I180+#REF!+#REF!+I188+I192</f>
        <v>#REF!</v>
      </c>
      <c r="R179" t="e">
        <f>0+O180+#REF!+#REF!+O188+O192</f>
        <v>#REF!</v>
      </c>
    </row>
    <row r="180" spans="1:18" ht="13.2" x14ac:dyDescent="0.25">
      <c r="A180" s="13" t="s">
        <v>39</v>
      </c>
      <c r="B180" s="27" t="s">
        <v>121</v>
      </c>
      <c r="C180" s="27" t="s">
        <v>122</v>
      </c>
      <c r="D180" s="35" t="s">
        <v>42</v>
      </c>
      <c r="E180" s="36" t="s">
        <v>123</v>
      </c>
      <c r="F180" s="37" t="s">
        <v>51</v>
      </c>
      <c r="G180" s="38">
        <v>33</v>
      </c>
      <c r="H180" s="39"/>
      <c r="I180" s="39"/>
      <c r="J180" s="28"/>
      <c r="O180">
        <f>(I180*21)/100</f>
        <v>0</v>
      </c>
      <c r="P180" t="s">
        <v>17</v>
      </c>
    </row>
    <row r="181" spans="1:18" ht="13.2" x14ac:dyDescent="0.25">
      <c r="A181" s="19" t="s">
        <v>45</v>
      </c>
      <c r="B181" s="28"/>
      <c r="C181" s="28"/>
      <c r="D181" s="28"/>
      <c r="E181" s="44" t="s">
        <v>42</v>
      </c>
      <c r="F181" s="28"/>
      <c r="G181" s="28"/>
      <c r="H181" s="28"/>
      <c r="I181" s="28"/>
      <c r="J181" s="28"/>
    </row>
    <row r="182" spans="1:18" ht="13.2" x14ac:dyDescent="0.25">
      <c r="A182" s="20" t="s">
        <v>46</v>
      </c>
      <c r="B182" s="28"/>
      <c r="C182" s="28"/>
      <c r="D182" s="28"/>
      <c r="E182" s="21" t="s">
        <v>42</v>
      </c>
      <c r="F182" s="28"/>
      <c r="G182" s="28"/>
      <c r="H182" s="28"/>
      <c r="I182" s="28"/>
      <c r="J182" s="28"/>
    </row>
    <row r="183" spans="1:18" ht="145.19999999999999" x14ac:dyDescent="0.25">
      <c r="A183" t="s">
        <v>47</v>
      </c>
      <c r="B183" s="28"/>
      <c r="C183" s="28"/>
      <c r="D183" s="28"/>
      <c r="E183" s="46" t="s">
        <v>183</v>
      </c>
      <c r="F183" s="28"/>
      <c r="G183" s="28"/>
      <c r="H183" s="28"/>
      <c r="I183" s="28"/>
      <c r="J183" s="28"/>
    </row>
    <row r="184" spans="1:18" ht="13.2" x14ac:dyDescent="0.25">
      <c r="B184" s="68">
        <v>60</v>
      </c>
      <c r="C184" s="68">
        <v>895822</v>
      </c>
      <c r="D184" s="68"/>
      <c r="E184" s="52" t="s">
        <v>205</v>
      </c>
      <c r="F184" s="55" t="s">
        <v>124</v>
      </c>
      <c r="G184" s="53">
        <v>5</v>
      </c>
      <c r="H184" s="56"/>
      <c r="I184" s="56"/>
      <c r="J184" s="28"/>
    </row>
    <row r="185" spans="1:18" ht="13.2" x14ac:dyDescent="0.25">
      <c r="B185" s="68"/>
      <c r="C185" s="68"/>
      <c r="D185" s="68"/>
      <c r="E185" s="52"/>
      <c r="F185" s="68"/>
      <c r="G185" s="68"/>
      <c r="H185" s="68"/>
      <c r="I185" s="68"/>
      <c r="J185" s="28"/>
    </row>
    <row r="186" spans="1:18" ht="13.2" x14ac:dyDescent="0.25">
      <c r="B186" s="68"/>
      <c r="C186" s="68"/>
      <c r="D186" s="68"/>
      <c r="E186" s="52"/>
      <c r="F186" s="68"/>
      <c r="G186" s="68"/>
      <c r="H186" s="68"/>
      <c r="I186" s="68"/>
      <c r="J186" s="28"/>
    </row>
    <row r="187" spans="1:18" ht="92.4" x14ac:dyDescent="0.25">
      <c r="B187" s="68"/>
      <c r="C187" s="68"/>
      <c r="D187" s="68"/>
      <c r="E187" s="52" t="s">
        <v>206</v>
      </c>
      <c r="F187" s="68"/>
      <c r="G187" s="68"/>
      <c r="H187" s="68"/>
      <c r="I187" s="68"/>
      <c r="J187" s="28"/>
    </row>
    <row r="188" spans="1:18" ht="13.2" x14ac:dyDescent="0.25">
      <c r="A188" s="13" t="s">
        <v>39</v>
      </c>
      <c r="B188" s="27" t="s">
        <v>125</v>
      </c>
      <c r="C188" s="27" t="s">
        <v>126</v>
      </c>
      <c r="D188" s="35" t="s">
        <v>42</v>
      </c>
      <c r="E188" s="36" t="s">
        <v>127</v>
      </c>
      <c r="F188" s="37" t="s">
        <v>124</v>
      </c>
      <c r="G188" s="38">
        <v>13</v>
      </c>
      <c r="H188" s="39"/>
      <c r="I188" s="39"/>
      <c r="J188" s="28"/>
      <c r="O188">
        <f>(I188*21)/100</f>
        <v>0</v>
      </c>
      <c r="P188" t="s">
        <v>17</v>
      </c>
    </row>
    <row r="189" spans="1:18" ht="13.2" x14ac:dyDescent="0.25">
      <c r="A189" s="19" t="s">
        <v>45</v>
      </c>
      <c r="B189" s="28"/>
      <c r="C189" s="28"/>
      <c r="D189" s="28"/>
      <c r="E189" s="44" t="s">
        <v>42</v>
      </c>
      <c r="F189" s="28"/>
      <c r="G189" s="28"/>
      <c r="H189" s="28"/>
      <c r="I189" s="28"/>
      <c r="J189" s="28"/>
    </row>
    <row r="190" spans="1:18" ht="13.2" x14ac:dyDescent="0.25">
      <c r="A190" s="20" t="s">
        <v>46</v>
      </c>
      <c r="B190" s="28"/>
      <c r="C190" s="28"/>
      <c r="D190" s="28"/>
      <c r="E190" s="21" t="s">
        <v>42</v>
      </c>
      <c r="F190" s="28"/>
      <c r="G190" s="28"/>
      <c r="H190" s="28"/>
      <c r="I190" s="28"/>
      <c r="J190" s="28"/>
    </row>
    <row r="191" spans="1:18" ht="52.8" x14ac:dyDescent="0.25">
      <c r="A191" t="s">
        <v>47</v>
      </c>
      <c r="B191" s="28"/>
      <c r="C191" s="28"/>
      <c r="D191" s="28"/>
      <c r="E191" s="46" t="s">
        <v>184</v>
      </c>
      <c r="F191" s="28"/>
      <c r="G191" s="28"/>
      <c r="H191" s="28"/>
      <c r="I191" s="28"/>
      <c r="J191" s="28"/>
    </row>
    <row r="192" spans="1:18" ht="13.2" x14ac:dyDescent="0.25">
      <c r="A192" s="13" t="s">
        <v>39</v>
      </c>
      <c r="B192" s="27" t="s">
        <v>128</v>
      </c>
      <c r="C192" s="27" t="s">
        <v>129</v>
      </c>
      <c r="D192" s="35" t="s">
        <v>42</v>
      </c>
      <c r="E192" s="36" t="s">
        <v>130</v>
      </c>
      <c r="F192" s="37" t="s">
        <v>124</v>
      </c>
      <c r="G192" s="38">
        <v>13</v>
      </c>
      <c r="H192" s="39"/>
      <c r="I192" s="39"/>
      <c r="J192" s="28"/>
      <c r="O192">
        <f>(I192*21)/100</f>
        <v>0</v>
      </c>
      <c r="P192" t="s">
        <v>17</v>
      </c>
    </row>
    <row r="193" spans="1:18" ht="13.2" x14ac:dyDescent="0.25">
      <c r="A193" s="19" t="s">
        <v>45</v>
      </c>
      <c r="B193" s="28"/>
      <c r="C193" s="28"/>
      <c r="D193" s="28"/>
      <c r="E193" s="44" t="s">
        <v>42</v>
      </c>
      <c r="F193" s="28"/>
      <c r="G193" s="28"/>
      <c r="H193" s="28"/>
      <c r="I193" s="28"/>
      <c r="J193" s="28"/>
    </row>
    <row r="194" spans="1:18" ht="13.2" x14ac:dyDescent="0.25">
      <c r="A194" s="20" t="s">
        <v>46</v>
      </c>
      <c r="B194" s="28"/>
      <c r="C194" s="28"/>
      <c r="D194" s="28"/>
      <c r="E194" s="21" t="s">
        <v>42</v>
      </c>
      <c r="F194" s="28"/>
      <c r="G194" s="28"/>
      <c r="H194" s="28"/>
      <c r="I194" s="28"/>
      <c r="J194" s="28"/>
    </row>
    <row r="195" spans="1:18" ht="52.8" x14ac:dyDescent="0.25">
      <c r="A195" s="20"/>
      <c r="B195" s="28"/>
      <c r="C195" s="28"/>
      <c r="D195" s="28"/>
      <c r="E195" s="46" t="s">
        <v>185</v>
      </c>
      <c r="F195" s="28"/>
      <c r="G195" s="28"/>
      <c r="H195" s="28"/>
      <c r="I195" s="28"/>
      <c r="J195" s="28"/>
    </row>
    <row r="196" spans="1:18" ht="13.2" x14ac:dyDescent="0.25">
      <c r="A196" s="20"/>
      <c r="B196" s="27">
        <v>50</v>
      </c>
      <c r="C196" s="27">
        <v>899901</v>
      </c>
      <c r="D196" s="35"/>
      <c r="E196" s="36" t="s">
        <v>148</v>
      </c>
      <c r="F196" s="37" t="s">
        <v>124</v>
      </c>
      <c r="G196" s="38">
        <v>10</v>
      </c>
      <c r="H196" s="39"/>
      <c r="I196" s="39"/>
      <c r="J196" s="28"/>
    </row>
    <row r="197" spans="1:18" ht="13.2" x14ac:dyDescent="0.25">
      <c r="A197" s="20"/>
      <c r="B197" s="28"/>
      <c r="C197" s="28"/>
      <c r="D197" s="28"/>
      <c r="E197" s="21"/>
      <c r="F197" s="28"/>
      <c r="G197" s="28"/>
      <c r="H197" s="28"/>
      <c r="I197" s="28"/>
      <c r="J197" s="28"/>
    </row>
    <row r="198" spans="1:18" ht="13.2" x14ac:dyDescent="0.25">
      <c r="A198" s="20"/>
      <c r="C198" s="28"/>
      <c r="D198" s="28"/>
      <c r="E198" s="21"/>
      <c r="F198" s="28"/>
      <c r="G198" s="28"/>
      <c r="H198" s="28"/>
      <c r="I198" s="28"/>
      <c r="J198" s="28"/>
    </row>
    <row r="199" spans="1:18" ht="26.4" x14ac:dyDescent="0.25">
      <c r="A199" t="s">
        <v>47</v>
      </c>
      <c r="C199" s="28"/>
      <c r="D199" s="28"/>
      <c r="E199" s="46" t="s">
        <v>186</v>
      </c>
      <c r="F199" s="28"/>
      <c r="G199" s="28"/>
      <c r="H199" s="28"/>
      <c r="I199" s="28"/>
      <c r="J199" s="28"/>
    </row>
    <row r="200" spans="1:18" ht="12.75" customHeight="1" x14ac:dyDescent="0.25">
      <c r="A200" s="2" t="s">
        <v>37</v>
      </c>
      <c r="B200" s="2"/>
      <c r="C200" s="24" t="s">
        <v>34</v>
      </c>
      <c r="D200" s="29"/>
      <c r="E200" s="16" t="s">
        <v>131</v>
      </c>
      <c r="F200" s="29"/>
      <c r="G200" s="29"/>
      <c r="H200" s="29"/>
      <c r="I200" s="25"/>
      <c r="J200" s="28"/>
      <c r="O200" t="e">
        <f>0+R200</f>
        <v>#REF!</v>
      </c>
      <c r="Q200" t="e">
        <f>0+I201+I205+I209+I213+I217+#REF!</f>
        <v>#REF!</v>
      </c>
      <c r="R200" t="e">
        <f>0+O201+O205+O209+O213+O217+#REF!</f>
        <v>#REF!</v>
      </c>
    </row>
    <row r="201" spans="1:18" ht="13.2" x14ac:dyDescent="0.25">
      <c r="A201" s="13" t="s">
        <v>39</v>
      </c>
      <c r="B201" s="18" t="s">
        <v>132</v>
      </c>
      <c r="C201" s="27" t="s">
        <v>133</v>
      </c>
      <c r="D201" s="35" t="s">
        <v>42</v>
      </c>
      <c r="E201" s="36" t="s">
        <v>134</v>
      </c>
      <c r="F201" s="37" t="s">
        <v>124</v>
      </c>
      <c r="G201" s="38">
        <v>11</v>
      </c>
      <c r="H201" s="39"/>
      <c r="I201" s="39"/>
      <c r="J201" s="28"/>
      <c r="O201">
        <f>(I201*21)/100</f>
        <v>0</v>
      </c>
      <c r="P201" t="s">
        <v>17</v>
      </c>
    </row>
    <row r="202" spans="1:18" ht="13.2" x14ac:dyDescent="0.25">
      <c r="A202" s="19" t="s">
        <v>45</v>
      </c>
      <c r="C202" s="28"/>
      <c r="D202" s="28"/>
      <c r="E202" s="44" t="s">
        <v>42</v>
      </c>
      <c r="F202" s="28"/>
      <c r="G202" s="28"/>
      <c r="H202" s="28"/>
      <c r="I202" s="28"/>
      <c r="J202" s="28"/>
    </row>
    <row r="203" spans="1:18" ht="13.2" x14ac:dyDescent="0.25">
      <c r="A203" s="20" t="s">
        <v>46</v>
      </c>
      <c r="C203" s="28"/>
      <c r="D203" s="28"/>
      <c r="E203" s="21" t="s">
        <v>42</v>
      </c>
      <c r="F203" s="28"/>
      <c r="G203" s="28"/>
      <c r="H203" s="28"/>
      <c r="I203" s="28"/>
      <c r="J203" s="28"/>
    </row>
    <row r="204" spans="1:18" ht="26.4" x14ac:dyDescent="0.25">
      <c r="A204" t="s">
        <v>47</v>
      </c>
      <c r="C204" s="28"/>
      <c r="D204" s="28"/>
      <c r="E204" s="46" t="s">
        <v>187</v>
      </c>
      <c r="F204" s="28"/>
      <c r="G204" s="28"/>
      <c r="H204" s="28"/>
      <c r="I204" s="28"/>
      <c r="J204" s="28"/>
    </row>
    <row r="205" spans="1:18" ht="13.2" x14ac:dyDescent="0.25">
      <c r="A205" s="13" t="s">
        <v>39</v>
      </c>
      <c r="B205" s="18" t="s">
        <v>135</v>
      </c>
      <c r="C205" s="27" t="s">
        <v>136</v>
      </c>
      <c r="D205" s="35" t="s">
        <v>42</v>
      </c>
      <c r="E205" s="36" t="s">
        <v>137</v>
      </c>
      <c r="F205" s="37" t="s">
        <v>72</v>
      </c>
      <c r="G205" s="38">
        <v>109.5</v>
      </c>
      <c r="H205" s="39"/>
      <c r="I205" s="39"/>
      <c r="J205" s="28"/>
      <c r="O205">
        <f>(I205*21)/100</f>
        <v>0</v>
      </c>
      <c r="P205" t="s">
        <v>17</v>
      </c>
    </row>
    <row r="206" spans="1:18" ht="13.2" x14ac:dyDescent="0.25">
      <c r="A206" s="19" t="s">
        <v>45</v>
      </c>
      <c r="C206" s="28"/>
      <c r="D206" s="28"/>
      <c r="E206" s="44" t="s">
        <v>42</v>
      </c>
      <c r="F206" s="28"/>
      <c r="G206" s="28"/>
      <c r="H206" s="28"/>
      <c r="I206" s="28"/>
      <c r="J206" s="28"/>
    </row>
    <row r="207" spans="1:18" ht="13.2" x14ac:dyDescent="0.25">
      <c r="A207" s="20" t="s">
        <v>46</v>
      </c>
      <c r="C207" s="28"/>
      <c r="D207" s="28"/>
      <c r="E207" s="21" t="s">
        <v>42</v>
      </c>
      <c r="F207" s="28"/>
      <c r="G207" s="28"/>
      <c r="H207" s="28"/>
      <c r="I207" s="28"/>
      <c r="J207" s="28"/>
    </row>
    <row r="208" spans="1:18" ht="39.6" x14ac:dyDescent="0.25">
      <c r="A208" t="s">
        <v>47</v>
      </c>
      <c r="C208" s="28"/>
      <c r="D208" s="28"/>
      <c r="E208" s="46" t="s">
        <v>188</v>
      </c>
      <c r="F208" s="28"/>
      <c r="G208" s="28"/>
      <c r="H208" s="28"/>
      <c r="I208" s="28"/>
      <c r="J208" s="28"/>
    </row>
    <row r="209" spans="1:16" ht="13.2" x14ac:dyDescent="0.25">
      <c r="A209" s="13" t="s">
        <v>39</v>
      </c>
      <c r="B209" s="18" t="s">
        <v>138</v>
      </c>
      <c r="C209" s="27" t="s">
        <v>139</v>
      </c>
      <c r="D209" s="35" t="s">
        <v>42</v>
      </c>
      <c r="E209" s="36" t="s">
        <v>140</v>
      </c>
      <c r="F209" s="37" t="s">
        <v>124</v>
      </c>
      <c r="G209" s="38">
        <v>15</v>
      </c>
      <c r="H209" s="39"/>
      <c r="I209" s="39"/>
      <c r="J209" s="28"/>
      <c r="O209">
        <f>(I209*21)/100</f>
        <v>0</v>
      </c>
      <c r="P209" t="s">
        <v>17</v>
      </c>
    </row>
    <row r="210" spans="1:16" ht="13.2" x14ac:dyDescent="0.25">
      <c r="A210" s="19" t="s">
        <v>45</v>
      </c>
      <c r="C210" s="28"/>
      <c r="D210" s="28"/>
      <c r="E210" s="44" t="s">
        <v>42</v>
      </c>
      <c r="F210" s="28"/>
      <c r="G210" s="28"/>
      <c r="H210" s="28"/>
      <c r="I210" s="28"/>
      <c r="J210" s="28"/>
    </row>
    <row r="211" spans="1:16" ht="13.2" x14ac:dyDescent="0.25">
      <c r="A211" s="20" t="s">
        <v>46</v>
      </c>
      <c r="C211" s="28"/>
      <c r="D211" s="28"/>
      <c r="E211" s="21" t="s">
        <v>42</v>
      </c>
      <c r="F211" s="28"/>
      <c r="G211" s="28"/>
      <c r="H211" s="28"/>
      <c r="I211" s="28"/>
      <c r="J211" s="28"/>
    </row>
    <row r="212" spans="1:16" ht="26.4" x14ac:dyDescent="0.25">
      <c r="A212" t="s">
        <v>47</v>
      </c>
      <c r="C212" s="28"/>
      <c r="D212" s="28"/>
      <c r="E212" s="46" t="s">
        <v>189</v>
      </c>
      <c r="F212" s="28"/>
      <c r="G212" s="28"/>
      <c r="H212" s="28"/>
      <c r="I212" s="28"/>
      <c r="J212" s="28"/>
    </row>
    <row r="213" spans="1:16" ht="13.2" x14ac:dyDescent="0.25">
      <c r="A213" s="13" t="s">
        <v>39</v>
      </c>
      <c r="B213" s="27" t="s">
        <v>141</v>
      </c>
      <c r="C213" s="27" t="s">
        <v>146</v>
      </c>
      <c r="D213" s="35" t="s">
        <v>42</v>
      </c>
      <c r="E213" s="30" t="s">
        <v>147</v>
      </c>
      <c r="F213" s="37" t="s">
        <v>51</v>
      </c>
      <c r="G213" s="38">
        <v>535</v>
      </c>
      <c r="H213" s="39"/>
      <c r="I213" s="39"/>
      <c r="J213" s="28"/>
      <c r="O213">
        <f>(I213*21)/100</f>
        <v>0</v>
      </c>
      <c r="P213" t="s">
        <v>17</v>
      </c>
    </row>
    <row r="214" spans="1:16" ht="13.2" x14ac:dyDescent="0.25">
      <c r="A214" s="19" t="s">
        <v>45</v>
      </c>
      <c r="B214" s="28"/>
      <c r="C214" s="28"/>
      <c r="D214" s="28"/>
      <c r="E214" s="44" t="s">
        <v>42</v>
      </c>
      <c r="F214" s="28"/>
      <c r="G214" s="28"/>
      <c r="H214" s="28"/>
      <c r="I214" s="28"/>
      <c r="J214" s="28"/>
    </row>
    <row r="215" spans="1:16" ht="13.2" x14ac:dyDescent="0.25">
      <c r="A215" s="20" t="s">
        <v>46</v>
      </c>
      <c r="B215" s="28"/>
      <c r="C215" s="28"/>
      <c r="D215" s="28"/>
      <c r="E215" s="21" t="s">
        <v>42</v>
      </c>
      <c r="F215" s="28"/>
      <c r="G215" s="28"/>
      <c r="H215" s="28"/>
      <c r="I215" s="28"/>
      <c r="J215" s="28"/>
    </row>
    <row r="216" spans="1:16" ht="39.6" x14ac:dyDescent="0.25">
      <c r="A216" t="s">
        <v>47</v>
      </c>
      <c r="B216" s="28"/>
      <c r="C216" s="28"/>
      <c r="D216" s="28"/>
      <c r="E216" s="46" t="s">
        <v>190</v>
      </c>
      <c r="F216" s="28"/>
      <c r="G216" s="28"/>
      <c r="H216" s="28"/>
      <c r="I216" s="28"/>
      <c r="J216" s="28"/>
    </row>
    <row r="217" spans="1:16" ht="13.2" x14ac:dyDescent="0.25">
      <c r="A217" s="13" t="s">
        <v>39</v>
      </c>
      <c r="B217" s="27" t="s">
        <v>142</v>
      </c>
      <c r="C217" s="27" t="s">
        <v>143</v>
      </c>
      <c r="D217" s="35" t="s">
        <v>42</v>
      </c>
      <c r="E217" s="36" t="s">
        <v>144</v>
      </c>
      <c r="F217" s="37" t="s">
        <v>51</v>
      </c>
      <c r="G217" s="38">
        <v>520</v>
      </c>
      <c r="H217" s="39"/>
      <c r="I217" s="39"/>
      <c r="J217" s="28"/>
      <c r="O217">
        <f>(I217*21)/100</f>
        <v>0</v>
      </c>
      <c r="P217" t="s">
        <v>17</v>
      </c>
    </row>
    <row r="218" spans="1:16" ht="13.2" x14ac:dyDescent="0.25">
      <c r="A218" s="19" t="s">
        <v>45</v>
      </c>
      <c r="B218" s="28"/>
      <c r="C218" s="28"/>
      <c r="D218" s="28"/>
      <c r="E218" s="44" t="s">
        <v>42</v>
      </c>
      <c r="F218" s="28"/>
      <c r="G218" s="28"/>
      <c r="H218" s="28"/>
      <c r="I218" s="28"/>
      <c r="J218" s="28"/>
    </row>
    <row r="219" spans="1:16" ht="13.2" x14ac:dyDescent="0.25">
      <c r="A219" s="20" t="s">
        <v>46</v>
      </c>
      <c r="B219" s="28"/>
      <c r="C219" s="28"/>
      <c r="D219" s="28"/>
      <c r="E219" s="21" t="s">
        <v>42</v>
      </c>
      <c r="F219" s="28"/>
      <c r="G219" s="28"/>
      <c r="H219" s="28"/>
      <c r="I219" s="28"/>
      <c r="J219" s="28"/>
    </row>
    <row r="220" spans="1:16" ht="39.6" x14ac:dyDescent="0.25">
      <c r="A220" s="20"/>
      <c r="B220" s="28"/>
      <c r="C220" s="28"/>
      <c r="D220" s="28"/>
      <c r="E220" s="46" t="s">
        <v>191</v>
      </c>
      <c r="F220" s="28"/>
      <c r="G220" s="28"/>
      <c r="H220" s="28"/>
      <c r="I220" s="28"/>
      <c r="J220" s="28"/>
    </row>
    <row r="221" spans="1:16" ht="13.2" x14ac:dyDescent="0.25">
      <c r="A221" t="s">
        <v>47</v>
      </c>
      <c r="B221" s="29"/>
      <c r="C221" s="24">
        <v>10</v>
      </c>
      <c r="D221" s="29"/>
      <c r="E221" s="16" t="s">
        <v>154</v>
      </c>
      <c r="F221" s="29"/>
      <c r="G221" s="29"/>
      <c r="H221" s="29"/>
      <c r="I221" s="25"/>
      <c r="J221" s="28"/>
    </row>
    <row r="222" spans="1:16" ht="26.4" x14ac:dyDescent="0.25">
      <c r="B222" s="57">
        <v>40</v>
      </c>
      <c r="C222" s="57">
        <v>15113</v>
      </c>
      <c r="D222" s="58"/>
      <c r="E222" s="54" t="s">
        <v>155</v>
      </c>
      <c r="F222" s="60" t="s">
        <v>156</v>
      </c>
      <c r="G222" s="61">
        <v>1650</v>
      </c>
      <c r="H222" s="62"/>
      <c r="I222" s="62"/>
      <c r="J222" s="28"/>
    </row>
    <row r="223" spans="1:16" ht="13.2" x14ac:dyDescent="0.25">
      <c r="B223" s="63"/>
      <c r="C223" s="63"/>
      <c r="D223" s="63"/>
      <c r="E223" s="54"/>
      <c r="F223" s="63"/>
      <c r="G223" s="63"/>
      <c r="H223" s="63"/>
      <c r="I223" s="63"/>
      <c r="J223" s="28"/>
    </row>
    <row r="224" spans="1:16" ht="13.2" x14ac:dyDescent="0.25">
      <c r="B224" s="63"/>
      <c r="C224" s="63"/>
      <c r="D224" s="63"/>
      <c r="E224" s="54"/>
      <c r="F224" s="63"/>
      <c r="G224" s="63"/>
      <c r="H224" s="63"/>
      <c r="I224" s="63"/>
      <c r="J224" s="28"/>
    </row>
    <row r="225" spans="1:15" ht="79.2" x14ac:dyDescent="0.25">
      <c r="B225" s="63"/>
      <c r="C225" s="63"/>
      <c r="D225" s="63"/>
      <c r="E225" s="54" t="s">
        <v>192</v>
      </c>
      <c r="F225" s="63"/>
      <c r="G225" s="63"/>
      <c r="H225" s="63"/>
      <c r="I225" s="63"/>
      <c r="J225" s="28"/>
    </row>
    <row r="226" spans="1:15" ht="26.4" x14ac:dyDescent="0.25">
      <c r="B226" s="49">
        <v>61</v>
      </c>
      <c r="C226" s="49">
        <v>15111</v>
      </c>
      <c r="D226" s="67"/>
      <c r="E226" s="52" t="s">
        <v>207</v>
      </c>
      <c r="F226" s="55" t="s">
        <v>156</v>
      </c>
      <c r="G226" s="53">
        <v>1650</v>
      </c>
      <c r="H226" s="56"/>
      <c r="I226" s="56"/>
      <c r="J226" s="28"/>
    </row>
    <row r="227" spans="1:15" ht="13.2" x14ac:dyDescent="0.25">
      <c r="B227" s="68"/>
      <c r="C227" s="68"/>
      <c r="D227" s="68"/>
      <c r="E227" s="52"/>
      <c r="F227" s="68"/>
      <c r="G227" s="68"/>
      <c r="H227" s="68"/>
      <c r="I227" s="68"/>
      <c r="J227" s="28"/>
    </row>
    <row r="228" spans="1:15" ht="13.2" x14ac:dyDescent="0.25">
      <c r="B228" s="68"/>
      <c r="C228" s="68"/>
      <c r="D228" s="68"/>
      <c r="E228" s="52"/>
      <c r="F228" s="68"/>
      <c r="G228" s="68"/>
      <c r="H228" s="68"/>
      <c r="I228" s="68"/>
      <c r="J228" s="28"/>
    </row>
    <row r="229" spans="1:15" ht="79.2" x14ac:dyDescent="0.25">
      <c r="B229" s="68"/>
      <c r="C229" s="68"/>
      <c r="D229" s="68"/>
      <c r="E229" s="52" t="s">
        <v>192</v>
      </c>
      <c r="F229" s="68"/>
      <c r="G229" s="68"/>
      <c r="H229" s="68"/>
      <c r="I229" s="68"/>
      <c r="J229" s="28"/>
    </row>
    <row r="230" spans="1:15" ht="26.4" x14ac:dyDescent="0.25">
      <c r="B230" s="27">
        <v>41</v>
      </c>
      <c r="C230" s="27">
        <v>15130</v>
      </c>
      <c r="D230" s="35"/>
      <c r="E230" s="44" t="s">
        <v>157</v>
      </c>
      <c r="F230" s="37" t="s">
        <v>156</v>
      </c>
      <c r="G230" s="38">
        <v>174.8</v>
      </c>
      <c r="H230" s="39"/>
      <c r="I230" s="39"/>
      <c r="J230" s="28"/>
    </row>
    <row r="231" spans="1:15" ht="13.2" x14ac:dyDescent="0.25">
      <c r="B231" s="28"/>
      <c r="C231" s="28"/>
      <c r="D231" s="28"/>
      <c r="E231" s="44"/>
      <c r="F231" s="28"/>
      <c r="G231" s="28"/>
      <c r="H231" s="28"/>
      <c r="I231" s="28"/>
      <c r="J231" s="28"/>
    </row>
    <row r="232" spans="1:15" ht="13.2" x14ac:dyDescent="0.25">
      <c r="B232" s="28"/>
      <c r="C232" s="28"/>
      <c r="D232" s="28"/>
      <c r="E232" s="44"/>
      <c r="F232" s="28"/>
      <c r="G232" s="28"/>
      <c r="H232" s="28"/>
      <c r="I232" s="28"/>
      <c r="J232" s="28"/>
    </row>
    <row r="233" spans="1:15" ht="79.2" x14ac:dyDescent="0.25">
      <c r="B233" s="28"/>
      <c r="C233" s="28"/>
      <c r="D233" s="28"/>
      <c r="E233" s="46" t="s">
        <v>192</v>
      </c>
      <c r="F233" s="28"/>
      <c r="G233" s="28"/>
      <c r="H233" s="28"/>
      <c r="I233" s="28"/>
      <c r="J233" s="28"/>
    </row>
    <row r="234" spans="1:15" ht="26.4" x14ac:dyDescent="0.25">
      <c r="B234" s="27">
        <v>42</v>
      </c>
      <c r="C234" s="27">
        <v>15140</v>
      </c>
      <c r="D234" s="35"/>
      <c r="E234" s="44" t="s">
        <v>158</v>
      </c>
      <c r="F234" s="37" t="s">
        <v>156</v>
      </c>
      <c r="G234" s="38">
        <v>6.96</v>
      </c>
      <c r="H234" s="39"/>
      <c r="I234" s="39"/>
      <c r="J234" s="28"/>
    </row>
    <row r="235" spans="1:15" ht="13.2" x14ac:dyDescent="0.25">
      <c r="C235" s="28"/>
      <c r="D235" s="28"/>
      <c r="E235" s="44"/>
      <c r="F235" s="28"/>
      <c r="G235" s="28"/>
      <c r="H235" s="28"/>
      <c r="I235" s="28"/>
      <c r="J235" s="28"/>
    </row>
    <row r="236" spans="1:15" ht="13.2" x14ac:dyDescent="0.25">
      <c r="C236" s="28"/>
      <c r="D236" s="28"/>
      <c r="E236" s="44"/>
      <c r="F236" s="28"/>
      <c r="G236" s="28"/>
      <c r="H236" s="28"/>
      <c r="I236" s="28"/>
      <c r="J236" s="28"/>
    </row>
    <row r="237" spans="1:15" ht="79.2" x14ac:dyDescent="0.25">
      <c r="C237" s="28"/>
      <c r="D237" s="28"/>
      <c r="E237" s="46" t="s">
        <v>192</v>
      </c>
      <c r="F237" s="28"/>
      <c r="G237" s="28"/>
      <c r="H237" s="28"/>
      <c r="I237" s="28"/>
      <c r="J237" s="28"/>
    </row>
    <row r="238" spans="1:15" ht="12.75" customHeight="1" x14ac:dyDescent="0.25">
      <c r="A238" s="3" t="s">
        <v>37</v>
      </c>
      <c r="B238" s="3"/>
      <c r="C238" s="22" t="s">
        <v>37</v>
      </c>
      <c r="D238" s="33"/>
      <c r="E238" s="12" t="s">
        <v>145</v>
      </c>
      <c r="F238" s="33"/>
      <c r="G238" s="33"/>
      <c r="H238" s="33"/>
      <c r="I238" s="23"/>
      <c r="J238" s="28"/>
      <c r="O238">
        <f>0</f>
        <v>0</v>
      </c>
    </row>
    <row r="239" spans="1:15" ht="12.75" customHeight="1" x14ac:dyDescent="0.25">
      <c r="C239" s="28"/>
      <c r="D239" s="28"/>
      <c r="E239" s="28"/>
      <c r="F239" s="28"/>
      <c r="G239" s="28"/>
      <c r="H239" s="28"/>
      <c r="I239" s="28"/>
      <c r="J239" s="28"/>
    </row>
    <row r="241" ht="13.2" x14ac:dyDescent="0.25"/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D.1.1.1_SO 06-18-116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Brutovský Stanislav</dc:creator>
  <cp:keywords/>
  <dc:description/>
  <cp:lastModifiedBy>Šramota Petr Ing.</cp:lastModifiedBy>
  <cp:lastPrinted>2021-01-20T09:12:49Z</cp:lastPrinted>
  <dcterms:created xsi:type="dcterms:W3CDTF">2023-08-07T13:43:24Z</dcterms:created>
  <dcterms:modified xsi:type="dcterms:W3CDTF">2023-08-22T13:07:04Z</dcterms:modified>
  <cp:category/>
  <cp:contentStatus/>
</cp:coreProperties>
</file>