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__scan\_KROS_EXPORT\"/>
    </mc:Choice>
  </mc:AlternateContent>
  <bookViews>
    <workbookView xWindow="0" yWindow="0" windowWidth="0" windowHeight="0"/>
  </bookViews>
  <sheets>
    <sheet name="Rekapitulace stavby" sheetId="1" r:id="rId1"/>
    <sheet name="00 - Ostatní rozpočtové n..." sheetId="2" r:id="rId2"/>
    <sheet name="01 - A - Riviera" sheetId="3" r:id="rId3"/>
    <sheet name="02 - B - Táborského nábřeží" sheetId="4" r:id="rId4"/>
    <sheet name="03 - C - ul. Poříčí a Kří..." sheetId="5" r:id="rId5"/>
    <sheet name="04 - D - Bakalovo a Štýři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'00 - Ostatní rozpočtové n...'!$C$117:$K$137</definedName>
    <definedName name="_xlnm.Print_Area" localSheetId="1">'00 - Ostatní rozpočtové n...'!$C$4:$J$76,'00 - Ostatní rozpočtové n...'!$C$105:$J$137</definedName>
    <definedName name="_xlnm.Print_Titles" localSheetId="1">'00 - Ostatní rozpočtové n...'!$117:$117</definedName>
    <definedName name="_xlnm._FilterDatabase" localSheetId="2" hidden="1">'01 - A - Riviera'!$C$119:$K$169</definedName>
    <definedName name="_xlnm.Print_Area" localSheetId="2">'01 - A - Riviera'!$C$4:$J$76,'01 - A - Riviera'!$C$107:$J$169</definedName>
    <definedName name="_xlnm.Print_Titles" localSheetId="2">'01 - A - Riviera'!$119:$119</definedName>
    <definedName name="_xlnm._FilterDatabase" localSheetId="3" hidden="1">'02 - B - Táborského nábřeží'!$C$119:$K$208</definedName>
    <definedName name="_xlnm.Print_Area" localSheetId="3">'02 - B - Táborského nábřeží'!$C$4:$J$76,'02 - B - Táborského nábřeží'!$C$107:$J$208</definedName>
    <definedName name="_xlnm.Print_Titles" localSheetId="3">'02 - B - Táborského nábřeží'!$119:$119</definedName>
    <definedName name="_xlnm._FilterDatabase" localSheetId="4" hidden="1">'03 - C - ul. Poříčí a Kří...'!$C$119:$K$211</definedName>
    <definedName name="_xlnm.Print_Area" localSheetId="4">'03 - C - ul. Poříčí a Kří...'!$C$4:$J$76,'03 - C - ul. Poříčí a Kří...'!$C$107:$J$211</definedName>
    <definedName name="_xlnm.Print_Titles" localSheetId="4">'03 - C - ul. Poříčí a Kří...'!$119:$119</definedName>
    <definedName name="_xlnm._FilterDatabase" localSheetId="5" hidden="1">'04 - D - Bakalovo a Štýři...'!$C$121:$K$224</definedName>
    <definedName name="_xlnm.Print_Area" localSheetId="5">'04 - D - Bakalovo a Štýři...'!$C$4:$J$76,'04 - D - Bakalovo a Štýři...'!$C$109:$J$224</definedName>
    <definedName name="_xlnm.Print_Titles" localSheetId="5">'04 - D - Bakalovo a Štýři...'!$121:$121</definedName>
  </definedNames>
  <calcPr/>
</workbook>
</file>

<file path=xl/calcChain.xml><?xml version="1.0" encoding="utf-8"?>
<calcChain xmlns="http://schemas.openxmlformats.org/spreadsheetml/2006/main">
  <c i="6" l="1" r="J124"/>
  <c r="T123"/>
  <c r="R123"/>
  <c r="P123"/>
  <c r="BK123"/>
  <c r="J123"/>
  <c r="J97"/>
  <c r="J37"/>
  <c r="J36"/>
  <c i="1" r="AY99"/>
  <c i="6" r="J35"/>
  <c i="1" r="AX99"/>
  <c i="6"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98"/>
  <c r="J119"/>
  <c r="J118"/>
  <c r="F116"/>
  <c r="E114"/>
  <c r="J92"/>
  <c r="J91"/>
  <c r="F89"/>
  <c r="E87"/>
  <c r="J18"/>
  <c r="E18"/>
  <c r="F119"/>
  <c r="J17"/>
  <c r="J15"/>
  <c r="E15"/>
  <c r="F118"/>
  <c r="J14"/>
  <c r="J12"/>
  <c r="J116"/>
  <c r="E7"/>
  <c r="E112"/>
  <c i="5" r="J37"/>
  <c r="J36"/>
  <c i="1" r="AY98"/>
  <c i="5" r="J35"/>
  <c i="1" r="AX98"/>
  <c i="5"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114"/>
  <c r="E7"/>
  <c r="E110"/>
  <c i="4" r="J37"/>
  <c r="J36"/>
  <c i="1" r="AY97"/>
  <c i="4" r="J35"/>
  <c i="1" r="AX97"/>
  <c i="4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89"/>
  <c r="E7"/>
  <c r="E110"/>
  <c i="3" r="J37"/>
  <c r="J36"/>
  <c i="1" r="AY96"/>
  <c i="3" r="J35"/>
  <c i="1" r="AX96"/>
  <c i="3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114"/>
  <c r="E7"/>
  <c r="E110"/>
  <c i="2" r="J37"/>
  <c r="J36"/>
  <c i="1" r="AY95"/>
  <c i="2" r="J35"/>
  <c i="1" r="AX95"/>
  <c i="2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2"/>
  <c r="E110"/>
  <c r="J92"/>
  <c r="J91"/>
  <c r="F89"/>
  <c r="E87"/>
  <c r="J18"/>
  <c r="E18"/>
  <c r="F115"/>
  <c r="J17"/>
  <c r="J15"/>
  <c r="E15"/>
  <c r="F114"/>
  <c r="J14"/>
  <c r="J12"/>
  <c r="J89"/>
  <c r="E7"/>
  <c r="E108"/>
  <c i="1" r="L90"/>
  <c r="AM90"/>
  <c r="AM89"/>
  <c r="L89"/>
  <c r="AM87"/>
  <c r="L87"/>
  <c r="L85"/>
  <c r="L84"/>
  <c i="2" r="J136"/>
  <c r="J135"/>
  <c r="J133"/>
  <c r="BK131"/>
  <c r="BK128"/>
  <c r="J126"/>
  <c r="BK124"/>
  <c r="J122"/>
  <c r="BK137"/>
  <c r="BK135"/>
  <c r="BK133"/>
  <c r="J131"/>
  <c r="J130"/>
  <c r="J128"/>
  <c r="BK126"/>
  <c r="J124"/>
  <c r="BK122"/>
  <c i="3" r="BK169"/>
  <c r="BK168"/>
  <c r="J168"/>
  <c r="J167"/>
  <c r="BK166"/>
  <c r="J163"/>
  <c r="BK161"/>
  <c r="BK159"/>
  <c r="J157"/>
  <c r="J155"/>
  <c r="J153"/>
  <c r="BK151"/>
  <c r="J149"/>
  <c r="BK147"/>
  <c r="J145"/>
  <c r="J143"/>
  <c r="J141"/>
  <c r="BK139"/>
  <c r="J136"/>
  <c r="BK134"/>
  <c r="BK132"/>
  <c r="BK130"/>
  <c r="BK128"/>
  <c r="J126"/>
  <c r="J124"/>
  <c r="J169"/>
  <c r="J166"/>
  <c r="BK163"/>
  <c r="J161"/>
  <c r="BK160"/>
  <c r="BK157"/>
  <c r="BK155"/>
  <c r="BK153"/>
  <c r="J151"/>
  <c r="BK149"/>
  <c r="J147"/>
  <c r="BK145"/>
  <c r="BK143"/>
  <c r="J140"/>
  <c r="BK138"/>
  <c r="BK135"/>
  <c r="J134"/>
  <c r="J132"/>
  <c r="BK129"/>
  <c r="BK127"/>
  <c r="J125"/>
  <c r="BK123"/>
  <c i="4" r="J208"/>
  <c r="BK207"/>
  <c r="BK205"/>
  <c r="J202"/>
  <c r="J200"/>
  <c r="BK198"/>
  <c r="BK196"/>
  <c r="BK194"/>
  <c r="J192"/>
  <c r="J190"/>
  <c r="BK188"/>
  <c r="BK186"/>
  <c r="BK184"/>
  <c r="BK182"/>
  <c r="J180"/>
  <c r="BK179"/>
  <c r="J177"/>
  <c r="J175"/>
  <c r="BK173"/>
  <c r="BK171"/>
  <c r="J170"/>
  <c r="BK168"/>
  <c r="BK166"/>
  <c r="J163"/>
  <c r="J161"/>
  <c r="BK159"/>
  <c r="BK156"/>
  <c r="J155"/>
  <c r="J152"/>
  <c r="J151"/>
  <c r="BK149"/>
  <c r="BK147"/>
  <c r="J145"/>
  <c r="BK143"/>
  <c r="J142"/>
  <c r="BK139"/>
  <c r="BK137"/>
  <c r="BK135"/>
  <c r="J133"/>
  <c r="BK131"/>
  <c r="J129"/>
  <c r="BK127"/>
  <c r="BK124"/>
  <c r="J207"/>
  <c r="J205"/>
  <c r="BK202"/>
  <c r="BK200"/>
  <c r="BK199"/>
  <c r="J198"/>
  <c r="J196"/>
  <c r="J194"/>
  <c r="BK192"/>
  <c r="BK190"/>
  <c r="J188"/>
  <c r="BK187"/>
  <c r="J185"/>
  <c r="BK183"/>
  <c r="BK181"/>
  <c r="J179"/>
  <c r="BK177"/>
  <c r="BK175"/>
  <c r="J173"/>
  <c r="BK170"/>
  <c r="J168"/>
  <c r="J166"/>
  <c r="J164"/>
  <c r="BK162"/>
  <c r="J160"/>
  <c r="J158"/>
  <c r="J156"/>
  <c r="J154"/>
  <c r="BK152"/>
  <c r="BK150"/>
  <c r="J148"/>
  <c r="J146"/>
  <c r="BK144"/>
  <c r="BK142"/>
  <c r="J139"/>
  <c r="J137"/>
  <c r="BK134"/>
  <c r="BK133"/>
  <c r="J131"/>
  <c r="BK129"/>
  <c r="J127"/>
  <c r="BK125"/>
  <c r="J123"/>
  <c i="5" r="J210"/>
  <c r="J209"/>
  <c r="J206"/>
  <c r="J204"/>
  <c r="J201"/>
  <c r="J199"/>
  <c r="J196"/>
  <c r="J194"/>
  <c r="J192"/>
  <c r="BK190"/>
  <c r="J187"/>
  <c r="J185"/>
  <c r="BK183"/>
  <c r="BK181"/>
  <c r="BK179"/>
  <c r="BK177"/>
  <c r="BK175"/>
  <c r="BK173"/>
  <c r="BK171"/>
  <c r="J169"/>
  <c r="BK167"/>
  <c r="J165"/>
  <c r="J164"/>
  <c r="J163"/>
  <c r="J162"/>
  <c r="BK161"/>
  <c r="J160"/>
  <c r="BK159"/>
  <c r="BK158"/>
  <c r="BK157"/>
  <c r="BK156"/>
  <c r="J155"/>
  <c r="J154"/>
  <c r="J152"/>
  <c r="J150"/>
  <c r="BK148"/>
  <c r="J146"/>
  <c r="J143"/>
  <c r="BK140"/>
  <c r="J138"/>
  <c r="J136"/>
  <c r="BK134"/>
  <c r="J132"/>
  <c r="J130"/>
  <c r="BK128"/>
  <c r="J127"/>
  <c r="BK125"/>
  <c r="BK211"/>
  <c r="J208"/>
  <c r="BK205"/>
  <c r="BK204"/>
  <c r="J203"/>
  <c r="BK201"/>
  <c r="J198"/>
  <c r="BK196"/>
  <c r="BK194"/>
  <c r="BK192"/>
  <c r="J190"/>
  <c r="J189"/>
  <c r="BK187"/>
  <c r="BK185"/>
  <c r="J183"/>
  <c r="J181"/>
  <c r="BK180"/>
  <c r="BK178"/>
  <c r="BK176"/>
  <c r="BK174"/>
  <c r="BK172"/>
  <c r="J170"/>
  <c r="J168"/>
  <c r="J166"/>
  <c r="BK164"/>
  <c r="BK162"/>
  <c r="J161"/>
  <c r="BK160"/>
  <c r="J159"/>
  <c r="J158"/>
  <c r="J157"/>
  <c r="J156"/>
  <c r="BK154"/>
  <c r="BK152"/>
  <c r="BK150"/>
  <c r="J148"/>
  <c r="BK146"/>
  <c r="BK144"/>
  <c r="J140"/>
  <c r="J137"/>
  <c r="J135"/>
  <c r="J133"/>
  <c r="BK131"/>
  <c r="BK129"/>
  <c r="BK127"/>
  <c r="J125"/>
  <c r="BK123"/>
  <c i="6" r="BK224"/>
  <c r="J222"/>
  <c r="J220"/>
  <c r="J216"/>
  <c r="BK214"/>
  <c r="BK211"/>
  <c r="BK209"/>
  <c r="BK207"/>
  <c r="BK205"/>
  <c r="J203"/>
  <c r="BK201"/>
  <c r="J199"/>
  <c r="BK197"/>
  <c r="BK195"/>
  <c r="J193"/>
  <c r="J191"/>
  <c r="BK189"/>
  <c r="J187"/>
  <c r="J185"/>
  <c r="BK184"/>
  <c r="J182"/>
  <c r="J180"/>
  <c r="J178"/>
  <c r="BK176"/>
  <c r="J174"/>
  <c r="BK172"/>
  <c r="J170"/>
  <c r="BK168"/>
  <c r="J166"/>
  <c r="BK164"/>
  <c r="J162"/>
  <c r="BK159"/>
  <c r="BK157"/>
  <c r="J155"/>
  <c r="BK154"/>
  <c r="BK152"/>
  <c r="J150"/>
  <c r="J146"/>
  <c r="BK144"/>
  <c r="J142"/>
  <c r="BK140"/>
  <c r="J138"/>
  <c r="J136"/>
  <c r="J134"/>
  <c r="J131"/>
  <c r="J130"/>
  <c r="J128"/>
  <c r="J224"/>
  <c r="BK222"/>
  <c r="BK220"/>
  <c r="J217"/>
  <c r="BK216"/>
  <c r="J214"/>
  <c r="BK212"/>
  <c r="J210"/>
  <c r="BK208"/>
  <c r="J206"/>
  <c r="J204"/>
  <c r="BK202"/>
  <c r="BK200"/>
  <c r="J198"/>
  <c r="BK196"/>
  <c r="BK194"/>
  <c r="BK192"/>
  <c r="BK190"/>
  <c r="J188"/>
  <c r="J186"/>
  <c r="J184"/>
  <c r="BK182"/>
  <c r="BK180"/>
  <c r="BK178"/>
  <c r="J176"/>
  <c r="BK173"/>
  <c r="J171"/>
  <c r="J169"/>
  <c r="BK167"/>
  <c r="BK165"/>
  <c r="J163"/>
  <c r="J161"/>
  <c r="J160"/>
  <c r="J158"/>
  <c r="J156"/>
  <c r="J154"/>
  <c r="J152"/>
  <c r="BK150"/>
  <c r="BK148"/>
  <c r="J145"/>
  <c r="BK143"/>
  <c r="BK141"/>
  <c r="BK138"/>
  <c r="BK136"/>
  <c r="BK134"/>
  <c r="BK132"/>
  <c r="BK130"/>
  <c r="BK128"/>
  <c i="2" r="J137"/>
  <c r="J134"/>
  <c r="BK132"/>
  <c r="J129"/>
  <c r="BK127"/>
  <c r="BK125"/>
  <c r="BK123"/>
  <c r="J121"/>
  <c r="BK136"/>
  <c r="BK134"/>
  <c r="J132"/>
  <c r="BK130"/>
  <c r="BK129"/>
  <c r="J127"/>
  <c r="J125"/>
  <c r="J123"/>
  <c r="BK121"/>
  <c i="1" r="AS94"/>
  <c i="3" r="BK164"/>
  <c r="J162"/>
  <c r="J160"/>
  <c r="BK158"/>
  <c r="J156"/>
  <c r="BK154"/>
  <c r="J152"/>
  <c r="J150"/>
  <c r="J148"/>
  <c r="BK146"/>
  <c r="J144"/>
  <c r="J142"/>
  <c r="BK140"/>
  <c r="J138"/>
  <c r="J135"/>
  <c r="BK133"/>
  <c r="BK131"/>
  <c r="J129"/>
  <c r="J127"/>
  <c r="BK125"/>
  <c r="J123"/>
  <c r="BK167"/>
  <c r="J164"/>
  <c r="BK162"/>
  <c r="J159"/>
  <c r="J158"/>
  <c r="BK156"/>
  <c r="J154"/>
  <c r="BK152"/>
  <c r="BK150"/>
  <c r="BK148"/>
  <c r="J146"/>
  <c r="BK144"/>
  <c r="BK142"/>
  <c r="BK141"/>
  <c r="J139"/>
  <c r="BK136"/>
  <c r="J133"/>
  <c r="J131"/>
  <c r="J130"/>
  <c r="J128"/>
  <c r="BK126"/>
  <c r="BK124"/>
  <c i="4" r="BK208"/>
  <c r="BK206"/>
  <c r="BK203"/>
  <c r="J201"/>
  <c r="J199"/>
  <c r="J197"/>
  <c r="J195"/>
  <c r="BK193"/>
  <c r="J191"/>
  <c r="J189"/>
  <c r="J187"/>
  <c r="BK185"/>
  <c r="J183"/>
  <c r="J181"/>
  <c r="J178"/>
  <c r="J176"/>
  <c r="BK174"/>
  <c r="BK172"/>
  <c r="J171"/>
  <c r="J169"/>
  <c r="J167"/>
  <c r="BK165"/>
  <c r="BK164"/>
  <c r="J162"/>
  <c r="BK160"/>
  <c r="BK158"/>
  <c r="J157"/>
  <c r="BK154"/>
  <c r="J153"/>
  <c r="J150"/>
  <c r="BK148"/>
  <c r="BK146"/>
  <c r="J144"/>
  <c r="BK140"/>
  <c r="J138"/>
  <c r="BK136"/>
  <c r="J134"/>
  <c r="J132"/>
  <c r="BK130"/>
  <c r="BK128"/>
  <c r="J126"/>
  <c r="BK123"/>
  <c r="J206"/>
  <c r="J203"/>
  <c r="BK201"/>
  <c r="BK197"/>
  <c r="BK195"/>
  <c r="J193"/>
  <c r="BK191"/>
  <c r="BK189"/>
  <c r="J186"/>
  <c r="J184"/>
  <c r="J182"/>
  <c r="BK180"/>
  <c r="BK178"/>
  <c r="BK176"/>
  <c r="J174"/>
  <c r="J172"/>
  <c r="BK169"/>
  <c r="BK167"/>
  <c r="J165"/>
  <c r="BK163"/>
  <c r="BK161"/>
  <c r="J159"/>
  <c r="BK157"/>
  <c r="BK155"/>
  <c r="BK153"/>
  <c r="BK151"/>
  <c r="J149"/>
  <c r="J147"/>
  <c r="BK145"/>
  <c r="J143"/>
  <c r="J140"/>
  <c r="BK138"/>
  <c r="J136"/>
  <c r="J135"/>
  <c r="BK132"/>
  <c r="J130"/>
  <c r="J128"/>
  <c r="BK126"/>
  <c r="J125"/>
  <c r="J124"/>
  <c i="5" r="J211"/>
  <c r="BK208"/>
  <c r="J205"/>
  <c r="BK202"/>
  <c r="BK200"/>
  <c r="BK198"/>
  <c r="BK197"/>
  <c r="BK195"/>
  <c r="J193"/>
  <c r="J191"/>
  <c r="J188"/>
  <c r="BK186"/>
  <c r="BK184"/>
  <c r="J182"/>
  <c r="J180"/>
  <c r="J178"/>
  <c r="J176"/>
  <c r="J174"/>
  <c r="J172"/>
  <c r="BK170"/>
  <c r="BK168"/>
  <c r="BK166"/>
  <c r="BK153"/>
  <c r="J151"/>
  <c r="J149"/>
  <c r="BK147"/>
  <c r="BK145"/>
  <c r="J144"/>
  <c r="BK143"/>
  <c r="J142"/>
  <c r="BK139"/>
  <c r="BK137"/>
  <c r="BK135"/>
  <c r="BK133"/>
  <c r="J131"/>
  <c r="J129"/>
  <c r="BK126"/>
  <c r="BK124"/>
  <c r="J123"/>
  <c r="BK210"/>
  <c r="BK209"/>
  <c r="BK206"/>
  <c r="BK203"/>
  <c r="J202"/>
  <c r="J200"/>
  <c r="BK199"/>
  <c r="J197"/>
  <c r="J195"/>
  <c r="BK193"/>
  <c r="BK191"/>
  <c r="BK189"/>
  <c r="BK188"/>
  <c r="J186"/>
  <c r="J184"/>
  <c r="BK182"/>
  <c r="J179"/>
  <c r="J177"/>
  <c r="J175"/>
  <c r="J173"/>
  <c r="J171"/>
  <c r="BK169"/>
  <c r="J167"/>
  <c r="BK165"/>
  <c r="BK163"/>
  <c r="BK155"/>
  <c r="J153"/>
  <c r="BK151"/>
  <c r="BK149"/>
  <c r="J147"/>
  <c r="J145"/>
  <c r="BK142"/>
  <c r="J139"/>
  <c r="BK138"/>
  <c r="BK136"/>
  <c r="J134"/>
  <c r="BK132"/>
  <c r="BK130"/>
  <c r="J128"/>
  <c r="J126"/>
  <c r="J124"/>
  <c i="6" r="BK223"/>
  <c r="J221"/>
  <c r="BK218"/>
  <c r="BK215"/>
  <c r="J213"/>
  <c r="J212"/>
  <c r="BK210"/>
  <c r="J208"/>
  <c r="BK206"/>
  <c r="BK204"/>
  <c r="J202"/>
  <c r="J200"/>
  <c r="BK198"/>
  <c r="J196"/>
  <c r="J194"/>
  <c r="J192"/>
  <c r="J190"/>
  <c r="BK188"/>
  <c r="BK186"/>
  <c r="BK183"/>
  <c r="BK181"/>
  <c r="J179"/>
  <c r="BK177"/>
  <c r="BK175"/>
  <c r="J175"/>
  <c r="J173"/>
  <c r="BK171"/>
  <c r="BK169"/>
  <c r="J167"/>
  <c r="J165"/>
  <c r="BK163"/>
  <c r="BK161"/>
  <c r="BK158"/>
  <c r="BK156"/>
  <c r="J153"/>
  <c r="J151"/>
  <c r="J149"/>
  <c r="J148"/>
  <c r="BK145"/>
  <c r="J143"/>
  <c r="J141"/>
  <c r="J139"/>
  <c r="J137"/>
  <c r="BK135"/>
  <c r="BK133"/>
  <c r="J132"/>
  <c r="J129"/>
  <c r="BK127"/>
  <c r="J223"/>
  <c r="BK221"/>
  <c r="J218"/>
  <c r="BK217"/>
  <c r="J215"/>
  <c r="BK213"/>
  <c r="J211"/>
  <c r="J209"/>
  <c r="J207"/>
  <c r="J205"/>
  <c r="BK203"/>
  <c r="J201"/>
  <c r="BK199"/>
  <c r="J197"/>
  <c r="J195"/>
  <c r="BK193"/>
  <c r="BK191"/>
  <c r="J189"/>
  <c r="BK187"/>
  <c r="BK185"/>
  <c r="J183"/>
  <c r="J181"/>
  <c r="BK179"/>
  <c r="J177"/>
  <c r="BK174"/>
  <c r="J172"/>
  <c r="BK170"/>
  <c r="J168"/>
  <c r="BK166"/>
  <c r="J164"/>
  <c r="BK162"/>
  <c r="BK160"/>
  <c r="J159"/>
  <c r="J157"/>
  <c r="BK155"/>
  <c r="BK153"/>
  <c r="BK151"/>
  <c r="BK149"/>
  <c r="BK146"/>
  <c r="J144"/>
  <c r="BK142"/>
  <c r="J140"/>
  <c r="BK139"/>
  <c r="BK137"/>
  <c r="J135"/>
  <c r="J133"/>
  <c r="BK131"/>
  <c r="BK129"/>
  <c r="J127"/>
  <c i="2" l="1" r="BK120"/>
  <c r="J120"/>
  <c r="J98"/>
  <c r="R120"/>
  <c r="R119"/>
  <c r="R118"/>
  <c i="3" r="BK122"/>
  <c r="R122"/>
  <c r="BK137"/>
  <c r="J137"/>
  <c r="J99"/>
  <c r="R137"/>
  <c r="BK165"/>
  <c r="J165"/>
  <c r="J100"/>
  <c r="R165"/>
  <c i="4" r="BK122"/>
  <c r="J122"/>
  <c r="J98"/>
  <c r="R122"/>
  <c r="BK141"/>
  <c r="J141"/>
  <c r="J99"/>
  <c r="R141"/>
  <c r="BK204"/>
  <c r="J204"/>
  <c r="J100"/>
  <c r="T204"/>
  <c i="5" r="R122"/>
  <c r="BK141"/>
  <c r="J141"/>
  <c r="J99"/>
  <c r="T141"/>
  <c r="BK207"/>
  <c r="J207"/>
  <c r="J100"/>
  <c r="R207"/>
  <c i="6" r="BK126"/>
  <c r="R126"/>
  <c r="BK147"/>
  <c r="J147"/>
  <c r="J101"/>
  <c r="T147"/>
  <c r="R219"/>
  <c i="2" r="P120"/>
  <c r="P119"/>
  <c r="P118"/>
  <c i="1" r="AU95"/>
  <c i="2" r="T120"/>
  <c r="T119"/>
  <c r="T118"/>
  <c i="3" r="P122"/>
  <c r="T122"/>
  <c r="P137"/>
  <c r="T137"/>
  <c r="P165"/>
  <c r="T165"/>
  <c i="4" r="P122"/>
  <c r="T122"/>
  <c r="P141"/>
  <c r="T141"/>
  <c r="P204"/>
  <c r="R204"/>
  <c i="5" r="BK122"/>
  <c r="BK121"/>
  <c r="J121"/>
  <c r="J97"/>
  <c r="P122"/>
  <c r="T122"/>
  <c r="P141"/>
  <c r="R141"/>
  <c r="P207"/>
  <c r="T207"/>
  <c i="6" r="P126"/>
  <c r="T126"/>
  <c r="P147"/>
  <c r="R147"/>
  <c r="BK219"/>
  <c r="J219"/>
  <c r="J102"/>
  <c r="P219"/>
  <c r="T219"/>
  <c i="5" r="J122"/>
  <c r="J98"/>
  <c i="6" r="E85"/>
  <c r="F91"/>
  <c r="F92"/>
  <c r="BE127"/>
  <c r="BE128"/>
  <c r="BE129"/>
  <c r="BE130"/>
  <c r="BE131"/>
  <c r="BE132"/>
  <c r="BE135"/>
  <c r="BE136"/>
  <c r="BE137"/>
  <c r="BE138"/>
  <c r="BE139"/>
  <c r="BE141"/>
  <c r="BE142"/>
  <c r="BE145"/>
  <c r="BE149"/>
  <c r="BE150"/>
  <c r="BE152"/>
  <c r="BE153"/>
  <c r="BE154"/>
  <c r="BE159"/>
  <c r="BE160"/>
  <c r="BE161"/>
  <c r="BE164"/>
  <c r="BE165"/>
  <c r="BE167"/>
  <c r="BE170"/>
  <c r="BE174"/>
  <c r="BE175"/>
  <c r="BE177"/>
  <c r="BE178"/>
  <c r="BE181"/>
  <c r="BE184"/>
  <c r="BE185"/>
  <c r="BE187"/>
  <c r="BE189"/>
  <c r="BE190"/>
  <c r="BE191"/>
  <c r="BE192"/>
  <c r="BE193"/>
  <c r="BE195"/>
  <c r="BE198"/>
  <c r="BE199"/>
  <c r="BE201"/>
  <c r="BE202"/>
  <c r="BE207"/>
  <c r="BE208"/>
  <c r="BE210"/>
  <c r="BE211"/>
  <c r="BE212"/>
  <c r="BE213"/>
  <c r="BE215"/>
  <c r="BE217"/>
  <c r="BE218"/>
  <c r="BE220"/>
  <c i="5" r="BK120"/>
  <c r="J120"/>
  <c r="J96"/>
  <c i="6" r="J89"/>
  <c r="BE133"/>
  <c r="BE134"/>
  <c r="BE140"/>
  <c r="BE143"/>
  <c r="BE144"/>
  <c r="BE146"/>
  <c r="BE148"/>
  <c r="BE151"/>
  <c r="BE155"/>
  <c r="BE156"/>
  <c r="BE157"/>
  <c r="BE158"/>
  <c r="BE162"/>
  <c r="BE163"/>
  <c r="BE166"/>
  <c r="BE168"/>
  <c r="BE169"/>
  <c r="BE171"/>
  <c r="BE172"/>
  <c r="BE173"/>
  <c r="BE176"/>
  <c r="BE179"/>
  <c r="BE180"/>
  <c r="BE182"/>
  <c r="BE183"/>
  <c r="BE186"/>
  <c r="BE188"/>
  <c r="BE194"/>
  <c r="BE196"/>
  <c r="BE197"/>
  <c r="BE200"/>
  <c r="BE203"/>
  <c r="BE204"/>
  <c r="BE205"/>
  <c r="BE206"/>
  <c r="BE209"/>
  <c r="BE214"/>
  <c r="BE216"/>
  <c r="BE221"/>
  <c r="BE222"/>
  <c r="BE223"/>
  <c r="BE224"/>
  <c i="5" r="J89"/>
  <c r="BE124"/>
  <c r="BE127"/>
  <c r="BE128"/>
  <c r="BE129"/>
  <c r="BE130"/>
  <c r="BE131"/>
  <c r="BE134"/>
  <c r="BE135"/>
  <c r="BE138"/>
  <c r="BE142"/>
  <c r="BE143"/>
  <c r="BE144"/>
  <c r="BE149"/>
  <c r="BE150"/>
  <c r="BE151"/>
  <c r="BE153"/>
  <c r="BE154"/>
  <c r="BE156"/>
  <c r="BE161"/>
  <c r="BE163"/>
  <c r="BE164"/>
  <c r="BE166"/>
  <c r="BE168"/>
  <c r="BE171"/>
  <c r="BE173"/>
  <c r="BE175"/>
  <c r="BE177"/>
  <c r="BE178"/>
  <c r="BE181"/>
  <c r="BE184"/>
  <c r="BE187"/>
  <c r="BE190"/>
  <c r="BE191"/>
  <c r="BE192"/>
  <c r="BE195"/>
  <c r="BE198"/>
  <c r="BE200"/>
  <c r="BE203"/>
  <c r="BE204"/>
  <c r="BE205"/>
  <c r="BE208"/>
  <c r="BE209"/>
  <c r="BE210"/>
  <c r="BE211"/>
  <c i="4" r="BK121"/>
  <c r="J121"/>
  <c r="J97"/>
  <c i="5" r="E85"/>
  <c r="F91"/>
  <c r="F92"/>
  <c r="BE123"/>
  <c r="BE125"/>
  <c r="BE126"/>
  <c r="BE132"/>
  <c r="BE133"/>
  <c r="BE136"/>
  <c r="BE137"/>
  <c r="BE139"/>
  <c r="BE140"/>
  <c r="BE145"/>
  <c r="BE146"/>
  <c r="BE147"/>
  <c r="BE148"/>
  <c r="BE152"/>
  <c r="BE155"/>
  <c r="BE157"/>
  <c r="BE158"/>
  <c r="BE159"/>
  <c r="BE160"/>
  <c r="BE162"/>
  <c r="BE165"/>
  <c r="BE167"/>
  <c r="BE169"/>
  <c r="BE170"/>
  <c r="BE172"/>
  <c r="BE174"/>
  <c r="BE176"/>
  <c r="BE179"/>
  <c r="BE180"/>
  <c r="BE182"/>
  <c r="BE183"/>
  <c r="BE185"/>
  <c r="BE186"/>
  <c r="BE188"/>
  <c r="BE189"/>
  <c r="BE193"/>
  <c r="BE194"/>
  <c r="BE196"/>
  <c r="BE197"/>
  <c r="BE199"/>
  <c r="BE201"/>
  <c r="BE202"/>
  <c r="BE206"/>
  <c i="3" r="J122"/>
  <c r="J98"/>
  <c i="4" r="E85"/>
  <c r="F91"/>
  <c r="J114"/>
  <c r="BE123"/>
  <c r="BE126"/>
  <c r="BE128"/>
  <c r="BE132"/>
  <c r="BE133"/>
  <c r="BE138"/>
  <c r="BE139"/>
  <c r="BE143"/>
  <c r="BE144"/>
  <c r="BE146"/>
  <c r="BE150"/>
  <c r="BE151"/>
  <c r="BE152"/>
  <c r="BE154"/>
  <c r="BE155"/>
  <c r="BE156"/>
  <c r="BE161"/>
  <c r="BE162"/>
  <c r="BE168"/>
  <c r="BE169"/>
  <c r="BE170"/>
  <c r="BE174"/>
  <c r="BE175"/>
  <c r="BE176"/>
  <c r="BE177"/>
  <c r="BE179"/>
  <c r="BE180"/>
  <c r="BE182"/>
  <c r="BE185"/>
  <c r="BE186"/>
  <c r="BE189"/>
  <c r="BE190"/>
  <c r="BE191"/>
  <c r="BE194"/>
  <c r="BE198"/>
  <c r="BE200"/>
  <c r="BE202"/>
  <c r="BE203"/>
  <c r="BE207"/>
  <c r="F92"/>
  <c r="BE124"/>
  <c r="BE125"/>
  <c r="BE127"/>
  <c r="BE129"/>
  <c r="BE130"/>
  <c r="BE131"/>
  <c r="BE134"/>
  <c r="BE135"/>
  <c r="BE136"/>
  <c r="BE137"/>
  <c r="BE140"/>
  <c r="BE142"/>
  <c r="BE145"/>
  <c r="BE147"/>
  <c r="BE148"/>
  <c r="BE149"/>
  <c r="BE153"/>
  <c r="BE157"/>
  <c r="BE158"/>
  <c r="BE159"/>
  <c r="BE160"/>
  <c r="BE163"/>
  <c r="BE164"/>
  <c r="BE165"/>
  <c r="BE166"/>
  <c r="BE167"/>
  <c r="BE171"/>
  <c r="BE172"/>
  <c r="BE173"/>
  <c r="BE178"/>
  <c r="BE181"/>
  <c r="BE183"/>
  <c r="BE184"/>
  <c r="BE187"/>
  <c r="BE188"/>
  <c r="BE192"/>
  <c r="BE193"/>
  <c r="BE195"/>
  <c r="BE196"/>
  <c r="BE197"/>
  <c r="BE199"/>
  <c r="BE201"/>
  <c r="BE205"/>
  <c r="BE206"/>
  <c r="BE208"/>
  <c i="3" r="BE123"/>
  <c r="BE124"/>
  <c r="BE125"/>
  <c r="BE126"/>
  <c r="BE131"/>
  <c r="BE135"/>
  <c r="BE136"/>
  <c r="BE138"/>
  <c r="BE139"/>
  <c r="BE140"/>
  <c r="BE141"/>
  <c r="BE143"/>
  <c r="BE144"/>
  <c r="BE148"/>
  <c r="BE151"/>
  <c r="BE152"/>
  <c r="BE155"/>
  <c r="BE156"/>
  <c r="BE159"/>
  <c r="BE161"/>
  <c r="BE162"/>
  <c r="BE164"/>
  <c r="BE168"/>
  <c r="BE169"/>
  <c r="E85"/>
  <c r="J89"/>
  <c r="F91"/>
  <c r="F92"/>
  <c r="BE127"/>
  <c r="BE128"/>
  <c r="BE129"/>
  <c r="BE130"/>
  <c r="BE132"/>
  <c r="BE133"/>
  <c r="BE134"/>
  <c r="BE142"/>
  <c r="BE145"/>
  <c r="BE146"/>
  <c r="BE147"/>
  <c r="BE149"/>
  <c r="BE150"/>
  <c r="BE153"/>
  <c r="BE154"/>
  <c r="BE157"/>
  <c r="BE158"/>
  <c r="BE160"/>
  <c r="BE163"/>
  <c r="BE166"/>
  <c r="BE167"/>
  <c i="2" r="E85"/>
  <c r="F91"/>
  <c r="F92"/>
  <c r="J112"/>
  <c r="BE121"/>
  <c r="BE125"/>
  <c r="BE127"/>
  <c r="BE128"/>
  <c r="BE130"/>
  <c r="BE132"/>
  <c r="BE134"/>
  <c r="BE136"/>
  <c r="BE122"/>
  <c r="BE123"/>
  <c r="BE124"/>
  <c r="BE126"/>
  <c r="BE129"/>
  <c r="BE131"/>
  <c r="BE133"/>
  <c r="BE135"/>
  <c r="BE137"/>
  <c r="F34"/>
  <c i="1" r="BA95"/>
  <c i="2" r="J34"/>
  <c i="1" r="AW95"/>
  <c i="2" r="F35"/>
  <c i="1" r="BB95"/>
  <c i="3" r="J34"/>
  <c i="1" r="AW96"/>
  <c i="3" r="F35"/>
  <c i="1" r="BB96"/>
  <c i="3" r="F36"/>
  <c i="1" r="BC96"/>
  <c i="4" r="F35"/>
  <c i="1" r="BB97"/>
  <c i="4" r="F37"/>
  <c i="1" r="BD97"/>
  <c i="5" r="F34"/>
  <c i="1" r="BA98"/>
  <c i="5" r="F37"/>
  <c i="1" r="BD98"/>
  <c i="6" r="F34"/>
  <c i="1" r="BA99"/>
  <c i="6" r="F37"/>
  <c i="1" r="BD99"/>
  <c i="6" r="F35"/>
  <c i="1" r="BB99"/>
  <c i="2" r="F36"/>
  <c i="1" r="BC95"/>
  <c i="2" r="F37"/>
  <c i="1" r="BD95"/>
  <c i="3" r="F34"/>
  <c i="1" r="BA96"/>
  <c i="3" r="F37"/>
  <c i="1" r="BD96"/>
  <c i="4" r="F34"/>
  <c i="1" r="BA97"/>
  <c i="4" r="J34"/>
  <c i="1" r="AW97"/>
  <c i="4" r="F36"/>
  <c i="1" r="BC97"/>
  <c i="5" r="J34"/>
  <c i="1" r="AW98"/>
  <c i="5" r="F35"/>
  <c i="1" r="BB98"/>
  <c i="5" r="F36"/>
  <c i="1" r="BC98"/>
  <c i="6" r="F36"/>
  <c i="1" r="BC99"/>
  <c i="6" r="J34"/>
  <c i="1" r="AW99"/>
  <c i="6" l="1" r="T125"/>
  <c r="T122"/>
  <c r="P125"/>
  <c r="P122"/>
  <c i="1" r="AU99"/>
  <c i="5" r="T121"/>
  <c r="T120"/>
  <c i="4" r="P121"/>
  <c r="P120"/>
  <c i="1" r="AU97"/>
  <c i="3" r="P121"/>
  <c r="P120"/>
  <c i="1" r="AU96"/>
  <c i="6" r="R125"/>
  <c r="R122"/>
  <c i="5" r="R121"/>
  <c r="R120"/>
  <c r="P121"/>
  <c r="P120"/>
  <c i="1" r="AU98"/>
  <c i="4" r="T121"/>
  <c r="T120"/>
  <c i="3" r="T121"/>
  <c r="T120"/>
  <c i="6" r="BK125"/>
  <c r="J125"/>
  <c r="J99"/>
  <c i="4" r="R121"/>
  <c r="R120"/>
  <c i="3" r="R121"/>
  <c r="R120"/>
  <c r="BK121"/>
  <c r="J121"/>
  <c r="J97"/>
  <c i="6" r="J126"/>
  <c r="J100"/>
  <c i="2" r="BK119"/>
  <c r="J119"/>
  <c r="J97"/>
  <c i="4" r="BK120"/>
  <c r="J120"/>
  <c i="2" r="F33"/>
  <c i="1" r="AZ95"/>
  <c i="3" r="F33"/>
  <c i="1" r="AZ96"/>
  <c i="4" r="J33"/>
  <c i="1" r="AV97"/>
  <c r="AT97"/>
  <c i="4" r="J30"/>
  <c i="1" r="AG97"/>
  <c i="5" r="J33"/>
  <c i="1" r="AV98"/>
  <c r="AT98"/>
  <c i="6" r="F33"/>
  <c i="1" r="AZ99"/>
  <c r="BC94"/>
  <c r="W32"/>
  <c i="2" r="J33"/>
  <c i="1" r="AV95"/>
  <c r="AT95"/>
  <c i="3" r="J33"/>
  <c i="1" r="AV96"/>
  <c r="AT96"/>
  <c i="4" r="F33"/>
  <c i="1" r="AZ97"/>
  <c i="5" r="F33"/>
  <c i="1" r="AZ98"/>
  <c i="5" r="J30"/>
  <c i="1" r="AG98"/>
  <c r="BB94"/>
  <c r="AX94"/>
  <c r="BA94"/>
  <c r="W30"/>
  <c i="6" r="J33"/>
  <c i="1" r="AV99"/>
  <c r="AT99"/>
  <c r="BD94"/>
  <c r="W33"/>
  <c i="3" l="1" r="BK120"/>
  <c r="J120"/>
  <c r="J96"/>
  <c i="2" r="BK118"/>
  <c r="J118"/>
  <c r="J96"/>
  <c i="6" r="BK122"/>
  <c r="J122"/>
  <c r="J96"/>
  <c i="1" r="AN98"/>
  <c r="AN97"/>
  <c i="4" r="J96"/>
  <c i="5" r="J39"/>
  <c i="4" r="J39"/>
  <c i="1" r="AU94"/>
  <c r="AY94"/>
  <c r="W31"/>
  <c r="AW94"/>
  <c r="AK30"/>
  <c r="AZ94"/>
  <c r="W29"/>
  <c i="6" l="1" r="J30"/>
  <c i="1" r="AG99"/>
  <c i="3" r="J30"/>
  <c i="1" r="AG96"/>
  <c r="AN96"/>
  <c i="2" r="J30"/>
  <c i="1" r="AG95"/>
  <c r="AV94"/>
  <c r="AK29"/>
  <c i="2" l="1" r="J39"/>
  <c i="3" r="J39"/>
  <c i="6" r="J39"/>
  <c i="1" r="AN95"/>
  <c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<sst xmlns="http://schemas.openxmlformats.org/spreadsheetml/2006/main">
  <si>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</si>
  <si>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</si>
  <si>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</si>
  <si>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</si>
  <si>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{1df619d2-2d87-469c-927e-b3dba3890829}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</si>
  <si>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</si>
  <si>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</si>
  <si>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</si>
  <si>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</si>
  <si>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</si>
  <si>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</si>
  <si>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</si>
  <si>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</si>
  <si>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</si>
  <si>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020-000155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</si>
  <si>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</si>
  <si>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</si>
  <si>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Připojení hradidlových a čerpacích komor k elektrické rozvodné síti</t>
  </si>
  <si>
    <t>KSO:</t>
  </si>
  <si>
    <t>CC-CZ:</t>
  </si>
  <si>
    <t>Místo:</t>
  </si>
  <si>
    <t xml:space="preserve"> </t>
  </si>
  <si>
    <t>Datum:</t>
  </si>
  <si>
    <t>19. 11. 2021</t>
  </si>
  <si>
    <t>Zadavatel:</t>
  </si>
  <si>
    <t>IČ:</t>
  </si>
  <si>
    <t>DIČ:</t>
  </si>
  <si>
    <t>Uchazeč:</t>
  </si>
  <si>
    <t>Vyplň údaj</t>
  </si>
  <si>
    <t>Projektant:</t>
  </si>
  <si>
    <t>Ing. Tomáš Veselý</t>
  </si>
  <si>
    <t>True</t>
  </si>
  <si>
    <t>Zpracovatel:</t>
  </si>
  <si>
    <t>Puttner,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</si>
  <si>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</si>
  <si>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</si>
  <si>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</si>
  <si>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</si>
  <si>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</si>
  <si>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</si>
  <si>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</si>
  <si>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</si>
  <si>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</si>
  <si>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</si>
  <si>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</si>
  <si>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</si>
  <si>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</si>
  <si>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</si>
  <si>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</si>
  <si>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</si>
  <si>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</si>
  <si>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</si>
  <si>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</si>
  <si>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</si>
  <si>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</si>
  <si>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</si>
  <si>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</si>
  <si>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</si>
  <si>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</si>
  <si>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</si>
  <si>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</si>
  <si>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</si>
  <si>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</si>
  <si>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</si>
  <si>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</si>
  <si>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</si>
  <si>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</si>
  <si>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</si>
  <si>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</si>
  <si>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</si>
  <si>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</si>
  <si>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</si>
  <si>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</si>
  <si>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</si>
  <si>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</si>
  <si>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</si>
  <si>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</si>
  <si>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</si>
  <si>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</si>
  <si>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</si>
  <si>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</si>
  <si>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Ostatní rozpočtové náklady</t>
  </si>
  <si>
    <t>STA</t>
  </si>
  <si>
    <t>1</t>
  </si>
  <si>
    <t>{50373d6b-947f-42f1-a48e-fe5f17b11102}</t>
  </si>
  <si>
    <t>2</t>
  </si>
  <si>
    <t>01</t>
  </si>
  <si>
    <t>A - Riviera</t>
  </si>
  <si>
    <t>{50e7f304-a575-43c5-a85b-75b634898a50}</t>
  </si>
  <si>
    <t>02</t>
  </si>
  <si>
    <t>B - Táborského nábřeží</t>
  </si>
  <si>
    <t>{c6b2f594-2ccf-41f4-8522-91b1922839a2}</t>
  </si>
  <si>
    <t>03</t>
  </si>
  <si>
    <t>C - ul. Poříčí a Křížová</t>
  </si>
  <si>
    <t>{82791368-c800-4866-a21c-ac1c95e04f9c}</t>
  </si>
  <si>
    <t>04</t>
  </si>
  <si>
    <t>D - Bakalovo a Štýřické nábřeží</t>
  </si>
  <si>
    <t>{aad33d27-a45e-455d-b781-0c1beb8e4f7c}</t>
  </si>
  <si>
    <t>KRYCÍ LIST SOUPISU PRACÍ</t>
  </si>
  <si>
    <t>Objekt:</t>
  </si>
  <si>
    <t>00 - Ostatní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</si>
  <si>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</si>
  <si>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</si>
  <si>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</si>
  <si>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</si>
  <si>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</si>
  <si>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HSV   </t>
  </si>
  <si>
    <t xml:space="preserve">    9 - Ostatní konstrukce a práce-bourání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</si>
  <si>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</si>
  <si>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</si>
  <si>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</si>
  <si>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</si>
  <si>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</si>
  <si>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</si>
  <si>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</si>
  <si>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</si>
  <si>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</si>
  <si>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</si>
  <si>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</si>
  <si>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</si>
  <si>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</si>
  <si>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</si>
  <si>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  </t>
  </si>
  <si>
    <t>ROZPOCET</t>
  </si>
  <si>
    <t>9</t>
  </si>
  <si>
    <t xml:space="preserve">Ostatní konstrukce a práce-bourání   </t>
  </si>
  <si>
    <t>K</t>
  </si>
  <si>
    <t>900600002</t>
  </si>
  <si>
    <t>Poplatky a náklady na zařízení staveniště</t>
  </si>
  <si>
    <t>kpl</t>
  </si>
  <si>
    <t>4</t>
  </si>
  <si>
    <t>-2050390036</t>
  </si>
  <si>
    <t>900600004</t>
  </si>
  <si>
    <t>Zřízení a údržba dopr. značení po dobu výstavby, vrácení do pův. stavu</t>
  </si>
  <si>
    <t>-821084395</t>
  </si>
  <si>
    <t>3</t>
  </si>
  <si>
    <t>900600005</t>
  </si>
  <si>
    <t>Vyhotovení projektu dopravního značení včetně projednání</t>
  </si>
  <si>
    <t>-1495929571</t>
  </si>
  <si>
    <t>900600014</t>
  </si>
  <si>
    <t>Provedení veškerých zkoušek prokazujícíh kvalitu díla např. zkouška zhutnění</t>
  </si>
  <si>
    <t>-1062992952</t>
  </si>
  <si>
    <t>5</t>
  </si>
  <si>
    <t>R-46-M-009</t>
  </si>
  <si>
    <t>Zaměření kabelové trasy v.č. aktualizace polohopisu</t>
  </si>
  <si>
    <t>141356295</t>
  </si>
  <si>
    <t>6</t>
  </si>
  <si>
    <t>012303000</t>
  </si>
  <si>
    <t>Geodetické práce po výstavbě</t>
  </si>
  <si>
    <t>1093177494</t>
  </si>
  <si>
    <t>7</t>
  </si>
  <si>
    <t>900600020</t>
  </si>
  <si>
    <t>Zaměření rozsahu zásahu do komunikace v prog. EZA</t>
  </si>
  <si>
    <t>1440994767</t>
  </si>
  <si>
    <t>8</t>
  </si>
  <si>
    <t>900600016</t>
  </si>
  <si>
    <t>Zpracování dokumentace skutečného provedení stavby</t>
  </si>
  <si>
    <t>1808144655</t>
  </si>
  <si>
    <t>R8</t>
  </si>
  <si>
    <t>Vytýčení inženýrských sítí</t>
  </si>
  <si>
    <t>1341564152</t>
  </si>
  <si>
    <t>10</t>
  </si>
  <si>
    <t>210280001</t>
  </si>
  <si>
    <t>Vypínán zařízení, dozor správce</t>
  </si>
  <si>
    <t>kus</t>
  </si>
  <si>
    <t>1389995443</t>
  </si>
  <si>
    <t>11</t>
  </si>
  <si>
    <t>045002000</t>
  </si>
  <si>
    <t>Kompletační a koordinační činnost</t>
  </si>
  <si>
    <t>-1447471939</t>
  </si>
  <si>
    <t>12</t>
  </si>
  <si>
    <t>900600022</t>
  </si>
  <si>
    <t>Zalévání a pokos trávníku 1 rok pro přejímce dle podmínek</t>
  </si>
  <si>
    <t>-1094814372</t>
  </si>
  <si>
    <t>13</t>
  </si>
  <si>
    <t>900600023</t>
  </si>
  <si>
    <t>Uvedení do původního stavu dotčených ploch stavbou</t>
  </si>
  <si>
    <t>-705646239</t>
  </si>
  <si>
    <t>14</t>
  </si>
  <si>
    <t>900600027</t>
  </si>
  <si>
    <t>Provozní vlivy</t>
  </si>
  <si>
    <t>-560664783</t>
  </si>
  <si>
    <t>900600032</t>
  </si>
  <si>
    <t>Vícetisky projektové dokumentace po potřeby dodavatele stavby</t>
  </si>
  <si>
    <t>-1589290100</t>
  </si>
  <si>
    <t>16</t>
  </si>
  <si>
    <t>900600035</t>
  </si>
  <si>
    <t>Zřízení, odstranění těžkého přemostění včeně všech souvisejích prací</t>
  </si>
  <si>
    <t>-1367426064</t>
  </si>
  <si>
    <t>17</t>
  </si>
  <si>
    <t>900600111</t>
  </si>
  <si>
    <t>Ošetření kořenového systému</t>
  </si>
  <si>
    <t>1012263811</t>
  </si>
  <si>
    <t>01 - A - Riviera</t>
  </si>
  <si>
    <t xml:space="preserve">M - Práce a dodávky M   </t>
  </si>
  <si>
    <t xml:space="preserve">    21-M - Elektromontáže   </t>
  </si>
  <si>
    <t xml:space="preserve">    46-M - Zemní práce při extr.mont.pracích   </t>
  </si>
  <si>
    <t xml:space="preserve">    58-M - Revize vyhrazených technických zařízení   </t>
  </si>
  <si>
    <t>M</t>
  </si>
  <si>
    <t xml:space="preserve">Práce a dodávky M   </t>
  </si>
  <si>
    <t>21-M</t>
  </si>
  <si>
    <t xml:space="preserve">Elektromontáže   </t>
  </si>
  <si>
    <t>210812031</t>
  </si>
  <si>
    <t>Montáž kabelu Cu plného nebo laněného do 1 kV žíly 4x1,5 až 4 mm2 (např. CYKY) bez ukončení uloženého volně nebo v liště</t>
  </si>
  <si>
    <t>m</t>
  </si>
  <si>
    <t>64</t>
  </si>
  <si>
    <t>-1573179533</t>
  </si>
  <si>
    <t>210813031</t>
  </si>
  <si>
    <t>Montáž kabelu Cu plného nebo laněného do 1 kV žíly 4x1,5 až 4 mm2 (např. CYKY) bez ukončení uloženého pevně</t>
  </si>
  <si>
    <t>273391212</t>
  </si>
  <si>
    <t>34111068</t>
  </si>
  <si>
    <t>kabel instalační jádro Cu plné izolace PVC plášť PVC 450/750V (CYKY) 4x4mm2</t>
  </si>
  <si>
    <t>256</t>
  </si>
  <si>
    <t>1742657583</t>
  </si>
  <si>
    <t>210100013</t>
  </si>
  <si>
    <t>Ukončení vodičů v rozváděči nebo na přístroji včetně zapojení průřezu žíly do 4 mm2</t>
  </si>
  <si>
    <t>285222434</t>
  </si>
  <si>
    <t>210120102</t>
  </si>
  <si>
    <t>Montáž pojistkových patron nožových</t>
  </si>
  <si>
    <t>1793303621</t>
  </si>
  <si>
    <t>35825224</t>
  </si>
  <si>
    <t>pojistka nožová 20A nízkoztrátová 2,22W, provedení normální, charakteristika gG</t>
  </si>
  <si>
    <t>829757586</t>
  </si>
  <si>
    <t>V-001</t>
  </si>
  <si>
    <t>Elektroměrový rozvaděč ER1 vč. jištění</t>
  </si>
  <si>
    <t>-102836907</t>
  </si>
  <si>
    <t>210160682</t>
  </si>
  <si>
    <t>Montáž elektroměrů třífázových se zapojením vodičů</t>
  </si>
  <si>
    <t>-754974100</t>
  </si>
  <si>
    <t>V-002</t>
  </si>
  <si>
    <t>Elektroměr třífázový, jednosazbový - pro přímé měření</t>
  </si>
  <si>
    <t>-235830714</t>
  </si>
  <si>
    <t>210950101</t>
  </si>
  <si>
    <t>Štítek označovací na kabel</t>
  </si>
  <si>
    <t>-58500437</t>
  </si>
  <si>
    <t>220110641</t>
  </si>
  <si>
    <t>Závěrečné práce ve skříni</t>
  </si>
  <si>
    <t>-1061128659</t>
  </si>
  <si>
    <t>210950201</t>
  </si>
  <si>
    <t>Příplatek na zatahování kabelů hmotnosti do 0,75 kg do tvárnicových tras a kolektorů</t>
  </si>
  <si>
    <t>993782092</t>
  </si>
  <si>
    <t>R-21-M-001</t>
  </si>
  <si>
    <t>Utěsnění kabelů v prostupu pěnou</t>
  </si>
  <si>
    <t>1639687516</t>
  </si>
  <si>
    <t>R-21-M-002</t>
  </si>
  <si>
    <t>Montážní pěna</t>
  </si>
  <si>
    <t>Kus</t>
  </si>
  <si>
    <t>-864400593</t>
  </si>
  <si>
    <t>46-M</t>
  </si>
  <si>
    <t xml:space="preserve">Zemní práce při extr.mont.pracích   </t>
  </si>
  <si>
    <t>460010023</t>
  </si>
  <si>
    <t>Vytyčení trasy vedení kabelového podzemního v terénu volném</t>
  </si>
  <si>
    <t>km</t>
  </si>
  <si>
    <t>-977216899</t>
  </si>
  <si>
    <t>460030023</t>
  </si>
  <si>
    <t>Odstranění dřevitého porostu z křovin a stromů tvrdého středně hustého při elektromontážích</t>
  </si>
  <si>
    <t>m2</t>
  </si>
  <si>
    <t>-148176576</t>
  </si>
  <si>
    <t>460030113</t>
  </si>
  <si>
    <t>Kácení stromů listnatých průměru kmene do 30 cm při elektromontážích</t>
  </si>
  <si>
    <t>-897418169</t>
  </si>
  <si>
    <t>18</t>
  </si>
  <si>
    <t>460030121</t>
  </si>
  <si>
    <t>Odstranění pařezů stromů průměru kmene do 30 cm při elektromontážích</t>
  </si>
  <si>
    <t>-727108182</t>
  </si>
  <si>
    <t>19</t>
  </si>
  <si>
    <t>460030011</t>
  </si>
  <si>
    <t>Sejmutí drnu jakékoliv tloušťky</t>
  </si>
  <si>
    <t>1407799856</t>
  </si>
  <si>
    <t>20</t>
  </si>
  <si>
    <t>460161272</t>
  </si>
  <si>
    <t>Hloubení kabelových rýh ručně š 50 cm hl 80 cm v hornině tř I skupiny 3</t>
  </si>
  <si>
    <t>759362397</t>
  </si>
  <si>
    <t>460161682</t>
  </si>
  <si>
    <t>Hloubení kabelových rýh ručně š 80 cm hl 120 cm v hornině tř I skupiny 3</t>
  </si>
  <si>
    <t>-12613283</t>
  </si>
  <si>
    <t>22</t>
  </si>
  <si>
    <t>468051121</t>
  </si>
  <si>
    <t>Bourání základu betonového při elektromontážích</t>
  </si>
  <si>
    <t>m3</t>
  </si>
  <si>
    <t>-157641248</t>
  </si>
  <si>
    <t>23</t>
  </si>
  <si>
    <t>460281111</t>
  </si>
  <si>
    <t>Pažení příložné plné výkopů rýh kabelových hl do 2 m</t>
  </si>
  <si>
    <t>-1403504374</t>
  </si>
  <si>
    <t>24</t>
  </si>
  <si>
    <t>460281121</t>
  </si>
  <si>
    <t>Odstranění pažení příložného plného výkopů rýh kabelových hl do 2 m</t>
  </si>
  <si>
    <t>1410684873</t>
  </si>
  <si>
    <t>25</t>
  </si>
  <si>
    <t>460431282</t>
  </si>
  <si>
    <t>Zásyp kabelových rýh ručně se zhutněním š 50 cm hl 80 cm z horniny tř I skupiny 3</t>
  </si>
  <si>
    <t>-942722582</t>
  </si>
  <si>
    <t>26</t>
  </si>
  <si>
    <t>460431712</t>
  </si>
  <si>
    <t>Zásyp kabelových rýh ručně se zhutněním š 80 cm hl 120 cm z horniny tř I skupiny 3</t>
  </si>
  <si>
    <t>-1106424611</t>
  </si>
  <si>
    <t>27</t>
  </si>
  <si>
    <t>460041113</t>
  </si>
  <si>
    <t>Čerpání vody na dopravní výšku do 10 m průměrný přítok přes 600 do 1000 litrů/min</t>
  </si>
  <si>
    <t>hod</t>
  </si>
  <si>
    <t>1589474363</t>
  </si>
  <si>
    <t>28</t>
  </si>
  <si>
    <t>460661113</t>
  </si>
  <si>
    <t>Kabelové lože z písku pro kabely nn bez zakrytí š lože přes 50 do 65 cm</t>
  </si>
  <si>
    <t>1144110089</t>
  </si>
  <si>
    <t>29</t>
  </si>
  <si>
    <t>460661115</t>
  </si>
  <si>
    <t>Kabelové lože z písku pro kabely nn bez zakrytí š lože přes 80 do 100 cm</t>
  </si>
  <si>
    <t>-752002603</t>
  </si>
  <si>
    <t>30</t>
  </si>
  <si>
    <t>460671113</t>
  </si>
  <si>
    <t>Výstražná fólie pro krytí kabelů šířky 34 cm</t>
  </si>
  <si>
    <t>-853668154</t>
  </si>
  <si>
    <t>31</t>
  </si>
  <si>
    <t>460742122</t>
  </si>
  <si>
    <t>Osazení kabelových prostupů z trub plastových do rýhy s obsypem z písku průměru přes 10 do 15 cm</t>
  </si>
  <si>
    <t>156561627</t>
  </si>
  <si>
    <t>32</t>
  </si>
  <si>
    <t>34571355</t>
  </si>
  <si>
    <t>trubka elektroinstalační ohebná dvouplášťová korugovaná (chránička) D 94/110mm, HDPE+LDPE</t>
  </si>
  <si>
    <t>-759707883</t>
  </si>
  <si>
    <t>33</t>
  </si>
  <si>
    <t>460905121</t>
  </si>
  <si>
    <t xml:space="preserve">Montáž kompaktního plastového pilíře pro rozvod nn samostatého š přes 38 do 55 cm (např. SS300, SR322,  ER122, RVO)</t>
  </si>
  <si>
    <t>-565340472</t>
  </si>
  <si>
    <t>34</t>
  </si>
  <si>
    <t>460470011</t>
  </si>
  <si>
    <t>Provizorní zajištění kabelů ve výkopech při jejich křížení</t>
  </si>
  <si>
    <t>-1752332600</t>
  </si>
  <si>
    <t>35</t>
  </si>
  <si>
    <t>460620013</t>
  </si>
  <si>
    <t>Provizorní úprava terénu se zhutněním, v hornině tř 3</t>
  </si>
  <si>
    <t>-2115236786</t>
  </si>
  <si>
    <t>36</t>
  </si>
  <si>
    <t>460581121</t>
  </si>
  <si>
    <t>Zatravnění včetně zalití vodou na rovině</t>
  </si>
  <si>
    <t>76537029</t>
  </si>
  <si>
    <t>37</t>
  </si>
  <si>
    <t>469981111</t>
  </si>
  <si>
    <t>Přesun hmot pro pomocné stavební práce při elektromotážích</t>
  </si>
  <si>
    <t>t</t>
  </si>
  <si>
    <t>-2092439526</t>
  </si>
  <si>
    <t>38</t>
  </si>
  <si>
    <t>460600061</t>
  </si>
  <si>
    <t>Odvoz suti a vybouraných hmot do 1 km</t>
  </si>
  <si>
    <t>1736951662</t>
  </si>
  <si>
    <t>39</t>
  </si>
  <si>
    <t>460600071</t>
  </si>
  <si>
    <t>Příplatek k odvozu suti a vybouraných hmot za každý další 1 km</t>
  </si>
  <si>
    <t>1059918821</t>
  </si>
  <si>
    <t>40</t>
  </si>
  <si>
    <t>997221861</t>
  </si>
  <si>
    <t>Poplatek za uložení stavebního odpadu na recyklační skládce (skládkovné) z prostého betonu pod kódem 17 01 01</t>
  </si>
  <si>
    <t>-1812871425</t>
  </si>
  <si>
    <t>41</t>
  </si>
  <si>
    <t>997221873v</t>
  </si>
  <si>
    <t>Poplatek za uložení stavebního odpadu na recyklační skládce (skládkovné) zeminy a kamení zatříděného do Katalogu odpadů pod kódem 17 05 04</t>
  </si>
  <si>
    <t>1800712011</t>
  </si>
  <si>
    <t>58-M</t>
  </si>
  <si>
    <t xml:space="preserve">Revize vyhrazených technických zařízení   </t>
  </si>
  <si>
    <t>42</t>
  </si>
  <si>
    <t>Zkoušky a prohlídky el rozvodů a zařízení celková prohlídka pro objem montážních prací do 100 tis Kč</t>
  </si>
  <si>
    <t>-1639024714</t>
  </si>
  <si>
    <t>43</t>
  </si>
  <si>
    <t>210280351</t>
  </si>
  <si>
    <t>Zkoušky kabelů silových do 1 kV, počtu a průřezu žil do 4x25 mm2</t>
  </si>
  <si>
    <t>1763689520</t>
  </si>
  <si>
    <t>44</t>
  </si>
  <si>
    <t>210280542</t>
  </si>
  <si>
    <t>Měření impedance nulové smyčky okruhu vedení třífázového</t>
  </si>
  <si>
    <t>-1066913421</t>
  </si>
  <si>
    <t>45</t>
  </si>
  <si>
    <t>21058201</t>
  </si>
  <si>
    <t>Vyhotovení revizní zprávy v tištěné podobě o kvalitě díla 3x + digilaní podoba</t>
  </si>
  <si>
    <t>967071877</t>
  </si>
  <si>
    <t>02 - B - Táborského nábřeží</t>
  </si>
  <si>
    <t xml:space="preserve">    46-M - Zemní práce při extr.mont.pracích</t>
  </si>
  <si>
    <t>1049630884</t>
  </si>
  <si>
    <t>583707222</t>
  </si>
  <si>
    <t>791861763</t>
  </si>
  <si>
    <t>210902011</t>
  </si>
  <si>
    <t>Montáž kabelu Al do 1 kV plného nebo laněného kulatého žíly 4x16 mm2 (např. AYKY) bez ukončení uloženého volně</t>
  </si>
  <si>
    <t>-36668674</t>
  </si>
  <si>
    <t>210902111</t>
  </si>
  <si>
    <t>Montáž kabelu Al do 1 kV plného nebo laněného kulatého žíly 4x16 mm2 (např. AYKY) bez ukončení uloženého pevně</t>
  </si>
  <si>
    <t>-1616573858</t>
  </si>
  <si>
    <t>34112316</t>
  </si>
  <si>
    <t>kabel instalační jádro Al plné izolace PVC plášť PVC 450/750V (AYKY) 4x16mm2</t>
  </si>
  <si>
    <t>128</t>
  </si>
  <si>
    <t>2093348979</t>
  </si>
  <si>
    <t>210021071</t>
  </si>
  <si>
    <t>Montáž příchytek plastových jednoduchých KHF průměru 16-25 mm</t>
  </si>
  <si>
    <t>1408010751</t>
  </si>
  <si>
    <t>35432541</t>
  </si>
  <si>
    <t>příchytka kabelová 14-28mm</t>
  </si>
  <si>
    <t>59724292</t>
  </si>
  <si>
    <t>210100003</t>
  </si>
  <si>
    <t>Ukončení vodičů v rozváděči nebo na přístroji včetně zapojení průřezu žíly do 16 mm2</t>
  </si>
  <si>
    <t>1154701392</t>
  </si>
  <si>
    <t>-13636639</t>
  </si>
  <si>
    <t>677068004</t>
  </si>
  <si>
    <t>-278209921</t>
  </si>
  <si>
    <t>35825226</t>
  </si>
  <si>
    <t>pojistka nožová 25A nízkoztrátová 2,70W, provedení normální, charakteristika gG</t>
  </si>
  <si>
    <t>-1505212578</t>
  </si>
  <si>
    <t>V-001.2</t>
  </si>
  <si>
    <t>Elektroměrový rozvaděč ER2 vč. jištění</t>
  </si>
  <si>
    <t>-1449739544</t>
  </si>
  <si>
    <t>1996243871</t>
  </si>
  <si>
    <t>210950202</t>
  </si>
  <si>
    <t>Příplatek na zatahování kabelů hmotnosti do 2 kg do tvárnicových tras a kolektorů</t>
  </si>
  <si>
    <t>1378174235</t>
  </si>
  <si>
    <t>1874594482</t>
  </si>
  <si>
    <t>-2061721483</t>
  </si>
  <si>
    <t>Zemní práce při extr.mont.pracích</t>
  </si>
  <si>
    <t>1802197884</t>
  </si>
  <si>
    <t>-938684526</t>
  </si>
  <si>
    <t>460131114</t>
  </si>
  <si>
    <t>Hloubení nezapažených jam při elektromontážích ručně v hornině tř II skupiny 4</t>
  </si>
  <si>
    <t>-1430176668</t>
  </si>
  <si>
    <t>460391123</t>
  </si>
  <si>
    <t>Zásyp jam při elektromontážích ručně se zhutněním z hornin třídy I skupiny 3</t>
  </si>
  <si>
    <t>772206020</t>
  </si>
  <si>
    <t>460281113</t>
  </si>
  <si>
    <t>Pažení příložné plné výkopů jam hl do 4 m</t>
  </si>
  <si>
    <t>-1649745858</t>
  </si>
  <si>
    <t>460281123</t>
  </si>
  <si>
    <t>Odstranění pažení příložného výkopů jam hl do 4 m</t>
  </si>
  <si>
    <t>1532719579</t>
  </si>
  <si>
    <t>460161142</t>
  </si>
  <si>
    <t>Hloubení kabelových rýh ručně š 35 cm hl 50 cm v hornině tř I skupiny 3</t>
  </si>
  <si>
    <t>2087984613</t>
  </si>
  <si>
    <t>-1063134406</t>
  </si>
  <si>
    <t>460161683</t>
  </si>
  <si>
    <t>Hloubení kabelových rýh ručně š 80 cm hl 120 cm v hornině tř II skupiny 4</t>
  </si>
  <si>
    <t>-20913654</t>
  </si>
  <si>
    <t>460241111</t>
  </si>
  <si>
    <t>Příplatek za ztížení vykopávky při elektromontážích v blízkosti podzemního vedení</t>
  </si>
  <si>
    <t>1389417478</t>
  </si>
  <si>
    <t>-223401591</t>
  </si>
  <si>
    <t>460431152</t>
  </si>
  <si>
    <t>Zásyp kabelových rýh ručně se zhutněním š 35 cm hl 50 cm z horniny tř I skupiny 3</t>
  </si>
  <si>
    <t>1710650325</t>
  </si>
  <si>
    <t>770717426</t>
  </si>
  <si>
    <t>-245712144</t>
  </si>
  <si>
    <t>460661111</t>
  </si>
  <si>
    <t>Kabelové lože z písku pro kabely nn bez zakrytí š lože do 35 cm</t>
  </si>
  <si>
    <t>-223034622</t>
  </si>
  <si>
    <t>460661112</t>
  </si>
  <si>
    <t>Kabelové lože z písku pro kabely nn bez zakrytí š lože přes 35 do 50 cm</t>
  </si>
  <si>
    <t>-1611566905</t>
  </si>
  <si>
    <t>460661114</t>
  </si>
  <si>
    <t>Kabelové lože z písku pro kabely nn bez zakrytí š lože přes 65 do 80 cm</t>
  </si>
  <si>
    <t>-1729781331</t>
  </si>
  <si>
    <t>-2006870620</t>
  </si>
  <si>
    <t>-286203379</t>
  </si>
  <si>
    <t>-673660330</t>
  </si>
  <si>
    <t>460631213</t>
  </si>
  <si>
    <t>Řízené horizontální vrtání při elektromontážích v hornině tř. těžitelnosti I a II skupiny 1 až 4 vnějšího průměru přes 110 do 140 mm</t>
  </si>
  <si>
    <t>-1478871501</t>
  </si>
  <si>
    <t>460742152</t>
  </si>
  <si>
    <t>Osazení kabelových prostupů z trub plastových do protlačovaných otvorů průměru přes 10 do 15 cm</t>
  </si>
  <si>
    <t>-538752520</t>
  </si>
  <si>
    <t>V-004</t>
  </si>
  <si>
    <t>Trubka pro protlak PE 110x6,3 mm</t>
  </si>
  <si>
    <t>1940062387</t>
  </si>
  <si>
    <t>V-005</t>
  </si>
  <si>
    <t>Radarový průzkum pro protlak</t>
  </si>
  <si>
    <t>-1910037729</t>
  </si>
  <si>
    <t>V-008</t>
  </si>
  <si>
    <t>PD pro protlak</t>
  </si>
  <si>
    <t>-149915167</t>
  </si>
  <si>
    <t>460751111</t>
  </si>
  <si>
    <t>Osazení kabelových kanálů do rýhy z prefabrikovaných betonových žlabů vnější šířky do 20 cm</t>
  </si>
  <si>
    <t>1683868930</t>
  </si>
  <si>
    <t>59213009</t>
  </si>
  <si>
    <t>žlab kabelový betonový k ochraně zemního drátovodného vedení 100x17x14cm</t>
  </si>
  <si>
    <t>1590197007</t>
  </si>
  <si>
    <t>46</t>
  </si>
  <si>
    <t>112479898</t>
  </si>
  <si>
    <t>47</t>
  </si>
  <si>
    <t>460242221</t>
  </si>
  <si>
    <t>Provizorní zajištění kabelů ve výkopech při jejich souběhu</t>
  </si>
  <si>
    <t>-1915762209</t>
  </si>
  <si>
    <t>48</t>
  </si>
  <si>
    <t>460242211</t>
  </si>
  <si>
    <t>326528677</t>
  </si>
  <si>
    <t>49</t>
  </si>
  <si>
    <t>460242111</t>
  </si>
  <si>
    <t>Provizorní zajištění potrubí ve výkopech při křížení s kabelem</t>
  </si>
  <si>
    <t>-1315229066</t>
  </si>
  <si>
    <t>50</t>
  </si>
  <si>
    <t>-1358806020</t>
  </si>
  <si>
    <t>51</t>
  </si>
  <si>
    <t>1378396956</t>
  </si>
  <si>
    <t>52</t>
  </si>
  <si>
    <t>564851111</t>
  </si>
  <si>
    <t>Podklad ze štěrkodrtě ŠD tl 150 mm</t>
  </si>
  <si>
    <t>39032312</t>
  </si>
  <si>
    <t>53</t>
  </si>
  <si>
    <t>567132115</t>
  </si>
  <si>
    <t>Podklad ze směsi stmelené cementem SC C 8/10 (KSC I) tl 200 mm</t>
  </si>
  <si>
    <t>-1806541448</t>
  </si>
  <si>
    <t>54</t>
  </si>
  <si>
    <t>573111115</t>
  </si>
  <si>
    <t>Postřik živičný infiltrační s posypem z asfaltu množství 2,5 kg/m2</t>
  </si>
  <si>
    <t>-432402924</t>
  </si>
  <si>
    <t>55</t>
  </si>
  <si>
    <t>565176101R</t>
  </si>
  <si>
    <t>Asfaltový beton vrstva podkladní ACP 22+ (obalované kamenivo OKH) tl 100 mm š do 1,5 m</t>
  </si>
  <si>
    <t>-518840454</t>
  </si>
  <si>
    <t>56</t>
  </si>
  <si>
    <t>573211112</t>
  </si>
  <si>
    <t>Postřik živičný spojovací z asfaltu v množství 0,70 kg/m2</t>
  </si>
  <si>
    <t>326496591</t>
  </si>
  <si>
    <t>57</t>
  </si>
  <si>
    <t>577144031R</t>
  </si>
  <si>
    <t>Asfaltový beton vrstva obrusná ACO 11 + (ABS) tř. I tl 50 mm</t>
  </si>
  <si>
    <t>-1611292837</t>
  </si>
  <si>
    <t>58</t>
  </si>
  <si>
    <t>577145032</t>
  </si>
  <si>
    <t>Asfaltový beton vrstva ložní ACL 16 (ABVH) tl 50 mm š do 1,5 m z modifikovaného asfaltu</t>
  </si>
  <si>
    <t>-47777072</t>
  </si>
  <si>
    <t>59</t>
  </si>
  <si>
    <t>565175101</t>
  </si>
  <si>
    <t>Asfaltový beton vrstva podkladní ACP 16 (obalované kamenivo OKS) tl 100 mm š do 1,5 m</t>
  </si>
  <si>
    <t>2039162846</t>
  </si>
  <si>
    <t>60</t>
  </si>
  <si>
    <t>576123111</t>
  </si>
  <si>
    <t>Asfaltový koberec mastixový SMA 8 (AKMJ) tl 30 mm š do 3 m</t>
  </si>
  <si>
    <t>-370830928</t>
  </si>
  <si>
    <t>61</t>
  </si>
  <si>
    <t>599141111V</t>
  </si>
  <si>
    <t xml:space="preserve">Vyplnění spár  živičnou zálivkou  - včetně prořezu</t>
  </si>
  <si>
    <t>-838093816</t>
  </si>
  <si>
    <t>62</t>
  </si>
  <si>
    <t>460891121</t>
  </si>
  <si>
    <t>Osazení betonového obrubníku silničního ležatého do betonu při elektromontážích</t>
  </si>
  <si>
    <t>1501370800</t>
  </si>
  <si>
    <t>63</t>
  </si>
  <si>
    <t>59217026</t>
  </si>
  <si>
    <t>obrubník betonový silniční 500x150x250mm</t>
  </si>
  <si>
    <t>1634047054</t>
  </si>
  <si>
    <t>460892121</t>
  </si>
  <si>
    <t>Osazení betonového obrubníku chodníkového ležatého do betonu při elektromontážích</t>
  </si>
  <si>
    <t>24255074</t>
  </si>
  <si>
    <t>65</t>
  </si>
  <si>
    <t>59217017</t>
  </si>
  <si>
    <t>obrubník betonový chodníkový 1000x100x250mm</t>
  </si>
  <si>
    <t>-124123797</t>
  </si>
  <si>
    <t>66</t>
  </si>
  <si>
    <t>468011132</t>
  </si>
  <si>
    <t>Odstranění podkladu nebo krytu komunikace při elektromontážích z betonu prostého tl přes 15 do 30 cm</t>
  </si>
  <si>
    <t>-846732902</t>
  </si>
  <si>
    <t>67</t>
  </si>
  <si>
    <t>468011141</t>
  </si>
  <si>
    <t>Odstranění podkladu nebo krytu komunikace při elektromontážích ze živice tl do 5 cm</t>
  </si>
  <si>
    <t>-1554934848</t>
  </si>
  <si>
    <t>68</t>
  </si>
  <si>
    <t>468011143</t>
  </si>
  <si>
    <t>Odstranění podkladu nebo krytu komunikace při elektromontážích ze živice tl přes 10 do 15 cm</t>
  </si>
  <si>
    <t>1195781641</t>
  </si>
  <si>
    <t>69</t>
  </si>
  <si>
    <t>468031121</t>
  </si>
  <si>
    <t>Vytrhání obrub při elektromontážích ležatých silničních s odhozením nebo naložením na dopravní prostředek</t>
  </si>
  <si>
    <t>-1705724699</t>
  </si>
  <si>
    <t>70</t>
  </si>
  <si>
    <t>468031111</t>
  </si>
  <si>
    <t>Vytrhání obrub při elektromontážích ležatých chodníkových s odhozením nebo naložením na dopravní prostředek</t>
  </si>
  <si>
    <t>730809412</t>
  </si>
  <si>
    <t>71</t>
  </si>
  <si>
    <t>468041115</t>
  </si>
  <si>
    <t>Řezání betonového podkladu nebo krytu při elektromontážích hl přes 25 do 30 cm</t>
  </si>
  <si>
    <t>-1460662524</t>
  </si>
  <si>
    <t>72</t>
  </si>
  <si>
    <t>468041121</t>
  </si>
  <si>
    <t>Řezání živičného podkladu nebo krytu při elektromontážích hl do 5 cm</t>
  </si>
  <si>
    <t>-1967991057</t>
  </si>
  <si>
    <t>73</t>
  </si>
  <si>
    <t>468041123</t>
  </si>
  <si>
    <t>Řezání živičného podkladu nebo krytu při elektromontážích hl přes 10 do 15 cm</t>
  </si>
  <si>
    <t>-1385450712</t>
  </si>
  <si>
    <t>74</t>
  </si>
  <si>
    <t>568729718</t>
  </si>
  <si>
    <t>75</t>
  </si>
  <si>
    <t>209127876</t>
  </si>
  <si>
    <t>76</t>
  </si>
  <si>
    <t>-1694465620</t>
  </si>
  <si>
    <t>77</t>
  </si>
  <si>
    <t>-1829036605</t>
  </si>
  <si>
    <t>78</t>
  </si>
  <si>
    <t>997221873</t>
  </si>
  <si>
    <t>2095125819</t>
  </si>
  <si>
    <t>79</t>
  </si>
  <si>
    <t>997221875</t>
  </si>
  <si>
    <t>Poplatek za uložení stavebního odpadu na recyklační skládce (skládkovné) asfaltového bez obsahu dehtu zatříděného do Katalogu odpadů pod kódem 17 03 02</t>
  </si>
  <si>
    <t>1546380926</t>
  </si>
  <si>
    <t>80</t>
  </si>
  <si>
    <t>vl51</t>
  </si>
  <si>
    <t>Betonový recyklát pro zásyp výkopu</t>
  </si>
  <si>
    <t>-1703077596</t>
  </si>
  <si>
    <t>81</t>
  </si>
  <si>
    <t>322076792</t>
  </si>
  <si>
    <t>82</t>
  </si>
  <si>
    <t>324442083</t>
  </si>
  <si>
    <t>83</t>
  </si>
  <si>
    <t>1176718178</t>
  </si>
  <si>
    <t>84</t>
  </si>
  <si>
    <t>-1551389933</t>
  </si>
  <si>
    <t>03 - C - ul. Poříčí a Křížová</t>
  </si>
  <si>
    <t>1645224011</t>
  </si>
  <si>
    <t>1218142732</t>
  </si>
  <si>
    <t>2105373676</t>
  </si>
  <si>
    <t>210902012</t>
  </si>
  <si>
    <t>Montáž kabelu Al do 1 kV plného nebo laněného kulatého žíly 4x25 mm2 (např. AYKY) bez ukončení uloženého volně</t>
  </si>
  <si>
    <t>-1116591391</t>
  </si>
  <si>
    <t>210902112</t>
  </si>
  <si>
    <t>Montáž kabelu Al do 1 kV plného nebo laněného kulatého žíly 4x25 mm2 (např. AYKY) bez ukončení uloženého pevně</t>
  </si>
  <si>
    <t>-987767641</t>
  </si>
  <si>
    <t>34113120</t>
  </si>
  <si>
    <t>kabel silový jádro Al izolace PVC plášť PVC 0,6/1kV (1-AYKY) 4x25mm2</t>
  </si>
  <si>
    <t>-437849124</t>
  </si>
  <si>
    <t>-218077319</t>
  </si>
  <si>
    <t>-1910553128</t>
  </si>
  <si>
    <t>210100004</t>
  </si>
  <si>
    <t>Ukončení vodičů v rozváděči nebo na přístroji včetně zapojení průřezu žíly do 25 mm2</t>
  </si>
  <si>
    <t>330693305</t>
  </si>
  <si>
    <t>-1719250528</t>
  </si>
  <si>
    <t>1396341574</t>
  </si>
  <si>
    <t>-879890023</t>
  </si>
  <si>
    <t>35825228</t>
  </si>
  <si>
    <t>pojistka nožová 32A nízkoztrátová 3,10W, provedení normální, charakteristika gG</t>
  </si>
  <si>
    <t>665088961</t>
  </si>
  <si>
    <t>V-001.3</t>
  </si>
  <si>
    <t>Elektroměrový rozvaděč ER3 vč. jištění</t>
  </si>
  <si>
    <t>1691756645</t>
  </si>
  <si>
    <t>709557229</t>
  </si>
  <si>
    <t>1185927836</t>
  </si>
  <si>
    <t>-2144613472</t>
  </si>
  <si>
    <t>2108000401</t>
  </si>
  <si>
    <t>-2081370460</t>
  </si>
  <si>
    <t>-1419702860</t>
  </si>
  <si>
    <t>2066383549</t>
  </si>
  <si>
    <t>-469653531</t>
  </si>
  <si>
    <t>-2016519038</t>
  </si>
  <si>
    <t>-2048562055</t>
  </si>
  <si>
    <t>1861163245</t>
  </si>
  <si>
    <t>1975296982</t>
  </si>
  <si>
    <t>2007464327</t>
  </si>
  <si>
    <t>1605694833</t>
  </si>
  <si>
    <t>538772839</t>
  </si>
  <si>
    <t>-688492994</t>
  </si>
  <si>
    <t>-861711316</t>
  </si>
  <si>
    <t>124619041</t>
  </si>
  <si>
    <t>191762156</t>
  </si>
  <si>
    <t>-925776460</t>
  </si>
  <si>
    <t>-319386954</t>
  </si>
  <si>
    <t>-124866185</t>
  </si>
  <si>
    <t>-296877981</t>
  </si>
  <si>
    <t>264818198</t>
  </si>
  <si>
    <t>468081524</t>
  </si>
  <si>
    <t>Vybourání otvorů pro elektroinstalace ve zdivu železobetonovém pl přes 0,09 do 0,25 m2 tl přes 45 do 60 cm</t>
  </si>
  <si>
    <t>1113636706</t>
  </si>
  <si>
    <t>1143391514</t>
  </si>
  <si>
    <t>-471998671</t>
  </si>
  <si>
    <t>65441104</t>
  </si>
  <si>
    <t>508901723</t>
  </si>
  <si>
    <t>1154876956</t>
  </si>
  <si>
    <t>2071630519</t>
  </si>
  <si>
    <t>37053694</t>
  </si>
  <si>
    <t>-1491724429</t>
  </si>
  <si>
    <t>-167934478</t>
  </si>
  <si>
    <t>-1134215550</t>
  </si>
  <si>
    <t>1005748389</t>
  </si>
  <si>
    <t>463025202</t>
  </si>
  <si>
    <t>-394929986</t>
  </si>
  <si>
    <t>-1954717558</t>
  </si>
  <si>
    <t>567142115</t>
  </si>
  <si>
    <t>Podklad ze směsi stmelené cementem SC C 8/10 (KSC I) tl 250 mm</t>
  </si>
  <si>
    <t>-31236646</t>
  </si>
  <si>
    <t>1702199902</t>
  </si>
  <si>
    <t>-2056232448</t>
  </si>
  <si>
    <t>609615613</t>
  </si>
  <si>
    <t>1358478575</t>
  </si>
  <si>
    <t>-1335486418</t>
  </si>
  <si>
    <t>226196686</t>
  </si>
  <si>
    <t>-228561169</t>
  </si>
  <si>
    <t>1607286619</t>
  </si>
  <si>
    <t>-874017901</t>
  </si>
  <si>
    <t>1273739395</t>
  </si>
  <si>
    <t>-1667198124</t>
  </si>
  <si>
    <t>59891264</t>
  </si>
  <si>
    <t>672052271</t>
  </si>
  <si>
    <t>-910761785</t>
  </si>
  <si>
    <t>-1005444351</t>
  </si>
  <si>
    <t>423945996</t>
  </si>
  <si>
    <t>-1882016977</t>
  </si>
  <si>
    <t>-1154467124</t>
  </si>
  <si>
    <t>-1427968379</t>
  </si>
  <si>
    <t>1185195603</t>
  </si>
  <si>
    <t>86</t>
  </si>
  <si>
    <t>468101132</t>
  </si>
  <si>
    <t>Vysekání rýh pro montáž trubek a kabelů ve zdivu betonovém hl přes 5 do 7 cm a š přes 7 do 10 cm</t>
  </si>
  <si>
    <t>-2102181060</t>
  </si>
  <si>
    <t>87</t>
  </si>
  <si>
    <t>460941232</t>
  </si>
  <si>
    <t>Vyplnění a omítnutí rýh při elektroinstalacích ve stěnách hl přes 5 do 7 cm a š přes 7 do 10 cm</t>
  </si>
  <si>
    <t>5017617</t>
  </si>
  <si>
    <t>-1135133063</t>
  </si>
  <si>
    <t>-1347282534</t>
  </si>
  <si>
    <t>805860659</t>
  </si>
  <si>
    <t>-1450557232</t>
  </si>
  <si>
    <t>-428095279</t>
  </si>
  <si>
    <t>-192079312</t>
  </si>
  <si>
    <t>969891044</t>
  </si>
  <si>
    <t>-815600662</t>
  </si>
  <si>
    <t>-360675537</t>
  </si>
  <si>
    <t>712623776</t>
  </si>
  <si>
    <t>85</t>
  </si>
  <si>
    <t>808454113</t>
  </si>
  <si>
    <t>04 - D - Bakalovo a Štýřické nábřeží</t>
  </si>
  <si>
    <t>HSV - Práce a dodávky HSV</t>
  </si>
  <si>
    <t xml:space="preserve">    5 - Komunikace pozemní</t>
  </si>
  <si>
    <t>Práce a dodávky HSV</t>
  </si>
  <si>
    <t>Komunikace pozemní</t>
  </si>
  <si>
    <t>210902015</t>
  </si>
  <si>
    <t>Montáž kabelu Al do 1 kV plného nebo laněného kulatého žíly 4x70 mm2 (např. AYKY) bez ukončení uloženého volně</t>
  </si>
  <si>
    <t>-1644587190</t>
  </si>
  <si>
    <t>210902115</t>
  </si>
  <si>
    <t>Montáž kabelu Al do 1 kV plného nebo laněného kulatého žíly 4x70 mm2 (např. AYKY) bez ukončení uloženého pevně</t>
  </si>
  <si>
    <t>1214864967</t>
  </si>
  <si>
    <t>34113080</t>
  </si>
  <si>
    <t>kabel silový jádro Al izolace PVC plášť PVC 0,6/1kV (1-AYKY) 4x70mm2</t>
  </si>
  <si>
    <t>426145984</t>
  </si>
  <si>
    <t>210102308</t>
  </si>
  <si>
    <t>Propojení kabelů silových celoplastových spojkou do 1 kV Raychem EPKJ 0249</t>
  </si>
  <si>
    <t>661676489</t>
  </si>
  <si>
    <t>35436031</t>
  </si>
  <si>
    <t xml:space="preserve">spojka kabelová smršťovaná přímá do 1kV  91ahsc-95 3-4ž.x50-95mm</t>
  </si>
  <si>
    <t>-2078593072</t>
  </si>
  <si>
    <t>515013972</t>
  </si>
  <si>
    <t>1226187100</t>
  </si>
  <si>
    <t>1990893425</t>
  </si>
  <si>
    <t>210021072</t>
  </si>
  <si>
    <t>Montáž příchytek plastových jednoduchých KHF průměru 24-38 mm</t>
  </si>
  <si>
    <t>258930332</t>
  </si>
  <si>
    <t>35432545</t>
  </si>
  <si>
    <t>příchytka kabelová 29-40mm</t>
  </si>
  <si>
    <t>-611905702</t>
  </si>
  <si>
    <t>210100007</t>
  </si>
  <si>
    <t>Ukončení vodičů v rozváděči nebo na přístroji včetně zapojení průřezu žíly do 70 mm2</t>
  </si>
  <si>
    <t>1047999455</t>
  </si>
  <si>
    <t>389321017</t>
  </si>
  <si>
    <t>-1598244895</t>
  </si>
  <si>
    <t>886203908</t>
  </si>
  <si>
    <t>-1447953296</t>
  </si>
  <si>
    <t>V-001.4</t>
  </si>
  <si>
    <t>Elektroměrový rozvaděč ER4 vč. jištění</t>
  </si>
  <si>
    <t>1578147798</t>
  </si>
  <si>
    <t>1938366317</t>
  </si>
  <si>
    <t>199509560</t>
  </si>
  <si>
    <t>1400975615</t>
  </si>
  <si>
    <t>-1257193901</t>
  </si>
  <si>
    <t>-944578622</t>
  </si>
  <si>
    <t>-351576376</t>
  </si>
  <si>
    <t>21713436</t>
  </si>
  <si>
    <t>-2094133961</t>
  </si>
  <si>
    <t>-703572634</t>
  </si>
  <si>
    <t>-1147650200</t>
  </si>
  <si>
    <t>458639798</t>
  </si>
  <si>
    <t>-766004527</t>
  </si>
  <si>
    <t>-1061333684</t>
  </si>
  <si>
    <t>118388098</t>
  </si>
  <si>
    <t>2013159910</t>
  </si>
  <si>
    <t>208241600</t>
  </si>
  <si>
    <t>-552956520</t>
  </si>
  <si>
    <t>1942969271</t>
  </si>
  <si>
    <t>1380058945</t>
  </si>
  <si>
    <t>463275951</t>
  </si>
  <si>
    <t>1707919908</t>
  </si>
  <si>
    <t>-2080918689</t>
  </si>
  <si>
    <t>67939462</t>
  </si>
  <si>
    <t>515412253</t>
  </si>
  <si>
    <t>468081414</t>
  </si>
  <si>
    <t>Vybourání otvorů pro elektroinstalace ve zdivu betonovém pl do 0,02 m2 tl přes 45 do 60 cm</t>
  </si>
  <si>
    <t>634551870</t>
  </si>
  <si>
    <t>2034940907</t>
  </si>
  <si>
    <t>426008666</t>
  </si>
  <si>
    <t>-872945340</t>
  </si>
  <si>
    <t>976238746</t>
  </si>
  <si>
    <t>-1313938582</t>
  </si>
  <si>
    <t>1567671290</t>
  </si>
  <si>
    <t>233690602</t>
  </si>
  <si>
    <t>183907637</t>
  </si>
  <si>
    <t>34708991</t>
  </si>
  <si>
    <t>-1723540390</t>
  </si>
  <si>
    <t>-745914754</t>
  </si>
  <si>
    <t>1965379285</t>
  </si>
  <si>
    <t>-647717233</t>
  </si>
  <si>
    <t>925281439</t>
  </si>
  <si>
    <t>1853283380</t>
  </si>
  <si>
    <t>-537106904</t>
  </si>
  <si>
    <t>1891316337</t>
  </si>
  <si>
    <t>-1587758436</t>
  </si>
  <si>
    <t>260263626</t>
  </si>
  <si>
    <t>-16191675</t>
  </si>
  <si>
    <t>1786336500</t>
  </si>
  <si>
    <t>1382595618</t>
  </si>
  <si>
    <t>1582516517</t>
  </si>
  <si>
    <t>591241111</t>
  </si>
  <si>
    <t>Kladení dlažby z kostek drobných z kamene na MC tl 50 mm</t>
  </si>
  <si>
    <t>-1656761501</t>
  </si>
  <si>
    <t>58381007</t>
  </si>
  <si>
    <t>kostka dlažební žula drobná 8/10</t>
  </si>
  <si>
    <t>212032429</t>
  </si>
  <si>
    <t>596211110</t>
  </si>
  <si>
    <t>Kladení zámkové dlažby komunikací pro pěší tl 60 mm skupiny A pl do 50 m2</t>
  </si>
  <si>
    <t>415022267</t>
  </si>
  <si>
    <t>59245015</t>
  </si>
  <si>
    <t>dlažba zámková tvaru I 200x165x60mm přírodní</t>
  </si>
  <si>
    <t>-1492350229</t>
  </si>
  <si>
    <t>-1802687071</t>
  </si>
  <si>
    <t>-1070027758</t>
  </si>
  <si>
    <t>-1330926759</t>
  </si>
  <si>
    <t>-701741279</t>
  </si>
  <si>
    <t>-447443717</t>
  </si>
  <si>
    <t>-2037565528</t>
  </si>
  <si>
    <t>-1927086041</t>
  </si>
  <si>
    <t>32212181</t>
  </si>
  <si>
    <t>1416122140</t>
  </si>
  <si>
    <t>-438135575</t>
  </si>
  <si>
    <t>724922775</t>
  </si>
  <si>
    <t>-1918089173</t>
  </si>
  <si>
    <t>468022122</t>
  </si>
  <si>
    <t>Rozebrání dlažeb při elektromontážích ručně z kostek drobných do malty spáry zalité</t>
  </si>
  <si>
    <t>1930243495</t>
  </si>
  <si>
    <t>468021221</t>
  </si>
  <si>
    <t>Rozebrání dlažeb při elektromontážích ručně z dlaždic zámkových do písku spáry nezalité</t>
  </si>
  <si>
    <t>-1692547366</t>
  </si>
  <si>
    <t>1935516846</t>
  </si>
  <si>
    <t>-629086457</t>
  </si>
  <si>
    <t>-1417222729</t>
  </si>
  <si>
    <t>1000269441</t>
  </si>
  <si>
    <t>-896624025</t>
  </si>
  <si>
    <t>88</t>
  </si>
  <si>
    <t>302452345</t>
  </si>
  <si>
    <t>89</t>
  </si>
  <si>
    <t>1108894079</t>
  </si>
  <si>
    <t>90</t>
  </si>
  <si>
    <t>V-010</t>
  </si>
  <si>
    <t>Rozebrání stávajících betonových schodů</t>
  </si>
  <si>
    <t>-1521202922</t>
  </si>
  <si>
    <t>91</t>
  </si>
  <si>
    <t>V-011</t>
  </si>
  <si>
    <t>Osazení betonových schodů vč. stávajícího materiálu</t>
  </si>
  <si>
    <t>-1731696587</t>
  </si>
  <si>
    <t>92</t>
  </si>
  <si>
    <t>-104320409</t>
  </si>
  <si>
    <t>93</t>
  </si>
  <si>
    <t>210280353</t>
  </si>
  <si>
    <t>Zkoušky kabelů silových do 1 kV počtu a průřezu žil do 4x70 až 95 mm2</t>
  </si>
  <si>
    <t>844577801</t>
  </si>
  <si>
    <t>94</t>
  </si>
  <si>
    <t>210280002</t>
  </si>
  <si>
    <t>Zkoušky a prohlídky el rozvodů a zařízení celková prohlídka pro objem montážních prací přes 100 do 500 tis Kč</t>
  </si>
  <si>
    <t>-1922844954</t>
  </si>
  <si>
    <t>95</t>
  </si>
  <si>
    <t>1650249061</t>
  </si>
  <si>
    <t>96</t>
  </si>
  <si>
    <t>-2057879650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</si>
</sst>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020-000155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Připojení hradidlových a čerpacích komor k elektrické rozvodné síti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19. 11. 2021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>Ing. Tomáš Veselý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>Puttner, s.r.o.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ROUND(SUM(AG95:AG99),2)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ROUND(SUM(AS95:AS99),2)</f>
        <v>0</v>
      </c>
      <c r="AT94" s="95">
        <f>ROUND(SUM(AV94:AW94),2)</f>
        <v>0</v>
      </c>
      <c r="AU94" s="96">
        <f>ROUND(SUM(AU95:AU99),5)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ROUND(SUM(AZ95:AZ99),2)</f>
        <v>0</v>
      </c>
      <c r="BA94" s="95">
        <f>ROUND(SUM(BA95:BA99),2)</f>
        <v>0</v>
      </c>
      <c r="BB94" s="95">
        <f>ROUND(SUM(BB95:BB99),2)</f>
        <v>0</v>
      </c>
      <c r="BC94" s="95">
        <f>ROUND(SUM(BC95:BC99),2)</f>
        <v>0</v>
      </c>
      <c r="BD94" s="97">
        <f>ROUND(SUM(BD95:BD99),2)</f>
        <v>0</v>
      </c>
      <c r="BE94" s="6"/>
      <c r="BS94" s="98" t="s">
        <v>74</v>
      </c>
      <c r="BT94" s="98" t="s">
        <v>75</v>
      </c>
      <c r="BU94" s="99" t="s">
        <v>76</v>
      </c>
      <c r="BV94" s="98" t="s">
        <v>77</v>
      </c>
      <c r="BW94" s="98" t="s">
        <v>4</v>
      </c>
      <c r="BX94" s="98" t="s">
        <v>78</v>
      </c>
      <c r="CL94" s="98" t="s">
        <v>1</v>
      </c>
    </row>
    <row r="95" s="7" customFormat="1" ht="16.5" customHeight="1">
      <c r="A95" s="100" t="s">
        <v>79</v>
      </c>
      <c r="B95" s="101"/>
      <c r="C95" s="102"/>
      <c r="D95" s="103" t="s">
        <v>80</v>
      </c>
      <c r="E95" s="103"/>
      <c r="F95" s="103"/>
      <c r="G95" s="103"/>
      <c r="H95" s="103"/>
      <c r="I95" s="104"/>
      <c r="J95" s="103" t="s">
        <v>81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'00 - Ostatní rozpočtové n...'!J30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82</v>
      </c>
      <c r="AR95" s="101"/>
      <c r="AS95" s="107">
        <v>0</v>
      </c>
      <c r="AT95" s="108">
        <f>ROUND(SUM(AV95:AW95),2)</f>
        <v>0</v>
      </c>
      <c r="AU95" s="109">
        <f>'00 - Ostatní rozpočtové n...'!P118</f>
        <v>0</v>
      </c>
      <c r="AV95" s="108">
        <f>'00 - Ostatní rozpočtové n...'!J33</f>
        <v>0</v>
      </c>
      <c r="AW95" s="108">
        <f>'00 - Ostatní rozpočtové n...'!J34</f>
        <v>0</v>
      </c>
      <c r="AX95" s="108">
        <f>'00 - Ostatní rozpočtové n...'!J35</f>
        <v>0</v>
      </c>
      <c r="AY95" s="108">
        <f>'00 - Ostatní rozpočtové n...'!J36</f>
        <v>0</v>
      </c>
      <c r="AZ95" s="108">
        <f>'00 - Ostatní rozpočtové n...'!F33</f>
        <v>0</v>
      </c>
      <c r="BA95" s="108">
        <f>'00 - Ostatní rozpočtové n...'!F34</f>
        <v>0</v>
      </c>
      <c r="BB95" s="108">
        <f>'00 - Ostatní rozpočtové n...'!F35</f>
        <v>0</v>
      </c>
      <c r="BC95" s="108">
        <f>'00 - Ostatní rozpočtové n...'!F36</f>
        <v>0</v>
      </c>
      <c r="BD95" s="110">
        <f>'00 - Ostatní rozpočtové n...'!F37</f>
        <v>0</v>
      </c>
      <c r="BE95" s="7"/>
      <c r="BT95" s="111" t="s">
        <v>83</v>
      </c>
      <c r="BV95" s="111" t="s">
        <v>77</v>
      </c>
      <c r="BW95" s="111" t="s">
        <v>84</v>
      </c>
      <c r="BX95" s="111" t="s">
        <v>4</v>
      </c>
      <c r="CL95" s="111" t="s">
        <v>1</v>
      </c>
      <c r="CM95" s="111" t="s">
        <v>85</v>
      </c>
    </row>
    <row r="96" s="7" customFormat="1" ht="16.5" customHeight="1">
      <c r="A96" s="100" t="s">
        <v>79</v>
      </c>
      <c r="B96" s="101"/>
      <c r="C96" s="102"/>
      <c r="D96" s="103" t="s">
        <v>86</v>
      </c>
      <c r="E96" s="103"/>
      <c r="F96" s="103"/>
      <c r="G96" s="103"/>
      <c r="H96" s="103"/>
      <c r="I96" s="104"/>
      <c r="J96" s="103" t="s">
        <v>87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'01 - A - Riviera'!J30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82</v>
      </c>
      <c r="AR96" s="101"/>
      <c r="AS96" s="107">
        <v>0</v>
      </c>
      <c r="AT96" s="108">
        <f>ROUND(SUM(AV96:AW96),2)</f>
        <v>0</v>
      </c>
      <c r="AU96" s="109">
        <f>'01 - A - Riviera'!P120</f>
        <v>0</v>
      </c>
      <c r="AV96" s="108">
        <f>'01 - A - Riviera'!J33</f>
        <v>0</v>
      </c>
      <c r="AW96" s="108">
        <f>'01 - A - Riviera'!J34</f>
        <v>0</v>
      </c>
      <c r="AX96" s="108">
        <f>'01 - A - Riviera'!J35</f>
        <v>0</v>
      </c>
      <c r="AY96" s="108">
        <f>'01 - A - Riviera'!J36</f>
        <v>0</v>
      </c>
      <c r="AZ96" s="108">
        <f>'01 - A - Riviera'!F33</f>
        <v>0</v>
      </c>
      <c r="BA96" s="108">
        <f>'01 - A - Riviera'!F34</f>
        <v>0</v>
      </c>
      <c r="BB96" s="108">
        <f>'01 - A - Riviera'!F35</f>
        <v>0</v>
      </c>
      <c r="BC96" s="108">
        <f>'01 - A - Riviera'!F36</f>
        <v>0</v>
      </c>
      <c r="BD96" s="110">
        <f>'01 - A - Riviera'!F37</f>
        <v>0</v>
      </c>
      <c r="BE96" s="7"/>
      <c r="BT96" s="111" t="s">
        <v>83</v>
      </c>
      <c r="BV96" s="111" t="s">
        <v>77</v>
      </c>
      <c r="BW96" s="111" t="s">
        <v>88</v>
      </c>
      <c r="BX96" s="111" t="s">
        <v>4</v>
      </c>
      <c r="CL96" s="111" t="s">
        <v>1</v>
      </c>
      <c r="CM96" s="111" t="s">
        <v>85</v>
      </c>
    </row>
    <row r="97" s="7" customFormat="1" ht="16.5" customHeight="1">
      <c r="A97" s="100" t="s">
        <v>79</v>
      </c>
      <c r="B97" s="101"/>
      <c r="C97" s="102"/>
      <c r="D97" s="103" t="s">
        <v>89</v>
      </c>
      <c r="E97" s="103"/>
      <c r="F97" s="103"/>
      <c r="G97" s="103"/>
      <c r="H97" s="103"/>
      <c r="I97" s="104"/>
      <c r="J97" s="103" t="s">
        <v>90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5">
        <f>'02 - B - Táborského nábřeží'!J30</f>
        <v>0</v>
      </c>
      <c r="AH97" s="104"/>
      <c r="AI97" s="104"/>
      <c r="AJ97" s="104"/>
      <c r="AK97" s="104"/>
      <c r="AL97" s="104"/>
      <c r="AM97" s="104"/>
      <c r="AN97" s="105">
        <f>SUM(AG97,AT97)</f>
        <v>0</v>
      </c>
      <c r="AO97" s="104"/>
      <c r="AP97" s="104"/>
      <c r="AQ97" s="106" t="s">
        <v>82</v>
      </c>
      <c r="AR97" s="101"/>
      <c r="AS97" s="107">
        <v>0</v>
      </c>
      <c r="AT97" s="108">
        <f>ROUND(SUM(AV97:AW97),2)</f>
        <v>0</v>
      </c>
      <c r="AU97" s="109">
        <f>'02 - B - Táborského nábřeží'!P120</f>
        <v>0</v>
      </c>
      <c r="AV97" s="108">
        <f>'02 - B - Táborského nábřeží'!J33</f>
        <v>0</v>
      </c>
      <c r="AW97" s="108">
        <f>'02 - B - Táborského nábřeží'!J34</f>
        <v>0</v>
      </c>
      <c r="AX97" s="108">
        <f>'02 - B - Táborského nábřeží'!J35</f>
        <v>0</v>
      </c>
      <c r="AY97" s="108">
        <f>'02 - B - Táborského nábřeží'!J36</f>
        <v>0</v>
      </c>
      <c r="AZ97" s="108">
        <f>'02 - B - Táborského nábřeží'!F33</f>
        <v>0</v>
      </c>
      <c r="BA97" s="108">
        <f>'02 - B - Táborského nábřeží'!F34</f>
        <v>0</v>
      </c>
      <c r="BB97" s="108">
        <f>'02 - B - Táborského nábřeží'!F35</f>
        <v>0</v>
      </c>
      <c r="BC97" s="108">
        <f>'02 - B - Táborského nábřeží'!F36</f>
        <v>0</v>
      </c>
      <c r="BD97" s="110">
        <f>'02 - B - Táborského nábřeží'!F37</f>
        <v>0</v>
      </c>
      <c r="BE97" s="7"/>
      <c r="BT97" s="111" t="s">
        <v>83</v>
      </c>
      <c r="BV97" s="111" t="s">
        <v>77</v>
      </c>
      <c r="BW97" s="111" t="s">
        <v>91</v>
      </c>
      <c r="BX97" s="111" t="s">
        <v>4</v>
      </c>
      <c r="CL97" s="111" t="s">
        <v>1</v>
      </c>
      <c r="CM97" s="111" t="s">
        <v>85</v>
      </c>
    </row>
    <row r="98" s="7" customFormat="1" ht="16.5" customHeight="1">
      <c r="A98" s="100" t="s">
        <v>79</v>
      </c>
      <c r="B98" s="101"/>
      <c r="C98" s="102"/>
      <c r="D98" s="103" t="s">
        <v>92</v>
      </c>
      <c r="E98" s="103"/>
      <c r="F98" s="103"/>
      <c r="G98" s="103"/>
      <c r="H98" s="103"/>
      <c r="I98" s="104"/>
      <c r="J98" s="103" t="s">
        <v>93</v>
      </c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5">
        <f>'03 - C - ul. Poříčí a Kří...'!J30</f>
        <v>0</v>
      </c>
      <c r="AH98" s="104"/>
      <c r="AI98" s="104"/>
      <c r="AJ98" s="104"/>
      <c r="AK98" s="104"/>
      <c r="AL98" s="104"/>
      <c r="AM98" s="104"/>
      <c r="AN98" s="105">
        <f>SUM(AG98,AT98)</f>
        <v>0</v>
      </c>
      <c r="AO98" s="104"/>
      <c r="AP98" s="104"/>
      <c r="AQ98" s="106" t="s">
        <v>82</v>
      </c>
      <c r="AR98" s="101"/>
      <c r="AS98" s="107">
        <v>0</v>
      </c>
      <c r="AT98" s="108">
        <f>ROUND(SUM(AV98:AW98),2)</f>
        <v>0</v>
      </c>
      <c r="AU98" s="109">
        <f>'03 - C - ul. Poříčí a Kří...'!P120</f>
        <v>0</v>
      </c>
      <c r="AV98" s="108">
        <f>'03 - C - ul. Poříčí a Kří...'!J33</f>
        <v>0</v>
      </c>
      <c r="AW98" s="108">
        <f>'03 - C - ul. Poříčí a Kří...'!J34</f>
        <v>0</v>
      </c>
      <c r="AX98" s="108">
        <f>'03 - C - ul. Poříčí a Kří...'!J35</f>
        <v>0</v>
      </c>
      <c r="AY98" s="108">
        <f>'03 - C - ul. Poříčí a Kří...'!J36</f>
        <v>0</v>
      </c>
      <c r="AZ98" s="108">
        <f>'03 - C - ul. Poříčí a Kří...'!F33</f>
        <v>0</v>
      </c>
      <c r="BA98" s="108">
        <f>'03 - C - ul. Poříčí a Kří...'!F34</f>
        <v>0</v>
      </c>
      <c r="BB98" s="108">
        <f>'03 - C - ul. Poříčí a Kří...'!F35</f>
        <v>0</v>
      </c>
      <c r="BC98" s="108">
        <f>'03 - C - ul. Poříčí a Kří...'!F36</f>
        <v>0</v>
      </c>
      <c r="BD98" s="110">
        <f>'03 - C - ul. Poříčí a Kří...'!F37</f>
        <v>0</v>
      </c>
      <c r="BE98" s="7"/>
      <c r="BT98" s="111" t="s">
        <v>83</v>
      </c>
      <c r="BV98" s="111" t="s">
        <v>77</v>
      </c>
      <c r="BW98" s="111" t="s">
        <v>94</v>
      </c>
      <c r="BX98" s="111" t="s">
        <v>4</v>
      </c>
      <c r="CL98" s="111" t="s">
        <v>1</v>
      </c>
      <c r="CM98" s="111" t="s">
        <v>85</v>
      </c>
    </row>
    <row r="99" s="7" customFormat="1" ht="16.5" customHeight="1">
      <c r="A99" s="100" t="s">
        <v>79</v>
      </c>
      <c r="B99" s="101"/>
      <c r="C99" s="102"/>
      <c r="D99" s="103" t="s">
        <v>95</v>
      </c>
      <c r="E99" s="103"/>
      <c r="F99" s="103"/>
      <c r="G99" s="103"/>
      <c r="H99" s="103"/>
      <c r="I99" s="104"/>
      <c r="J99" s="103" t="s">
        <v>96</v>
      </c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5">
        <f>'04 - D - Bakalovo a Štýři...'!J30</f>
        <v>0</v>
      </c>
      <c r="AH99" s="104"/>
      <c r="AI99" s="104"/>
      <c r="AJ99" s="104"/>
      <c r="AK99" s="104"/>
      <c r="AL99" s="104"/>
      <c r="AM99" s="104"/>
      <c r="AN99" s="105">
        <f>SUM(AG99,AT99)</f>
        <v>0</v>
      </c>
      <c r="AO99" s="104"/>
      <c r="AP99" s="104"/>
      <c r="AQ99" s="106" t="s">
        <v>82</v>
      </c>
      <c r="AR99" s="101"/>
      <c r="AS99" s="112">
        <v>0</v>
      </c>
      <c r="AT99" s="113">
        <f>ROUND(SUM(AV99:AW99),2)</f>
        <v>0</v>
      </c>
      <c r="AU99" s="114">
        <f>'04 - D - Bakalovo a Štýři...'!P122</f>
        <v>0</v>
      </c>
      <c r="AV99" s="113">
        <f>'04 - D - Bakalovo a Štýři...'!J33</f>
        <v>0</v>
      </c>
      <c r="AW99" s="113">
        <f>'04 - D - Bakalovo a Štýři...'!J34</f>
        <v>0</v>
      </c>
      <c r="AX99" s="113">
        <f>'04 - D - Bakalovo a Štýři...'!J35</f>
        <v>0</v>
      </c>
      <c r="AY99" s="113">
        <f>'04 - D - Bakalovo a Štýři...'!J36</f>
        <v>0</v>
      </c>
      <c r="AZ99" s="113">
        <f>'04 - D - Bakalovo a Štýři...'!F33</f>
        <v>0</v>
      </c>
      <c r="BA99" s="113">
        <f>'04 - D - Bakalovo a Štýři...'!F34</f>
        <v>0</v>
      </c>
      <c r="BB99" s="113">
        <f>'04 - D - Bakalovo a Štýři...'!F35</f>
        <v>0</v>
      </c>
      <c r="BC99" s="113">
        <f>'04 - D - Bakalovo a Štýři...'!F36</f>
        <v>0</v>
      </c>
      <c r="BD99" s="115">
        <f>'04 - D - Bakalovo a Štýři...'!F37</f>
        <v>0</v>
      </c>
      <c r="BE99" s="7"/>
      <c r="BT99" s="111" t="s">
        <v>83</v>
      </c>
      <c r="BV99" s="111" t="s">
        <v>77</v>
      </c>
      <c r="BW99" s="111" t="s">
        <v>97</v>
      </c>
      <c r="BX99" s="111" t="s">
        <v>4</v>
      </c>
      <c r="CL99" s="111" t="s">
        <v>1</v>
      </c>
      <c r="CM99" s="111" t="s">
        <v>85</v>
      </c>
    </row>
    <row r="100" s="2" customFormat="1" ht="30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5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="2" customFormat="1" ht="6.96" customHeight="1">
      <c r="A101" s="34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35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 - Ostatní rozpočtové n...'!C2" display="/"/>
    <hyperlink ref="A96" location="'01 - A - Riviera'!C2" display="/"/>
    <hyperlink ref="A97" location="'02 - B - Táborského nábřeží'!C2" display="/"/>
    <hyperlink ref="A98" location="'03 - C - ul. Poříčí a Kří...'!C2" display="/"/>
    <hyperlink ref="A99" location="'04 - D - Bakalovo a Štýř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98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Připojení hradidlových a čerpacích komor k elektrické rozvodné síti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100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19. 11. 2021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ROUND((SUM(BE118:BE137)),  2)</f>
        <v>0</v>
      </c>
      <c r="G33" s="34"/>
      <c r="H33" s="34"/>
      <c r="I33" s="124">
        <v>0.20999999999999999</v>
      </c>
      <c r="J33" s="123">
        <f>ROUND(((SUM(BE118:BE137))*I33),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ROUND((SUM(BF118:BF137)),  2)</f>
        <v>0</v>
      </c>
      <c r="G34" s="34"/>
      <c r="H34" s="34"/>
      <c r="I34" s="124">
        <v>0.14999999999999999</v>
      </c>
      <c r="J34" s="123">
        <f>ROUND(((SUM(BF118:BF137))*I34),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ROUND((SUM(BG118:BG137)),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ROUND((SUM(BH118:BH137)),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ROUND((SUM(BI118:BI137)),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Připojení hradidlových a čerpacích komor k elektrické rozvodné síti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00 - Ostatní rozpočtové náklady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19. 11. 2021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Ing. Tomáš Veselý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102</v>
      </c>
      <c r="D94" s="125"/>
      <c r="E94" s="125"/>
      <c r="F94" s="125"/>
      <c r="G94" s="125"/>
      <c r="H94" s="125"/>
      <c r="I94" s="125"/>
      <c r="J94" s="134" t="s">
        <v>103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104</v>
      </c>
      <c r="D96" s="34"/>
      <c r="E96" s="34"/>
      <c r="F96" s="34"/>
      <c r="G96" s="34"/>
      <c r="H96" s="34"/>
      <c r="I96" s="34"/>
      <c r="J96" s="92">
        <f>J118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hidden="1" s="9" customFormat="1" ht="24.96" customHeight="1">
      <c r="A97" s="9"/>
      <c r="B97" s="136"/>
      <c r="C97" s="9"/>
      <c r="D97" s="137" t="s">
        <v>106</v>
      </c>
      <c r="E97" s="138"/>
      <c r="F97" s="138"/>
      <c r="G97" s="138"/>
      <c r="H97" s="138"/>
      <c r="I97" s="138"/>
      <c r="J97" s="139">
        <f>J119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107</v>
      </c>
      <c r="E98" s="142"/>
      <c r="F98" s="142"/>
      <c r="G98" s="142"/>
      <c r="H98" s="142"/>
      <c r="I98" s="142"/>
      <c r="J98" s="143">
        <f>J120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idden="1" s="2" customFormat="1" ht="6.96" customHeight="1">
      <c r="A100" s="34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/>
    <row r="102" hidden="1"/>
    <row r="103" hidden="1"/>
    <row r="104" s="2" customFormat="1" ht="6.96" customHeight="1">
      <c r="A104" s="34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108</v>
      </c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16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6.5" customHeight="1">
      <c r="A108" s="34"/>
      <c r="B108" s="35"/>
      <c r="C108" s="34"/>
      <c r="D108" s="34"/>
      <c r="E108" s="117" t="str">
        <f>E7</f>
        <v>Připojení hradidlových a čerpacích komor k elektrické rozvodné síti</v>
      </c>
      <c r="F108" s="28"/>
      <c r="G108" s="28"/>
      <c r="H108" s="28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99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63" t="str">
        <f>E9</f>
        <v>00 - Ostatní rozpočtové náklady</v>
      </c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20</v>
      </c>
      <c r="D112" s="34"/>
      <c r="E112" s="34"/>
      <c r="F112" s="23" t="str">
        <f>F12</f>
        <v xml:space="preserve"> </v>
      </c>
      <c r="G112" s="34"/>
      <c r="H112" s="34"/>
      <c r="I112" s="28" t="s">
        <v>22</v>
      </c>
      <c r="J112" s="65" t="str">
        <f>IF(J12="","",J12)</f>
        <v>19. 11. 2021</v>
      </c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24</v>
      </c>
      <c r="D114" s="34"/>
      <c r="E114" s="34"/>
      <c r="F114" s="23" t="str">
        <f>E15</f>
        <v xml:space="preserve"> </v>
      </c>
      <c r="G114" s="34"/>
      <c r="H114" s="34"/>
      <c r="I114" s="28" t="s">
        <v>29</v>
      </c>
      <c r="J114" s="32" t="str">
        <f>E21</f>
        <v>Ing. Tomáš Veselý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27</v>
      </c>
      <c r="D115" s="34"/>
      <c r="E115" s="34"/>
      <c r="F115" s="23" t="str">
        <f>IF(E18="","",E18)</f>
        <v>Vyplň údaj</v>
      </c>
      <c r="G115" s="34"/>
      <c r="H115" s="34"/>
      <c r="I115" s="28" t="s">
        <v>32</v>
      </c>
      <c r="J115" s="32" t="str">
        <f>E24</f>
        <v>Puttner, s.r.o.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44"/>
      <c r="B117" s="145"/>
      <c r="C117" s="146" t="s">
        <v>109</v>
      </c>
      <c r="D117" s="147" t="s">
        <v>60</v>
      </c>
      <c r="E117" s="147" t="s">
        <v>56</v>
      </c>
      <c r="F117" s="147" t="s">
        <v>57</v>
      </c>
      <c r="G117" s="147" t="s">
        <v>110</v>
      </c>
      <c r="H117" s="147" t="s">
        <v>111</v>
      </c>
      <c r="I117" s="147" t="s">
        <v>112</v>
      </c>
      <c r="J117" s="148" t="s">
        <v>103</v>
      </c>
      <c r="K117" s="149" t="s">
        <v>113</v>
      </c>
      <c r="L117" s="150"/>
      <c r="M117" s="82" t="s">
        <v>1</v>
      </c>
      <c r="N117" s="83" t="s">
        <v>39</v>
      </c>
      <c r="O117" s="83" t="s">
        <v>114</v>
      </c>
      <c r="P117" s="83" t="s">
        <v>115</v>
      </c>
      <c r="Q117" s="83" t="s">
        <v>116</v>
      </c>
      <c r="R117" s="83" t="s">
        <v>117</v>
      </c>
      <c r="S117" s="83" t="s">
        <v>118</v>
      </c>
      <c r="T117" s="84" t="s">
        <v>119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</row>
    <row r="118" s="2" customFormat="1" ht="22.8" customHeight="1">
      <c r="A118" s="34"/>
      <c r="B118" s="35"/>
      <c r="C118" s="89" t="s">
        <v>120</v>
      </c>
      <c r="D118" s="34"/>
      <c r="E118" s="34"/>
      <c r="F118" s="34"/>
      <c r="G118" s="34"/>
      <c r="H118" s="34"/>
      <c r="I118" s="34"/>
      <c r="J118" s="151">
        <f>BK118</f>
        <v>0</v>
      </c>
      <c r="K118" s="34"/>
      <c r="L118" s="35"/>
      <c r="M118" s="85"/>
      <c r="N118" s="69"/>
      <c r="O118" s="86"/>
      <c r="P118" s="152">
        <f>P119</f>
        <v>0</v>
      </c>
      <c r="Q118" s="86"/>
      <c r="R118" s="152">
        <f>R119</f>
        <v>0</v>
      </c>
      <c r="S118" s="86"/>
      <c r="T118" s="153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5" t="s">
        <v>74</v>
      </c>
      <c r="AU118" s="15" t="s">
        <v>105</v>
      </c>
      <c r="BK118" s="154">
        <f>BK119</f>
        <v>0</v>
      </c>
    </row>
    <row r="119" s="12" customFormat="1" ht="25.92" customHeight="1">
      <c r="A119" s="12"/>
      <c r="B119" s="155"/>
      <c r="C119" s="12"/>
      <c r="D119" s="156" t="s">
        <v>74</v>
      </c>
      <c r="E119" s="157" t="s">
        <v>121</v>
      </c>
      <c r="F119" s="157" t="s">
        <v>122</v>
      </c>
      <c r="G119" s="12"/>
      <c r="H119" s="12"/>
      <c r="I119" s="158"/>
      <c r="J119" s="159">
        <f>BK119</f>
        <v>0</v>
      </c>
      <c r="K119" s="12"/>
      <c r="L119" s="155"/>
      <c r="M119" s="160"/>
      <c r="N119" s="161"/>
      <c r="O119" s="161"/>
      <c r="P119" s="162">
        <f>P120</f>
        <v>0</v>
      </c>
      <c r="Q119" s="161"/>
      <c r="R119" s="162">
        <f>R120</f>
        <v>0</v>
      </c>
      <c r="S119" s="161"/>
      <c r="T119" s="16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6" t="s">
        <v>83</v>
      </c>
      <c r="AT119" s="164" t="s">
        <v>74</v>
      </c>
      <c r="AU119" s="164" t="s">
        <v>75</v>
      </c>
      <c r="AY119" s="156" t="s">
        <v>123</v>
      </c>
      <c r="BK119" s="165">
        <f>BK120</f>
        <v>0</v>
      </c>
    </row>
    <row r="120" s="12" customFormat="1" ht="22.8" customHeight="1">
      <c r="A120" s="12"/>
      <c r="B120" s="155"/>
      <c r="C120" s="12"/>
      <c r="D120" s="156" t="s">
        <v>74</v>
      </c>
      <c r="E120" s="166" t="s">
        <v>124</v>
      </c>
      <c r="F120" s="166" t="s">
        <v>125</v>
      </c>
      <c r="G120" s="12"/>
      <c r="H120" s="12"/>
      <c r="I120" s="158"/>
      <c r="J120" s="167">
        <f>BK120</f>
        <v>0</v>
      </c>
      <c r="K120" s="12"/>
      <c r="L120" s="155"/>
      <c r="M120" s="160"/>
      <c r="N120" s="161"/>
      <c r="O120" s="161"/>
      <c r="P120" s="162">
        <f>SUM(P121:P137)</f>
        <v>0</v>
      </c>
      <c r="Q120" s="161"/>
      <c r="R120" s="162">
        <f>SUM(R121:R137)</f>
        <v>0</v>
      </c>
      <c r="S120" s="161"/>
      <c r="T120" s="163">
        <f>SUM(T121:T137)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83</v>
      </c>
      <c r="AT120" s="164" t="s">
        <v>74</v>
      </c>
      <c r="AU120" s="164" t="s">
        <v>83</v>
      </c>
      <c r="AY120" s="156" t="s">
        <v>123</v>
      </c>
      <c r="BK120" s="165">
        <f>SUM(BK121:BK137)</f>
        <v>0</v>
      </c>
    </row>
    <row r="121" s="2" customFormat="1" ht="16.5" customHeight="1">
      <c r="A121" s="34"/>
      <c r="B121" s="168"/>
      <c r="C121" s="169" t="s">
        <v>83</v>
      </c>
      <c r="D121" s="169" t="s">
        <v>126</v>
      </c>
      <c r="E121" s="170" t="s">
        <v>127</v>
      </c>
      <c r="F121" s="171" t="s">
        <v>128</v>
      </c>
      <c r="G121" s="172" t="s">
        <v>129</v>
      </c>
      <c r="H121" s="173">
        <v>1</v>
      </c>
      <c r="I121" s="174"/>
      <c r="J121" s="175">
        <f>ROUND(I121*H121,2)</f>
        <v>0</v>
      </c>
      <c r="K121" s="176"/>
      <c r="L121" s="35"/>
      <c r="M121" s="177" t="s">
        <v>1</v>
      </c>
      <c r="N121" s="178" t="s">
        <v>40</v>
      </c>
      <c r="O121" s="73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1" t="s">
        <v>130</v>
      </c>
      <c r="AT121" s="181" t="s">
        <v>126</v>
      </c>
      <c r="AU121" s="181" t="s">
        <v>85</v>
      </c>
      <c r="AY121" s="15" t="s">
        <v>123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5" t="s">
        <v>83</v>
      </c>
      <c r="BK121" s="182">
        <f>ROUND(I121*H121,2)</f>
        <v>0</v>
      </c>
      <c r="BL121" s="15" t="s">
        <v>130</v>
      </c>
      <c r="BM121" s="181" t="s">
        <v>131</v>
      </c>
    </row>
    <row r="122" s="2" customFormat="1" ht="24.15" customHeight="1">
      <c r="A122" s="34"/>
      <c r="B122" s="168"/>
      <c r="C122" s="169" t="s">
        <v>85</v>
      </c>
      <c r="D122" s="169" t="s">
        <v>126</v>
      </c>
      <c r="E122" s="170" t="s">
        <v>132</v>
      </c>
      <c r="F122" s="171" t="s">
        <v>133</v>
      </c>
      <c r="G122" s="172" t="s">
        <v>129</v>
      </c>
      <c r="H122" s="173">
        <v>1</v>
      </c>
      <c r="I122" s="174"/>
      <c r="J122" s="175">
        <f>ROUND(I122*H122,2)</f>
        <v>0</v>
      </c>
      <c r="K122" s="176"/>
      <c r="L122" s="35"/>
      <c r="M122" s="177" t="s">
        <v>1</v>
      </c>
      <c r="N122" s="178" t="s">
        <v>40</v>
      </c>
      <c r="O122" s="73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1" t="s">
        <v>130</v>
      </c>
      <c r="AT122" s="181" t="s">
        <v>126</v>
      </c>
      <c r="AU122" s="181" t="s">
        <v>85</v>
      </c>
      <c r="AY122" s="15" t="s">
        <v>123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5" t="s">
        <v>83</v>
      </c>
      <c r="BK122" s="182">
        <f>ROUND(I122*H122,2)</f>
        <v>0</v>
      </c>
      <c r="BL122" s="15" t="s">
        <v>130</v>
      </c>
      <c r="BM122" s="181" t="s">
        <v>134</v>
      </c>
    </row>
    <row r="123" s="2" customFormat="1" ht="24.15" customHeight="1">
      <c r="A123" s="34"/>
      <c r="B123" s="168"/>
      <c r="C123" s="169" t="s">
        <v>135</v>
      </c>
      <c r="D123" s="169" t="s">
        <v>126</v>
      </c>
      <c r="E123" s="170" t="s">
        <v>136</v>
      </c>
      <c r="F123" s="171" t="s">
        <v>137</v>
      </c>
      <c r="G123" s="172" t="s">
        <v>129</v>
      </c>
      <c r="H123" s="173">
        <v>1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40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130</v>
      </c>
      <c r="AT123" s="181" t="s">
        <v>126</v>
      </c>
      <c r="AU123" s="181" t="s">
        <v>85</v>
      </c>
      <c r="AY123" s="15" t="s">
        <v>123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83</v>
      </c>
      <c r="BK123" s="182">
        <f>ROUND(I123*H123,2)</f>
        <v>0</v>
      </c>
      <c r="BL123" s="15" t="s">
        <v>130</v>
      </c>
      <c r="BM123" s="181" t="s">
        <v>138</v>
      </c>
    </row>
    <row r="124" s="2" customFormat="1" ht="24.15" customHeight="1">
      <c r="A124" s="34"/>
      <c r="B124" s="168"/>
      <c r="C124" s="169" t="s">
        <v>130</v>
      </c>
      <c r="D124" s="169" t="s">
        <v>126</v>
      </c>
      <c r="E124" s="170" t="s">
        <v>139</v>
      </c>
      <c r="F124" s="171" t="s">
        <v>140</v>
      </c>
      <c r="G124" s="172" t="s">
        <v>129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130</v>
      </c>
      <c r="AT124" s="181" t="s">
        <v>126</v>
      </c>
      <c r="AU124" s="181" t="s">
        <v>85</v>
      </c>
      <c r="AY124" s="15" t="s">
        <v>123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83</v>
      </c>
      <c r="BK124" s="182">
        <f>ROUND(I124*H124,2)</f>
        <v>0</v>
      </c>
      <c r="BL124" s="15" t="s">
        <v>130</v>
      </c>
      <c r="BM124" s="181" t="s">
        <v>141</v>
      </c>
    </row>
    <row r="125" s="2" customFormat="1" ht="21.75" customHeight="1">
      <c r="A125" s="34"/>
      <c r="B125" s="168"/>
      <c r="C125" s="169" t="s">
        <v>142</v>
      </c>
      <c r="D125" s="169" t="s">
        <v>126</v>
      </c>
      <c r="E125" s="170" t="s">
        <v>143</v>
      </c>
      <c r="F125" s="171" t="s">
        <v>144</v>
      </c>
      <c r="G125" s="172" t="s">
        <v>129</v>
      </c>
      <c r="H125" s="173">
        <v>1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40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130</v>
      </c>
      <c r="AT125" s="181" t="s">
        <v>126</v>
      </c>
      <c r="AU125" s="181" t="s">
        <v>85</v>
      </c>
      <c r="AY125" s="15" t="s">
        <v>123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83</v>
      </c>
      <c r="BK125" s="182">
        <f>ROUND(I125*H125,2)</f>
        <v>0</v>
      </c>
      <c r="BL125" s="15" t="s">
        <v>130</v>
      </c>
      <c r="BM125" s="181" t="s">
        <v>145</v>
      </c>
    </row>
    <row r="126" s="2" customFormat="1" ht="16.5" customHeight="1">
      <c r="A126" s="34"/>
      <c r="B126" s="168"/>
      <c r="C126" s="169" t="s">
        <v>146</v>
      </c>
      <c r="D126" s="169" t="s">
        <v>126</v>
      </c>
      <c r="E126" s="170" t="s">
        <v>147</v>
      </c>
      <c r="F126" s="171" t="s">
        <v>148</v>
      </c>
      <c r="G126" s="172" t="s">
        <v>129</v>
      </c>
      <c r="H126" s="173">
        <v>1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40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130</v>
      </c>
      <c r="AT126" s="181" t="s">
        <v>126</v>
      </c>
      <c r="AU126" s="181" t="s">
        <v>85</v>
      </c>
      <c r="AY126" s="15" t="s">
        <v>123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83</v>
      </c>
      <c r="BK126" s="182">
        <f>ROUND(I126*H126,2)</f>
        <v>0</v>
      </c>
      <c r="BL126" s="15" t="s">
        <v>130</v>
      </c>
      <c r="BM126" s="181" t="s">
        <v>149</v>
      </c>
    </row>
    <row r="127" s="2" customFormat="1" ht="21.75" customHeight="1">
      <c r="A127" s="34"/>
      <c r="B127" s="168"/>
      <c r="C127" s="169" t="s">
        <v>150</v>
      </c>
      <c r="D127" s="169" t="s">
        <v>126</v>
      </c>
      <c r="E127" s="170" t="s">
        <v>151</v>
      </c>
      <c r="F127" s="171" t="s">
        <v>152</v>
      </c>
      <c r="G127" s="172" t="s">
        <v>129</v>
      </c>
      <c r="H127" s="173">
        <v>1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130</v>
      </c>
      <c r="AT127" s="181" t="s">
        <v>126</v>
      </c>
      <c r="AU127" s="181" t="s">
        <v>85</v>
      </c>
      <c r="AY127" s="15" t="s">
        <v>123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83</v>
      </c>
      <c r="BK127" s="182">
        <f>ROUND(I127*H127,2)</f>
        <v>0</v>
      </c>
      <c r="BL127" s="15" t="s">
        <v>130</v>
      </c>
      <c r="BM127" s="181" t="s">
        <v>153</v>
      </c>
    </row>
    <row r="128" s="2" customFormat="1" ht="21.75" customHeight="1">
      <c r="A128" s="34"/>
      <c r="B128" s="168"/>
      <c r="C128" s="169" t="s">
        <v>154</v>
      </c>
      <c r="D128" s="169" t="s">
        <v>126</v>
      </c>
      <c r="E128" s="170" t="s">
        <v>155</v>
      </c>
      <c r="F128" s="171" t="s">
        <v>156</v>
      </c>
      <c r="G128" s="172" t="s">
        <v>129</v>
      </c>
      <c r="H128" s="173">
        <v>1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130</v>
      </c>
      <c r="AT128" s="181" t="s">
        <v>126</v>
      </c>
      <c r="AU128" s="181" t="s">
        <v>85</v>
      </c>
      <c r="AY128" s="15" t="s">
        <v>123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130</v>
      </c>
      <c r="BM128" s="181" t="s">
        <v>157</v>
      </c>
    </row>
    <row r="129" s="2" customFormat="1" ht="16.5" customHeight="1">
      <c r="A129" s="34"/>
      <c r="B129" s="168"/>
      <c r="C129" s="169" t="s">
        <v>124</v>
      </c>
      <c r="D129" s="169" t="s">
        <v>126</v>
      </c>
      <c r="E129" s="170" t="s">
        <v>158</v>
      </c>
      <c r="F129" s="171" t="s">
        <v>159</v>
      </c>
      <c r="G129" s="172" t="s">
        <v>129</v>
      </c>
      <c r="H129" s="173">
        <v>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130</v>
      </c>
      <c r="AT129" s="181" t="s">
        <v>126</v>
      </c>
      <c r="AU129" s="181" t="s">
        <v>85</v>
      </c>
      <c r="AY129" s="15" t="s">
        <v>123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130</v>
      </c>
      <c r="BM129" s="181" t="s">
        <v>160</v>
      </c>
    </row>
    <row r="130" s="2" customFormat="1" ht="16.5" customHeight="1">
      <c r="A130" s="34"/>
      <c r="B130" s="168"/>
      <c r="C130" s="169" t="s">
        <v>161</v>
      </c>
      <c r="D130" s="169" t="s">
        <v>126</v>
      </c>
      <c r="E130" s="170" t="s">
        <v>162</v>
      </c>
      <c r="F130" s="171" t="s">
        <v>163</v>
      </c>
      <c r="G130" s="172" t="s">
        <v>164</v>
      </c>
      <c r="H130" s="173">
        <v>4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130</v>
      </c>
      <c r="AT130" s="181" t="s">
        <v>126</v>
      </c>
      <c r="AU130" s="181" t="s">
        <v>85</v>
      </c>
      <c r="AY130" s="15" t="s">
        <v>123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130</v>
      </c>
      <c r="BM130" s="181" t="s">
        <v>165</v>
      </c>
    </row>
    <row r="131" s="2" customFormat="1" ht="16.5" customHeight="1">
      <c r="A131" s="34"/>
      <c r="B131" s="168"/>
      <c r="C131" s="169" t="s">
        <v>166</v>
      </c>
      <c r="D131" s="169" t="s">
        <v>126</v>
      </c>
      <c r="E131" s="170" t="s">
        <v>167</v>
      </c>
      <c r="F131" s="171" t="s">
        <v>168</v>
      </c>
      <c r="G131" s="172" t="s">
        <v>129</v>
      </c>
      <c r="H131" s="173">
        <v>1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130</v>
      </c>
      <c r="AT131" s="181" t="s">
        <v>126</v>
      </c>
      <c r="AU131" s="181" t="s">
        <v>85</v>
      </c>
      <c r="AY131" s="15" t="s">
        <v>123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130</v>
      </c>
      <c r="BM131" s="181" t="s">
        <v>169</v>
      </c>
    </row>
    <row r="132" s="2" customFormat="1" ht="24.15" customHeight="1">
      <c r="A132" s="34"/>
      <c r="B132" s="168"/>
      <c r="C132" s="169" t="s">
        <v>170</v>
      </c>
      <c r="D132" s="169" t="s">
        <v>126</v>
      </c>
      <c r="E132" s="170" t="s">
        <v>171</v>
      </c>
      <c r="F132" s="171" t="s">
        <v>172</v>
      </c>
      <c r="G132" s="172" t="s">
        <v>129</v>
      </c>
      <c r="H132" s="173">
        <v>1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130</v>
      </c>
      <c r="AT132" s="181" t="s">
        <v>126</v>
      </c>
      <c r="AU132" s="181" t="s">
        <v>85</v>
      </c>
      <c r="AY132" s="15" t="s">
        <v>123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130</v>
      </c>
      <c r="BM132" s="181" t="s">
        <v>173</v>
      </c>
    </row>
    <row r="133" s="2" customFormat="1" ht="21.75" customHeight="1">
      <c r="A133" s="34"/>
      <c r="B133" s="168"/>
      <c r="C133" s="169" t="s">
        <v>174</v>
      </c>
      <c r="D133" s="169" t="s">
        <v>126</v>
      </c>
      <c r="E133" s="170" t="s">
        <v>175</v>
      </c>
      <c r="F133" s="171" t="s">
        <v>176</v>
      </c>
      <c r="G133" s="172" t="s">
        <v>129</v>
      </c>
      <c r="H133" s="173">
        <v>1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130</v>
      </c>
      <c r="AT133" s="181" t="s">
        <v>126</v>
      </c>
      <c r="AU133" s="181" t="s">
        <v>85</v>
      </c>
      <c r="AY133" s="15" t="s">
        <v>123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83</v>
      </c>
      <c r="BK133" s="182">
        <f>ROUND(I133*H133,2)</f>
        <v>0</v>
      </c>
      <c r="BL133" s="15" t="s">
        <v>130</v>
      </c>
      <c r="BM133" s="181" t="s">
        <v>177</v>
      </c>
    </row>
    <row r="134" s="2" customFormat="1" ht="16.5" customHeight="1">
      <c r="A134" s="34"/>
      <c r="B134" s="168"/>
      <c r="C134" s="169" t="s">
        <v>178</v>
      </c>
      <c r="D134" s="169" t="s">
        <v>126</v>
      </c>
      <c r="E134" s="170" t="s">
        <v>179</v>
      </c>
      <c r="F134" s="171" t="s">
        <v>180</v>
      </c>
      <c r="G134" s="172" t="s">
        <v>129</v>
      </c>
      <c r="H134" s="173">
        <v>1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130</v>
      </c>
      <c r="AT134" s="181" t="s">
        <v>126</v>
      </c>
      <c r="AU134" s="181" t="s">
        <v>85</v>
      </c>
      <c r="AY134" s="15" t="s">
        <v>123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83</v>
      </c>
      <c r="BK134" s="182">
        <f>ROUND(I134*H134,2)</f>
        <v>0</v>
      </c>
      <c r="BL134" s="15" t="s">
        <v>130</v>
      </c>
      <c r="BM134" s="181" t="s">
        <v>181</v>
      </c>
    </row>
    <row r="135" s="2" customFormat="1" ht="24.15" customHeight="1">
      <c r="A135" s="34"/>
      <c r="B135" s="168"/>
      <c r="C135" s="169" t="s">
        <v>8</v>
      </c>
      <c r="D135" s="169" t="s">
        <v>126</v>
      </c>
      <c r="E135" s="170" t="s">
        <v>182</v>
      </c>
      <c r="F135" s="171" t="s">
        <v>183</v>
      </c>
      <c r="G135" s="172" t="s">
        <v>129</v>
      </c>
      <c r="H135" s="173">
        <v>1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130</v>
      </c>
      <c r="AT135" s="181" t="s">
        <v>126</v>
      </c>
      <c r="AU135" s="181" t="s">
        <v>85</v>
      </c>
      <c r="AY135" s="15" t="s">
        <v>123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130</v>
      </c>
      <c r="BM135" s="181" t="s">
        <v>184</v>
      </c>
    </row>
    <row r="136" s="2" customFormat="1" ht="24.15" customHeight="1">
      <c r="A136" s="34"/>
      <c r="B136" s="168"/>
      <c r="C136" s="169" t="s">
        <v>185</v>
      </c>
      <c r="D136" s="169" t="s">
        <v>126</v>
      </c>
      <c r="E136" s="170" t="s">
        <v>186</v>
      </c>
      <c r="F136" s="171" t="s">
        <v>187</v>
      </c>
      <c r="G136" s="172" t="s">
        <v>129</v>
      </c>
      <c r="H136" s="173">
        <v>1</v>
      </c>
      <c r="I136" s="174"/>
      <c r="J136" s="175">
        <f>ROUND(I136*H136,2)</f>
        <v>0</v>
      </c>
      <c r="K136" s="176"/>
      <c r="L136" s="35"/>
      <c r="M136" s="177" t="s">
        <v>1</v>
      </c>
      <c r="N136" s="17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130</v>
      </c>
      <c r="AT136" s="181" t="s">
        <v>126</v>
      </c>
      <c r="AU136" s="181" t="s">
        <v>85</v>
      </c>
      <c r="AY136" s="15" t="s">
        <v>123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130</v>
      </c>
      <c r="BM136" s="181" t="s">
        <v>188</v>
      </c>
    </row>
    <row r="137" s="2" customFormat="1" ht="16.5" customHeight="1">
      <c r="A137" s="34"/>
      <c r="B137" s="168"/>
      <c r="C137" s="169" t="s">
        <v>189</v>
      </c>
      <c r="D137" s="169" t="s">
        <v>126</v>
      </c>
      <c r="E137" s="170" t="s">
        <v>190</v>
      </c>
      <c r="F137" s="171" t="s">
        <v>191</v>
      </c>
      <c r="G137" s="172" t="s">
        <v>129</v>
      </c>
      <c r="H137" s="173">
        <v>1</v>
      </c>
      <c r="I137" s="174"/>
      <c r="J137" s="175">
        <f>ROUND(I137*H137,2)</f>
        <v>0</v>
      </c>
      <c r="K137" s="176"/>
      <c r="L137" s="35"/>
      <c r="M137" s="183" t="s">
        <v>1</v>
      </c>
      <c r="N137" s="184" t="s">
        <v>40</v>
      </c>
      <c r="O137" s="185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130</v>
      </c>
      <c r="AT137" s="181" t="s">
        <v>126</v>
      </c>
      <c r="AU137" s="181" t="s">
        <v>85</v>
      </c>
      <c r="AY137" s="15" t="s">
        <v>123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130</v>
      </c>
      <c r="BM137" s="181" t="s">
        <v>192</v>
      </c>
    </row>
    <row r="138" s="2" customFormat="1" ht="6.96" customHeight="1">
      <c r="A138" s="34"/>
      <c r="B138" s="56"/>
      <c r="C138" s="57"/>
      <c r="D138" s="57"/>
      <c r="E138" s="57"/>
      <c r="F138" s="57"/>
      <c r="G138" s="57"/>
      <c r="H138" s="57"/>
      <c r="I138" s="57"/>
      <c r="J138" s="57"/>
      <c r="K138" s="57"/>
      <c r="L138" s="35"/>
      <c r="M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</sheetData>
  <autoFilter ref="C117:K13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98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Připojení hradidlových a čerpacích komor k elektrické rozvodné síti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193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19. 11. 2021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ROUND((SUM(BE120:BE169)),  2)</f>
        <v>0</v>
      </c>
      <c r="G33" s="34"/>
      <c r="H33" s="34"/>
      <c r="I33" s="124">
        <v>0.20999999999999999</v>
      </c>
      <c r="J33" s="123">
        <f>ROUND(((SUM(BE120:BE169))*I33),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ROUND((SUM(BF120:BF169)),  2)</f>
        <v>0</v>
      </c>
      <c r="G34" s="34"/>
      <c r="H34" s="34"/>
      <c r="I34" s="124">
        <v>0.14999999999999999</v>
      </c>
      <c r="J34" s="123">
        <f>ROUND(((SUM(BF120:BF169))*I34),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ROUND((SUM(BG120:BG169)),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ROUND((SUM(BH120:BH169)),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ROUND((SUM(BI120:BI169)),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Připojení hradidlových a čerpacích komor k elektrické rozvodné síti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01 - A - Riviera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19. 11. 2021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Ing. Tomáš Veselý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102</v>
      </c>
      <c r="D94" s="125"/>
      <c r="E94" s="125"/>
      <c r="F94" s="125"/>
      <c r="G94" s="125"/>
      <c r="H94" s="125"/>
      <c r="I94" s="125"/>
      <c r="J94" s="134" t="s">
        <v>103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104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hidden="1" s="9" customFormat="1" ht="24.96" customHeight="1">
      <c r="A97" s="9"/>
      <c r="B97" s="136"/>
      <c r="C97" s="9"/>
      <c r="D97" s="137" t="s">
        <v>194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195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196</v>
      </c>
      <c r="E99" s="142"/>
      <c r="F99" s="142"/>
      <c r="G99" s="142"/>
      <c r="H99" s="142"/>
      <c r="I99" s="142"/>
      <c r="J99" s="143">
        <f>J137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197</v>
      </c>
      <c r="E100" s="142"/>
      <c r="F100" s="142"/>
      <c r="G100" s="142"/>
      <c r="H100" s="142"/>
      <c r="I100" s="142"/>
      <c r="J100" s="143">
        <f>J165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hidden="1"/>
    <row r="104" hidden="1"/>
    <row r="105" hidden="1"/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108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17" t="str">
        <f>E7</f>
        <v>Připojení hradidlových a čerpacích komor k elektrické rozvodné síti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99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>01 - A - Riviera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F12</f>
        <v xml:space="preserve"> </v>
      </c>
      <c r="G114" s="34"/>
      <c r="H114" s="34"/>
      <c r="I114" s="28" t="s">
        <v>22</v>
      </c>
      <c r="J114" s="65" t="str">
        <f>IF(J12="","",J12)</f>
        <v>19. 11. 2021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E15</f>
        <v xml:space="preserve"> </v>
      </c>
      <c r="G116" s="34"/>
      <c r="H116" s="34"/>
      <c r="I116" s="28" t="s">
        <v>29</v>
      </c>
      <c r="J116" s="32" t="str">
        <f>E21</f>
        <v>Ing. Tomáš Veselý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>Puttner, s.r.o.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109</v>
      </c>
      <c r="D119" s="147" t="s">
        <v>60</v>
      </c>
      <c r="E119" s="147" t="s">
        <v>56</v>
      </c>
      <c r="F119" s="147" t="s">
        <v>57</v>
      </c>
      <c r="G119" s="147" t="s">
        <v>110</v>
      </c>
      <c r="H119" s="147" t="s">
        <v>111</v>
      </c>
      <c r="I119" s="147" t="s">
        <v>112</v>
      </c>
      <c r="J119" s="148" t="s">
        <v>103</v>
      </c>
      <c r="K119" s="149" t="s">
        <v>113</v>
      </c>
      <c r="L119" s="150"/>
      <c r="M119" s="82" t="s">
        <v>1</v>
      </c>
      <c r="N119" s="83" t="s">
        <v>39</v>
      </c>
      <c r="O119" s="83" t="s">
        <v>114</v>
      </c>
      <c r="P119" s="83" t="s">
        <v>115</v>
      </c>
      <c r="Q119" s="83" t="s">
        <v>116</v>
      </c>
      <c r="R119" s="83" t="s">
        <v>117</v>
      </c>
      <c r="S119" s="83" t="s">
        <v>118</v>
      </c>
      <c r="T119" s="84" t="s">
        <v>119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120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</f>
        <v>0</v>
      </c>
      <c r="Q120" s="86"/>
      <c r="R120" s="152">
        <f>R121</f>
        <v>27.499789800000002</v>
      </c>
      <c r="S120" s="86"/>
      <c r="T120" s="153">
        <f>T121</f>
        <v>1.2320000000000002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105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74</v>
      </c>
      <c r="E121" s="157" t="s">
        <v>198</v>
      </c>
      <c r="F121" s="157" t="s">
        <v>199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P122+P137+P165</f>
        <v>0</v>
      </c>
      <c r="Q121" s="161"/>
      <c r="R121" s="162">
        <f>R122+R137+R165</f>
        <v>27.499789800000002</v>
      </c>
      <c r="S121" s="161"/>
      <c r="T121" s="163">
        <f>T122+T137+T165</f>
        <v>1.2320000000000002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135</v>
      </c>
      <c r="AT121" s="164" t="s">
        <v>74</v>
      </c>
      <c r="AU121" s="164" t="s">
        <v>75</v>
      </c>
      <c r="AY121" s="156" t="s">
        <v>123</v>
      </c>
      <c r="BK121" s="165">
        <f>BK122+BK137+BK165</f>
        <v>0</v>
      </c>
    </row>
    <row r="122" s="12" customFormat="1" ht="22.8" customHeight="1">
      <c r="A122" s="12"/>
      <c r="B122" s="155"/>
      <c r="C122" s="12"/>
      <c r="D122" s="156" t="s">
        <v>74</v>
      </c>
      <c r="E122" s="166" t="s">
        <v>200</v>
      </c>
      <c r="F122" s="166" t="s">
        <v>201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SUM(P123:P136)</f>
        <v>0</v>
      </c>
      <c r="Q122" s="161"/>
      <c r="R122" s="162">
        <f>SUM(R123:R136)</f>
        <v>0.023689999999999999</v>
      </c>
      <c r="S122" s="161"/>
      <c r="T122" s="163">
        <f>SUM(T123:T136)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135</v>
      </c>
      <c r="AT122" s="164" t="s">
        <v>74</v>
      </c>
      <c r="AU122" s="164" t="s">
        <v>83</v>
      </c>
      <c r="AY122" s="156" t="s">
        <v>123</v>
      </c>
      <c r="BK122" s="165">
        <f>SUM(BK123:BK136)</f>
        <v>0</v>
      </c>
    </row>
    <row r="123" s="2" customFormat="1" ht="37.8" customHeight="1">
      <c r="A123" s="34"/>
      <c r="B123" s="168"/>
      <c r="C123" s="169" t="s">
        <v>83</v>
      </c>
      <c r="D123" s="169" t="s">
        <v>126</v>
      </c>
      <c r="E123" s="170" t="s">
        <v>202</v>
      </c>
      <c r="F123" s="171" t="s">
        <v>203</v>
      </c>
      <c r="G123" s="172" t="s">
        <v>204</v>
      </c>
      <c r="H123" s="173">
        <v>62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40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205</v>
      </c>
      <c r="AT123" s="181" t="s">
        <v>126</v>
      </c>
      <c r="AU123" s="181" t="s">
        <v>85</v>
      </c>
      <c r="AY123" s="15" t="s">
        <v>123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83</v>
      </c>
      <c r="BK123" s="182">
        <f>ROUND(I123*H123,2)</f>
        <v>0</v>
      </c>
      <c r="BL123" s="15" t="s">
        <v>205</v>
      </c>
      <c r="BM123" s="181" t="s">
        <v>206</v>
      </c>
    </row>
    <row r="124" s="2" customFormat="1" ht="37.8" customHeight="1">
      <c r="A124" s="34"/>
      <c r="B124" s="168"/>
      <c r="C124" s="169" t="s">
        <v>85</v>
      </c>
      <c r="D124" s="169" t="s">
        <v>126</v>
      </c>
      <c r="E124" s="170" t="s">
        <v>207</v>
      </c>
      <c r="F124" s="171" t="s">
        <v>208</v>
      </c>
      <c r="G124" s="172" t="s">
        <v>204</v>
      </c>
      <c r="H124" s="173">
        <v>8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205</v>
      </c>
      <c r="AT124" s="181" t="s">
        <v>126</v>
      </c>
      <c r="AU124" s="181" t="s">
        <v>85</v>
      </c>
      <c r="AY124" s="15" t="s">
        <v>123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83</v>
      </c>
      <c r="BK124" s="182">
        <f>ROUND(I124*H124,2)</f>
        <v>0</v>
      </c>
      <c r="BL124" s="15" t="s">
        <v>205</v>
      </c>
      <c r="BM124" s="181" t="s">
        <v>209</v>
      </c>
    </row>
    <row r="125" s="2" customFormat="1" ht="24.15" customHeight="1">
      <c r="A125" s="34"/>
      <c r="B125" s="168"/>
      <c r="C125" s="188" t="s">
        <v>135</v>
      </c>
      <c r="D125" s="188" t="s">
        <v>198</v>
      </c>
      <c r="E125" s="189" t="s">
        <v>210</v>
      </c>
      <c r="F125" s="190" t="s">
        <v>211</v>
      </c>
      <c r="G125" s="191" t="s">
        <v>204</v>
      </c>
      <c r="H125" s="192">
        <v>70</v>
      </c>
      <c r="I125" s="193"/>
      <c r="J125" s="194">
        <f>ROUND(I125*H125,2)</f>
        <v>0</v>
      </c>
      <c r="K125" s="195"/>
      <c r="L125" s="196"/>
      <c r="M125" s="197" t="s">
        <v>1</v>
      </c>
      <c r="N125" s="198" t="s">
        <v>40</v>
      </c>
      <c r="O125" s="73"/>
      <c r="P125" s="179">
        <f>O125*H125</f>
        <v>0</v>
      </c>
      <c r="Q125" s="179">
        <v>0.00029</v>
      </c>
      <c r="R125" s="179">
        <f>Q125*H125</f>
        <v>0.020299999999999999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212</v>
      </c>
      <c r="AT125" s="181" t="s">
        <v>198</v>
      </c>
      <c r="AU125" s="181" t="s">
        <v>85</v>
      </c>
      <c r="AY125" s="15" t="s">
        <v>123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83</v>
      </c>
      <c r="BK125" s="182">
        <f>ROUND(I125*H125,2)</f>
        <v>0</v>
      </c>
      <c r="BL125" s="15" t="s">
        <v>205</v>
      </c>
      <c r="BM125" s="181" t="s">
        <v>213</v>
      </c>
    </row>
    <row r="126" s="2" customFormat="1" ht="24.15" customHeight="1">
      <c r="A126" s="34"/>
      <c r="B126" s="168"/>
      <c r="C126" s="169" t="s">
        <v>130</v>
      </c>
      <c r="D126" s="169" t="s">
        <v>126</v>
      </c>
      <c r="E126" s="170" t="s">
        <v>214</v>
      </c>
      <c r="F126" s="171" t="s">
        <v>215</v>
      </c>
      <c r="G126" s="172" t="s">
        <v>164</v>
      </c>
      <c r="H126" s="173">
        <v>16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40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205</v>
      </c>
      <c r="AT126" s="181" t="s">
        <v>126</v>
      </c>
      <c r="AU126" s="181" t="s">
        <v>85</v>
      </c>
      <c r="AY126" s="15" t="s">
        <v>123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83</v>
      </c>
      <c r="BK126" s="182">
        <f>ROUND(I126*H126,2)</f>
        <v>0</v>
      </c>
      <c r="BL126" s="15" t="s">
        <v>205</v>
      </c>
      <c r="BM126" s="181" t="s">
        <v>216</v>
      </c>
    </row>
    <row r="127" s="2" customFormat="1" ht="16.5" customHeight="1">
      <c r="A127" s="34"/>
      <c r="B127" s="168"/>
      <c r="C127" s="169" t="s">
        <v>142</v>
      </c>
      <c r="D127" s="169" t="s">
        <v>126</v>
      </c>
      <c r="E127" s="170" t="s">
        <v>217</v>
      </c>
      <c r="F127" s="171" t="s">
        <v>218</v>
      </c>
      <c r="G127" s="172" t="s">
        <v>164</v>
      </c>
      <c r="H127" s="173">
        <v>3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205</v>
      </c>
      <c r="AT127" s="181" t="s">
        <v>126</v>
      </c>
      <c r="AU127" s="181" t="s">
        <v>85</v>
      </c>
      <c r="AY127" s="15" t="s">
        <v>123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83</v>
      </c>
      <c r="BK127" s="182">
        <f>ROUND(I127*H127,2)</f>
        <v>0</v>
      </c>
      <c r="BL127" s="15" t="s">
        <v>205</v>
      </c>
      <c r="BM127" s="181" t="s">
        <v>219</v>
      </c>
    </row>
    <row r="128" s="2" customFormat="1" ht="24.15" customHeight="1">
      <c r="A128" s="34"/>
      <c r="B128" s="168"/>
      <c r="C128" s="188" t="s">
        <v>146</v>
      </c>
      <c r="D128" s="188" t="s">
        <v>198</v>
      </c>
      <c r="E128" s="189" t="s">
        <v>220</v>
      </c>
      <c r="F128" s="190" t="s">
        <v>221</v>
      </c>
      <c r="G128" s="191" t="s">
        <v>164</v>
      </c>
      <c r="H128" s="192">
        <v>3</v>
      </c>
      <c r="I128" s="193"/>
      <c r="J128" s="194">
        <f>ROUND(I128*H128,2)</f>
        <v>0</v>
      </c>
      <c r="K128" s="195"/>
      <c r="L128" s="196"/>
      <c r="M128" s="197" t="s">
        <v>1</v>
      </c>
      <c r="N128" s="198" t="s">
        <v>40</v>
      </c>
      <c r="O128" s="73"/>
      <c r="P128" s="179">
        <f>O128*H128</f>
        <v>0</v>
      </c>
      <c r="Q128" s="179">
        <v>0.00012999999999999999</v>
      </c>
      <c r="R128" s="179">
        <f>Q128*H128</f>
        <v>0.00038999999999999994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212</v>
      </c>
      <c r="AT128" s="181" t="s">
        <v>198</v>
      </c>
      <c r="AU128" s="181" t="s">
        <v>85</v>
      </c>
      <c r="AY128" s="15" t="s">
        <v>123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205</v>
      </c>
      <c r="BM128" s="181" t="s">
        <v>222</v>
      </c>
    </row>
    <row r="129" s="2" customFormat="1" ht="16.5" customHeight="1">
      <c r="A129" s="34"/>
      <c r="B129" s="168"/>
      <c r="C129" s="188" t="s">
        <v>150</v>
      </c>
      <c r="D129" s="188" t="s">
        <v>198</v>
      </c>
      <c r="E129" s="189" t="s">
        <v>223</v>
      </c>
      <c r="F129" s="190" t="s">
        <v>224</v>
      </c>
      <c r="G129" s="191" t="s">
        <v>164</v>
      </c>
      <c r="H129" s="192">
        <v>1</v>
      </c>
      <c r="I129" s="193"/>
      <c r="J129" s="194">
        <f>ROUND(I129*H129,2)</f>
        <v>0</v>
      </c>
      <c r="K129" s="195"/>
      <c r="L129" s="196"/>
      <c r="M129" s="197" t="s">
        <v>1</v>
      </c>
      <c r="N129" s="19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212</v>
      </c>
      <c r="AT129" s="181" t="s">
        <v>198</v>
      </c>
      <c r="AU129" s="181" t="s">
        <v>85</v>
      </c>
      <c r="AY129" s="15" t="s">
        <v>123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205</v>
      </c>
      <c r="BM129" s="181" t="s">
        <v>225</v>
      </c>
    </row>
    <row r="130" s="2" customFormat="1" ht="21.75" customHeight="1">
      <c r="A130" s="34"/>
      <c r="B130" s="168"/>
      <c r="C130" s="169" t="s">
        <v>154</v>
      </c>
      <c r="D130" s="169" t="s">
        <v>126</v>
      </c>
      <c r="E130" s="170" t="s">
        <v>226</v>
      </c>
      <c r="F130" s="171" t="s">
        <v>227</v>
      </c>
      <c r="G130" s="172" t="s">
        <v>164</v>
      </c>
      <c r="H130" s="173">
        <v>1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205</v>
      </c>
      <c r="AT130" s="181" t="s">
        <v>126</v>
      </c>
      <c r="AU130" s="181" t="s">
        <v>85</v>
      </c>
      <c r="AY130" s="15" t="s">
        <v>123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205</v>
      </c>
      <c r="BM130" s="181" t="s">
        <v>228</v>
      </c>
    </row>
    <row r="131" s="2" customFormat="1" ht="21.75" customHeight="1">
      <c r="A131" s="34"/>
      <c r="B131" s="168"/>
      <c r="C131" s="188" t="s">
        <v>124</v>
      </c>
      <c r="D131" s="188" t="s">
        <v>198</v>
      </c>
      <c r="E131" s="189" t="s">
        <v>229</v>
      </c>
      <c r="F131" s="190" t="s">
        <v>230</v>
      </c>
      <c r="G131" s="191" t="s">
        <v>1</v>
      </c>
      <c r="H131" s="192">
        <v>1</v>
      </c>
      <c r="I131" s="193"/>
      <c r="J131" s="194">
        <f>ROUND(I131*H131,2)</f>
        <v>0</v>
      </c>
      <c r="K131" s="195"/>
      <c r="L131" s="196"/>
      <c r="M131" s="197" t="s">
        <v>1</v>
      </c>
      <c r="N131" s="19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212</v>
      </c>
      <c r="AT131" s="181" t="s">
        <v>198</v>
      </c>
      <c r="AU131" s="181" t="s">
        <v>85</v>
      </c>
      <c r="AY131" s="15" t="s">
        <v>123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205</v>
      </c>
      <c r="BM131" s="181" t="s">
        <v>231</v>
      </c>
    </row>
    <row r="132" s="2" customFormat="1" ht="16.5" customHeight="1">
      <c r="A132" s="34"/>
      <c r="B132" s="168"/>
      <c r="C132" s="169" t="s">
        <v>161</v>
      </c>
      <c r="D132" s="169" t="s">
        <v>126</v>
      </c>
      <c r="E132" s="170" t="s">
        <v>232</v>
      </c>
      <c r="F132" s="171" t="s">
        <v>233</v>
      </c>
      <c r="G132" s="172" t="s">
        <v>164</v>
      </c>
      <c r="H132" s="173">
        <v>4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205</v>
      </c>
      <c r="AT132" s="181" t="s">
        <v>126</v>
      </c>
      <c r="AU132" s="181" t="s">
        <v>85</v>
      </c>
      <c r="AY132" s="15" t="s">
        <v>123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205</v>
      </c>
      <c r="BM132" s="181" t="s">
        <v>234</v>
      </c>
    </row>
    <row r="133" s="2" customFormat="1" ht="16.5" customHeight="1">
      <c r="A133" s="34"/>
      <c r="B133" s="168"/>
      <c r="C133" s="169" t="s">
        <v>166</v>
      </c>
      <c r="D133" s="169" t="s">
        <v>126</v>
      </c>
      <c r="E133" s="170" t="s">
        <v>235</v>
      </c>
      <c r="F133" s="171" t="s">
        <v>236</v>
      </c>
      <c r="G133" s="172" t="s">
        <v>164</v>
      </c>
      <c r="H133" s="173">
        <v>3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0.001</v>
      </c>
      <c r="R133" s="179">
        <f>Q133*H133</f>
        <v>0.0030000000000000001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205</v>
      </c>
      <c r="AT133" s="181" t="s">
        <v>126</v>
      </c>
      <c r="AU133" s="181" t="s">
        <v>85</v>
      </c>
      <c r="AY133" s="15" t="s">
        <v>123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83</v>
      </c>
      <c r="BK133" s="182">
        <f>ROUND(I133*H133,2)</f>
        <v>0</v>
      </c>
      <c r="BL133" s="15" t="s">
        <v>205</v>
      </c>
      <c r="BM133" s="181" t="s">
        <v>237</v>
      </c>
    </row>
    <row r="134" s="2" customFormat="1" ht="24.15" customHeight="1">
      <c r="A134" s="34"/>
      <c r="B134" s="168"/>
      <c r="C134" s="169" t="s">
        <v>170</v>
      </c>
      <c r="D134" s="169" t="s">
        <v>126</v>
      </c>
      <c r="E134" s="170" t="s">
        <v>238</v>
      </c>
      <c r="F134" s="171" t="s">
        <v>239</v>
      </c>
      <c r="G134" s="172" t="s">
        <v>204</v>
      </c>
      <c r="H134" s="173">
        <v>19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205</v>
      </c>
      <c r="AT134" s="181" t="s">
        <v>126</v>
      </c>
      <c r="AU134" s="181" t="s">
        <v>85</v>
      </c>
      <c r="AY134" s="15" t="s">
        <v>123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83</v>
      </c>
      <c r="BK134" s="182">
        <f>ROUND(I134*H134,2)</f>
        <v>0</v>
      </c>
      <c r="BL134" s="15" t="s">
        <v>205</v>
      </c>
      <c r="BM134" s="181" t="s">
        <v>240</v>
      </c>
    </row>
    <row r="135" s="2" customFormat="1" ht="16.5" customHeight="1">
      <c r="A135" s="34"/>
      <c r="B135" s="168"/>
      <c r="C135" s="169" t="s">
        <v>174</v>
      </c>
      <c r="D135" s="169" t="s">
        <v>126</v>
      </c>
      <c r="E135" s="170" t="s">
        <v>241</v>
      </c>
      <c r="F135" s="171" t="s">
        <v>242</v>
      </c>
      <c r="G135" s="172" t="s">
        <v>164</v>
      </c>
      <c r="H135" s="173">
        <v>2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205</v>
      </c>
      <c r="AT135" s="181" t="s">
        <v>126</v>
      </c>
      <c r="AU135" s="181" t="s">
        <v>85</v>
      </c>
      <c r="AY135" s="15" t="s">
        <v>123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205</v>
      </c>
      <c r="BM135" s="181" t="s">
        <v>243</v>
      </c>
    </row>
    <row r="136" s="2" customFormat="1" ht="16.5" customHeight="1">
      <c r="A136" s="34"/>
      <c r="B136" s="168"/>
      <c r="C136" s="188" t="s">
        <v>178</v>
      </c>
      <c r="D136" s="188" t="s">
        <v>198</v>
      </c>
      <c r="E136" s="189" t="s">
        <v>244</v>
      </c>
      <c r="F136" s="190" t="s">
        <v>245</v>
      </c>
      <c r="G136" s="191" t="s">
        <v>246</v>
      </c>
      <c r="H136" s="192">
        <v>1</v>
      </c>
      <c r="I136" s="193"/>
      <c r="J136" s="194">
        <f>ROUND(I136*H136,2)</f>
        <v>0</v>
      </c>
      <c r="K136" s="195"/>
      <c r="L136" s="196"/>
      <c r="M136" s="197" t="s">
        <v>1</v>
      </c>
      <c r="N136" s="19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212</v>
      </c>
      <c r="AT136" s="181" t="s">
        <v>198</v>
      </c>
      <c r="AU136" s="181" t="s">
        <v>85</v>
      </c>
      <c r="AY136" s="15" t="s">
        <v>123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205</v>
      </c>
      <c r="BM136" s="181" t="s">
        <v>247</v>
      </c>
    </row>
    <row r="137" s="12" customFormat="1" ht="22.8" customHeight="1">
      <c r="A137" s="12"/>
      <c r="B137" s="155"/>
      <c r="C137" s="12"/>
      <c r="D137" s="156" t="s">
        <v>74</v>
      </c>
      <c r="E137" s="166" t="s">
        <v>248</v>
      </c>
      <c r="F137" s="166" t="s">
        <v>249</v>
      </c>
      <c r="G137" s="12"/>
      <c r="H137" s="12"/>
      <c r="I137" s="158"/>
      <c r="J137" s="167">
        <f>BK137</f>
        <v>0</v>
      </c>
      <c r="K137" s="12"/>
      <c r="L137" s="155"/>
      <c r="M137" s="160"/>
      <c r="N137" s="161"/>
      <c r="O137" s="161"/>
      <c r="P137" s="162">
        <f>SUM(P138:P164)</f>
        <v>0</v>
      </c>
      <c r="Q137" s="161"/>
      <c r="R137" s="162">
        <f>SUM(R138:R164)</f>
        <v>27.476099800000004</v>
      </c>
      <c r="S137" s="161"/>
      <c r="T137" s="163">
        <f>SUM(T138:T164)</f>
        <v>1.2320000000000002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6" t="s">
        <v>135</v>
      </c>
      <c r="AT137" s="164" t="s">
        <v>74</v>
      </c>
      <c r="AU137" s="164" t="s">
        <v>83</v>
      </c>
      <c r="AY137" s="156" t="s">
        <v>123</v>
      </c>
      <c r="BK137" s="165">
        <f>SUM(BK138:BK164)</f>
        <v>0</v>
      </c>
    </row>
    <row r="138" s="2" customFormat="1" ht="24.15" customHeight="1">
      <c r="A138" s="34"/>
      <c r="B138" s="168"/>
      <c r="C138" s="169" t="s">
        <v>8</v>
      </c>
      <c r="D138" s="169" t="s">
        <v>126</v>
      </c>
      <c r="E138" s="170" t="s">
        <v>250</v>
      </c>
      <c r="F138" s="171" t="s">
        <v>251</v>
      </c>
      <c r="G138" s="172" t="s">
        <v>252</v>
      </c>
      <c r="H138" s="173">
        <v>0.056000000000000001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0.0088000000000000005</v>
      </c>
      <c r="R138" s="179">
        <f>Q138*H138</f>
        <v>0.00049280000000000005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205</v>
      </c>
      <c r="AT138" s="181" t="s">
        <v>126</v>
      </c>
      <c r="AU138" s="181" t="s">
        <v>85</v>
      </c>
      <c r="AY138" s="15" t="s">
        <v>123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205</v>
      </c>
      <c r="BM138" s="181" t="s">
        <v>253</v>
      </c>
    </row>
    <row r="139" s="2" customFormat="1" ht="24.15" customHeight="1">
      <c r="A139" s="34"/>
      <c r="B139" s="168"/>
      <c r="C139" s="169" t="s">
        <v>185</v>
      </c>
      <c r="D139" s="169" t="s">
        <v>126</v>
      </c>
      <c r="E139" s="170" t="s">
        <v>254</v>
      </c>
      <c r="F139" s="171" t="s">
        <v>255</v>
      </c>
      <c r="G139" s="172" t="s">
        <v>256</v>
      </c>
      <c r="H139" s="173">
        <v>6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205</v>
      </c>
      <c r="AT139" s="181" t="s">
        <v>126</v>
      </c>
      <c r="AU139" s="181" t="s">
        <v>85</v>
      </c>
      <c r="AY139" s="15" t="s">
        <v>123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205</v>
      </c>
      <c r="BM139" s="181" t="s">
        <v>257</v>
      </c>
    </row>
    <row r="140" s="2" customFormat="1" ht="24.15" customHeight="1">
      <c r="A140" s="34"/>
      <c r="B140" s="168"/>
      <c r="C140" s="169" t="s">
        <v>189</v>
      </c>
      <c r="D140" s="169" t="s">
        <v>126</v>
      </c>
      <c r="E140" s="170" t="s">
        <v>258</v>
      </c>
      <c r="F140" s="171" t="s">
        <v>259</v>
      </c>
      <c r="G140" s="172" t="s">
        <v>164</v>
      </c>
      <c r="H140" s="173">
        <v>1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205</v>
      </c>
      <c r="AT140" s="181" t="s">
        <v>126</v>
      </c>
      <c r="AU140" s="181" t="s">
        <v>85</v>
      </c>
      <c r="AY140" s="15" t="s">
        <v>123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205</v>
      </c>
      <c r="BM140" s="181" t="s">
        <v>260</v>
      </c>
    </row>
    <row r="141" s="2" customFormat="1" ht="24.15" customHeight="1">
      <c r="A141" s="34"/>
      <c r="B141" s="168"/>
      <c r="C141" s="169" t="s">
        <v>261</v>
      </c>
      <c r="D141" s="169" t="s">
        <v>126</v>
      </c>
      <c r="E141" s="170" t="s">
        <v>262</v>
      </c>
      <c r="F141" s="171" t="s">
        <v>263</v>
      </c>
      <c r="G141" s="172" t="s">
        <v>164</v>
      </c>
      <c r="H141" s="173">
        <v>1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40</v>
      </c>
      <c r="O141" s="73"/>
      <c r="P141" s="179">
        <f>O141*H141</f>
        <v>0</v>
      </c>
      <c r="Q141" s="179">
        <v>5.0000000000000002E-05</v>
      </c>
      <c r="R141" s="179">
        <f>Q141*H141</f>
        <v>5.0000000000000002E-05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205</v>
      </c>
      <c r="AT141" s="181" t="s">
        <v>126</v>
      </c>
      <c r="AU141" s="181" t="s">
        <v>85</v>
      </c>
      <c r="AY141" s="15" t="s">
        <v>123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205</v>
      </c>
      <c r="BM141" s="181" t="s">
        <v>264</v>
      </c>
    </row>
    <row r="142" s="2" customFormat="1" ht="16.5" customHeight="1">
      <c r="A142" s="34"/>
      <c r="B142" s="168"/>
      <c r="C142" s="169" t="s">
        <v>265</v>
      </c>
      <c r="D142" s="169" t="s">
        <v>126</v>
      </c>
      <c r="E142" s="170" t="s">
        <v>266</v>
      </c>
      <c r="F142" s="171" t="s">
        <v>267</v>
      </c>
      <c r="G142" s="172" t="s">
        <v>256</v>
      </c>
      <c r="H142" s="173">
        <v>19.5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205</v>
      </c>
      <c r="AT142" s="181" t="s">
        <v>126</v>
      </c>
      <c r="AU142" s="181" t="s">
        <v>85</v>
      </c>
      <c r="AY142" s="15" t="s">
        <v>123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205</v>
      </c>
      <c r="BM142" s="181" t="s">
        <v>268</v>
      </c>
    </row>
    <row r="143" s="2" customFormat="1" ht="24.15" customHeight="1">
      <c r="A143" s="34"/>
      <c r="B143" s="168"/>
      <c r="C143" s="169" t="s">
        <v>269</v>
      </c>
      <c r="D143" s="169" t="s">
        <v>126</v>
      </c>
      <c r="E143" s="170" t="s">
        <v>270</v>
      </c>
      <c r="F143" s="171" t="s">
        <v>271</v>
      </c>
      <c r="G143" s="172" t="s">
        <v>204</v>
      </c>
      <c r="H143" s="173">
        <v>39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205</v>
      </c>
      <c r="AT143" s="181" t="s">
        <v>126</v>
      </c>
      <c r="AU143" s="181" t="s">
        <v>85</v>
      </c>
      <c r="AY143" s="15" t="s">
        <v>123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205</v>
      </c>
      <c r="BM143" s="181" t="s">
        <v>272</v>
      </c>
    </row>
    <row r="144" s="2" customFormat="1" ht="24.15" customHeight="1">
      <c r="A144" s="34"/>
      <c r="B144" s="168"/>
      <c r="C144" s="169" t="s">
        <v>7</v>
      </c>
      <c r="D144" s="169" t="s">
        <v>126</v>
      </c>
      <c r="E144" s="170" t="s">
        <v>273</v>
      </c>
      <c r="F144" s="171" t="s">
        <v>274</v>
      </c>
      <c r="G144" s="172" t="s">
        <v>204</v>
      </c>
      <c r="H144" s="173">
        <v>17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205</v>
      </c>
      <c r="AT144" s="181" t="s">
        <v>126</v>
      </c>
      <c r="AU144" s="181" t="s">
        <v>85</v>
      </c>
      <c r="AY144" s="15" t="s">
        <v>123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205</v>
      </c>
      <c r="BM144" s="181" t="s">
        <v>275</v>
      </c>
    </row>
    <row r="145" s="2" customFormat="1" ht="16.5" customHeight="1">
      <c r="A145" s="34"/>
      <c r="B145" s="168"/>
      <c r="C145" s="169" t="s">
        <v>276</v>
      </c>
      <c r="D145" s="169" t="s">
        <v>126</v>
      </c>
      <c r="E145" s="170" t="s">
        <v>277</v>
      </c>
      <c r="F145" s="171" t="s">
        <v>278</v>
      </c>
      <c r="G145" s="172" t="s">
        <v>279</v>
      </c>
      <c r="H145" s="173">
        <v>0.56000000000000005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2.2000000000000002</v>
      </c>
      <c r="T145" s="180">
        <f>S145*H145</f>
        <v>1.2320000000000002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205</v>
      </c>
      <c r="AT145" s="181" t="s">
        <v>126</v>
      </c>
      <c r="AU145" s="181" t="s">
        <v>85</v>
      </c>
      <c r="AY145" s="15" t="s">
        <v>123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205</v>
      </c>
      <c r="BM145" s="181" t="s">
        <v>280</v>
      </c>
    </row>
    <row r="146" s="2" customFormat="1" ht="21.75" customHeight="1">
      <c r="A146" s="34"/>
      <c r="B146" s="168"/>
      <c r="C146" s="169" t="s">
        <v>281</v>
      </c>
      <c r="D146" s="169" t="s">
        <v>126</v>
      </c>
      <c r="E146" s="170" t="s">
        <v>282</v>
      </c>
      <c r="F146" s="171" t="s">
        <v>283</v>
      </c>
      <c r="G146" s="172" t="s">
        <v>256</v>
      </c>
      <c r="H146" s="173">
        <v>40.799999999999997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40</v>
      </c>
      <c r="O146" s="73"/>
      <c r="P146" s="179">
        <f>O146*H146</f>
        <v>0</v>
      </c>
      <c r="Q146" s="179">
        <v>0.00084000000000000003</v>
      </c>
      <c r="R146" s="179">
        <f>Q146*H146</f>
        <v>0.034271999999999997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205</v>
      </c>
      <c r="AT146" s="181" t="s">
        <v>126</v>
      </c>
      <c r="AU146" s="181" t="s">
        <v>85</v>
      </c>
      <c r="AY146" s="15" t="s">
        <v>123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205</v>
      </c>
      <c r="BM146" s="181" t="s">
        <v>284</v>
      </c>
    </row>
    <row r="147" s="2" customFormat="1" ht="24.15" customHeight="1">
      <c r="A147" s="34"/>
      <c r="B147" s="168"/>
      <c r="C147" s="169" t="s">
        <v>285</v>
      </c>
      <c r="D147" s="169" t="s">
        <v>126</v>
      </c>
      <c r="E147" s="170" t="s">
        <v>286</v>
      </c>
      <c r="F147" s="171" t="s">
        <v>287</v>
      </c>
      <c r="G147" s="172" t="s">
        <v>256</v>
      </c>
      <c r="H147" s="173">
        <v>40.799999999999997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40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205</v>
      </c>
      <c r="AT147" s="181" t="s">
        <v>126</v>
      </c>
      <c r="AU147" s="181" t="s">
        <v>85</v>
      </c>
      <c r="AY147" s="15" t="s">
        <v>123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205</v>
      </c>
      <c r="BM147" s="181" t="s">
        <v>288</v>
      </c>
    </row>
    <row r="148" s="2" customFormat="1" ht="24.15" customHeight="1">
      <c r="A148" s="34"/>
      <c r="B148" s="168"/>
      <c r="C148" s="169" t="s">
        <v>289</v>
      </c>
      <c r="D148" s="169" t="s">
        <v>126</v>
      </c>
      <c r="E148" s="170" t="s">
        <v>290</v>
      </c>
      <c r="F148" s="171" t="s">
        <v>291</v>
      </c>
      <c r="G148" s="172" t="s">
        <v>204</v>
      </c>
      <c r="H148" s="173">
        <v>39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40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205</v>
      </c>
      <c r="AT148" s="181" t="s">
        <v>126</v>
      </c>
      <c r="AU148" s="181" t="s">
        <v>85</v>
      </c>
      <c r="AY148" s="15" t="s">
        <v>123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205</v>
      </c>
      <c r="BM148" s="181" t="s">
        <v>292</v>
      </c>
    </row>
    <row r="149" s="2" customFormat="1" ht="24.15" customHeight="1">
      <c r="A149" s="34"/>
      <c r="B149" s="168"/>
      <c r="C149" s="169" t="s">
        <v>293</v>
      </c>
      <c r="D149" s="169" t="s">
        <v>126</v>
      </c>
      <c r="E149" s="170" t="s">
        <v>294</v>
      </c>
      <c r="F149" s="171" t="s">
        <v>295</v>
      </c>
      <c r="G149" s="172" t="s">
        <v>204</v>
      </c>
      <c r="H149" s="173">
        <v>17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205</v>
      </c>
      <c r="AT149" s="181" t="s">
        <v>126</v>
      </c>
      <c r="AU149" s="181" t="s">
        <v>85</v>
      </c>
      <c r="AY149" s="15" t="s">
        <v>123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205</v>
      </c>
      <c r="BM149" s="181" t="s">
        <v>296</v>
      </c>
    </row>
    <row r="150" s="2" customFormat="1" ht="24.15" customHeight="1">
      <c r="A150" s="34"/>
      <c r="B150" s="168"/>
      <c r="C150" s="169" t="s">
        <v>297</v>
      </c>
      <c r="D150" s="169" t="s">
        <v>126</v>
      </c>
      <c r="E150" s="170" t="s">
        <v>298</v>
      </c>
      <c r="F150" s="171" t="s">
        <v>299</v>
      </c>
      <c r="G150" s="172" t="s">
        <v>300</v>
      </c>
      <c r="H150" s="173">
        <v>24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205</v>
      </c>
      <c r="AT150" s="181" t="s">
        <v>126</v>
      </c>
      <c r="AU150" s="181" t="s">
        <v>85</v>
      </c>
      <c r="AY150" s="15" t="s">
        <v>123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205</v>
      </c>
      <c r="BM150" s="181" t="s">
        <v>301</v>
      </c>
    </row>
    <row r="151" s="2" customFormat="1" ht="24.15" customHeight="1">
      <c r="A151" s="34"/>
      <c r="B151" s="168"/>
      <c r="C151" s="169" t="s">
        <v>302</v>
      </c>
      <c r="D151" s="169" t="s">
        <v>126</v>
      </c>
      <c r="E151" s="170" t="s">
        <v>303</v>
      </c>
      <c r="F151" s="171" t="s">
        <v>304</v>
      </c>
      <c r="G151" s="172" t="s">
        <v>204</v>
      </c>
      <c r="H151" s="173">
        <v>39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0.26000000000000001</v>
      </c>
      <c r="R151" s="179">
        <f>Q151*H151</f>
        <v>10.140000000000001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205</v>
      </c>
      <c r="AT151" s="181" t="s">
        <v>126</v>
      </c>
      <c r="AU151" s="181" t="s">
        <v>85</v>
      </c>
      <c r="AY151" s="15" t="s">
        <v>123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205</v>
      </c>
      <c r="BM151" s="181" t="s">
        <v>305</v>
      </c>
    </row>
    <row r="152" s="2" customFormat="1" ht="24.15" customHeight="1">
      <c r="A152" s="34"/>
      <c r="B152" s="168"/>
      <c r="C152" s="169" t="s">
        <v>306</v>
      </c>
      <c r="D152" s="169" t="s">
        <v>126</v>
      </c>
      <c r="E152" s="170" t="s">
        <v>307</v>
      </c>
      <c r="F152" s="171" t="s">
        <v>308</v>
      </c>
      <c r="G152" s="172" t="s">
        <v>204</v>
      </c>
      <c r="H152" s="173">
        <v>34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0.40000000000000002</v>
      </c>
      <c r="R152" s="179">
        <f>Q152*H152</f>
        <v>13.600000000000001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205</v>
      </c>
      <c r="AT152" s="181" t="s">
        <v>126</v>
      </c>
      <c r="AU152" s="181" t="s">
        <v>85</v>
      </c>
      <c r="AY152" s="15" t="s">
        <v>123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205</v>
      </c>
      <c r="BM152" s="181" t="s">
        <v>309</v>
      </c>
    </row>
    <row r="153" s="2" customFormat="1" ht="16.5" customHeight="1">
      <c r="A153" s="34"/>
      <c r="B153" s="168"/>
      <c r="C153" s="169" t="s">
        <v>310</v>
      </c>
      <c r="D153" s="169" t="s">
        <v>126</v>
      </c>
      <c r="E153" s="170" t="s">
        <v>311</v>
      </c>
      <c r="F153" s="171" t="s">
        <v>312</v>
      </c>
      <c r="G153" s="172" t="s">
        <v>204</v>
      </c>
      <c r="H153" s="173">
        <v>56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9.0000000000000006E-05</v>
      </c>
      <c r="R153" s="179">
        <f>Q153*H153</f>
        <v>0.0050400000000000002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205</v>
      </c>
      <c r="AT153" s="181" t="s">
        <v>126</v>
      </c>
      <c r="AU153" s="181" t="s">
        <v>85</v>
      </c>
      <c r="AY153" s="15" t="s">
        <v>123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205</v>
      </c>
      <c r="BM153" s="181" t="s">
        <v>313</v>
      </c>
    </row>
    <row r="154" s="2" customFormat="1" ht="33" customHeight="1">
      <c r="A154" s="34"/>
      <c r="B154" s="168"/>
      <c r="C154" s="169" t="s">
        <v>314</v>
      </c>
      <c r="D154" s="169" t="s">
        <v>126</v>
      </c>
      <c r="E154" s="170" t="s">
        <v>315</v>
      </c>
      <c r="F154" s="171" t="s">
        <v>316</v>
      </c>
      <c r="G154" s="172" t="s">
        <v>204</v>
      </c>
      <c r="H154" s="173">
        <v>19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0.17999999999999999</v>
      </c>
      <c r="R154" s="179">
        <f>Q154*H154</f>
        <v>3.4199999999999999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205</v>
      </c>
      <c r="AT154" s="181" t="s">
        <v>126</v>
      </c>
      <c r="AU154" s="181" t="s">
        <v>85</v>
      </c>
      <c r="AY154" s="15" t="s">
        <v>123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205</v>
      </c>
      <c r="BM154" s="181" t="s">
        <v>317</v>
      </c>
    </row>
    <row r="155" s="2" customFormat="1" ht="33" customHeight="1">
      <c r="A155" s="34"/>
      <c r="B155" s="168"/>
      <c r="C155" s="188" t="s">
        <v>318</v>
      </c>
      <c r="D155" s="188" t="s">
        <v>198</v>
      </c>
      <c r="E155" s="189" t="s">
        <v>319</v>
      </c>
      <c r="F155" s="190" t="s">
        <v>320</v>
      </c>
      <c r="G155" s="191" t="s">
        <v>204</v>
      </c>
      <c r="H155" s="192">
        <v>19</v>
      </c>
      <c r="I155" s="193"/>
      <c r="J155" s="194">
        <f>ROUND(I155*H155,2)</f>
        <v>0</v>
      </c>
      <c r="K155" s="195"/>
      <c r="L155" s="196"/>
      <c r="M155" s="197" t="s">
        <v>1</v>
      </c>
      <c r="N155" s="198" t="s">
        <v>40</v>
      </c>
      <c r="O155" s="73"/>
      <c r="P155" s="179">
        <f>O155*H155</f>
        <v>0</v>
      </c>
      <c r="Q155" s="179">
        <v>0.00068999999999999997</v>
      </c>
      <c r="R155" s="179">
        <f>Q155*H155</f>
        <v>0.01311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212</v>
      </c>
      <c r="AT155" s="181" t="s">
        <v>198</v>
      </c>
      <c r="AU155" s="181" t="s">
        <v>85</v>
      </c>
      <c r="AY155" s="15" t="s">
        <v>123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205</v>
      </c>
      <c r="BM155" s="181" t="s">
        <v>321</v>
      </c>
    </row>
    <row r="156" s="2" customFormat="1" ht="37.8" customHeight="1">
      <c r="A156" s="34"/>
      <c r="B156" s="168"/>
      <c r="C156" s="169" t="s">
        <v>322</v>
      </c>
      <c r="D156" s="169" t="s">
        <v>126</v>
      </c>
      <c r="E156" s="170" t="s">
        <v>323</v>
      </c>
      <c r="F156" s="171" t="s">
        <v>324</v>
      </c>
      <c r="G156" s="172" t="s">
        <v>164</v>
      </c>
      <c r="H156" s="173">
        <v>1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0.23974999999999999</v>
      </c>
      <c r="R156" s="179">
        <f>Q156*H156</f>
        <v>0.23974999999999999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205</v>
      </c>
      <c r="AT156" s="181" t="s">
        <v>126</v>
      </c>
      <c r="AU156" s="181" t="s">
        <v>85</v>
      </c>
      <c r="AY156" s="15" t="s">
        <v>123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205</v>
      </c>
      <c r="BM156" s="181" t="s">
        <v>325</v>
      </c>
    </row>
    <row r="157" s="2" customFormat="1" ht="21.75" customHeight="1">
      <c r="A157" s="34"/>
      <c r="B157" s="168"/>
      <c r="C157" s="169" t="s">
        <v>326</v>
      </c>
      <c r="D157" s="169" t="s">
        <v>126</v>
      </c>
      <c r="E157" s="170" t="s">
        <v>327</v>
      </c>
      <c r="F157" s="171" t="s">
        <v>328</v>
      </c>
      <c r="G157" s="172" t="s">
        <v>164</v>
      </c>
      <c r="H157" s="173">
        <v>3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0.0076</v>
      </c>
      <c r="R157" s="179">
        <f>Q157*H157</f>
        <v>0.022800000000000001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205</v>
      </c>
      <c r="AT157" s="181" t="s">
        <v>126</v>
      </c>
      <c r="AU157" s="181" t="s">
        <v>85</v>
      </c>
      <c r="AY157" s="15" t="s">
        <v>123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205</v>
      </c>
      <c r="BM157" s="181" t="s">
        <v>329</v>
      </c>
    </row>
    <row r="158" s="2" customFormat="1" ht="21.75" customHeight="1">
      <c r="A158" s="34"/>
      <c r="B158" s="168"/>
      <c r="C158" s="169" t="s">
        <v>330</v>
      </c>
      <c r="D158" s="169" t="s">
        <v>126</v>
      </c>
      <c r="E158" s="170" t="s">
        <v>331</v>
      </c>
      <c r="F158" s="171" t="s">
        <v>332</v>
      </c>
      <c r="G158" s="172" t="s">
        <v>256</v>
      </c>
      <c r="H158" s="173">
        <v>33.100000000000001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205</v>
      </c>
      <c r="AT158" s="181" t="s">
        <v>126</v>
      </c>
      <c r="AU158" s="181" t="s">
        <v>85</v>
      </c>
      <c r="AY158" s="15" t="s">
        <v>123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205</v>
      </c>
      <c r="BM158" s="181" t="s">
        <v>333</v>
      </c>
    </row>
    <row r="159" s="2" customFormat="1" ht="16.5" customHeight="1">
      <c r="A159" s="34"/>
      <c r="B159" s="168"/>
      <c r="C159" s="169" t="s">
        <v>334</v>
      </c>
      <c r="D159" s="169" t="s">
        <v>126</v>
      </c>
      <c r="E159" s="170" t="s">
        <v>335</v>
      </c>
      <c r="F159" s="171" t="s">
        <v>336</v>
      </c>
      <c r="G159" s="172" t="s">
        <v>256</v>
      </c>
      <c r="H159" s="173">
        <v>19.5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3.0000000000000001E-05</v>
      </c>
      <c r="R159" s="179">
        <f>Q159*H159</f>
        <v>0.00058500000000000002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205</v>
      </c>
      <c r="AT159" s="181" t="s">
        <v>126</v>
      </c>
      <c r="AU159" s="181" t="s">
        <v>85</v>
      </c>
      <c r="AY159" s="15" t="s">
        <v>123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205</v>
      </c>
      <c r="BM159" s="181" t="s">
        <v>337</v>
      </c>
    </row>
    <row r="160" s="2" customFormat="1" ht="24.15" customHeight="1">
      <c r="A160" s="34"/>
      <c r="B160" s="168"/>
      <c r="C160" s="169" t="s">
        <v>338</v>
      </c>
      <c r="D160" s="169" t="s">
        <v>126</v>
      </c>
      <c r="E160" s="170" t="s">
        <v>339</v>
      </c>
      <c r="F160" s="171" t="s">
        <v>340</v>
      </c>
      <c r="G160" s="172" t="s">
        <v>341</v>
      </c>
      <c r="H160" s="173">
        <v>31.920000000000002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205</v>
      </c>
      <c r="AT160" s="181" t="s">
        <v>126</v>
      </c>
      <c r="AU160" s="181" t="s">
        <v>85</v>
      </c>
      <c r="AY160" s="15" t="s">
        <v>123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205</v>
      </c>
      <c r="BM160" s="181" t="s">
        <v>342</v>
      </c>
    </row>
    <row r="161" s="2" customFormat="1" ht="16.5" customHeight="1">
      <c r="A161" s="34"/>
      <c r="B161" s="168"/>
      <c r="C161" s="169" t="s">
        <v>343</v>
      </c>
      <c r="D161" s="169" t="s">
        <v>126</v>
      </c>
      <c r="E161" s="170" t="s">
        <v>344</v>
      </c>
      <c r="F161" s="171" t="s">
        <v>345</v>
      </c>
      <c r="G161" s="172" t="s">
        <v>341</v>
      </c>
      <c r="H161" s="173">
        <v>13.880000000000001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40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205</v>
      </c>
      <c r="AT161" s="181" t="s">
        <v>126</v>
      </c>
      <c r="AU161" s="181" t="s">
        <v>85</v>
      </c>
      <c r="AY161" s="15" t="s">
        <v>123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83</v>
      </c>
      <c r="BK161" s="182">
        <f>ROUND(I161*H161,2)</f>
        <v>0</v>
      </c>
      <c r="BL161" s="15" t="s">
        <v>205</v>
      </c>
      <c r="BM161" s="181" t="s">
        <v>346</v>
      </c>
    </row>
    <row r="162" s="2" customFormat="1" ht="24.15" customHeight="1">
      <c r="A162" s="34"/>
      <c r="B162" s="168"/>
      <c r="C162" s="169" t="s">
        <v>347</v>
      </c>
      <c r="D162" s="169" t="s">
        <v>126</v>
      </c>
      <c r="E162" s="170" t="s">
        <v>348</v>
      </c>
      <c r="F162" s="171" t="s">
        <v>349</v>
      </c>
      <c r="G162" s="172" t="s">
        <v>341</v>
      </c>
      <c r="H162" s="173">
        <v>138.80000000000001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205</v>
      </c>
      <c r="AT162" s="181" t="s">
        <v>126</v>
      </c>
      <c r="AU162" s="181" t="s">
        <v>85</v>
      </c>
      <c r="AY162" s="15" t="s">
        <v>123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205</v>
      </c>
      <c r="BM162" s="181" t="s">
        <v>350</v>
      </c>
    </row>
    <row r="163" s="2" customFormat="1" ht="37.8" customHeight="1">
      <c r="A163" s="34"/>
      <c r="B163" s="168"/>
      <c r="C163" s="169" t="s">
        <v>351</v>
      </c>
      <c r="D163" s="169" t="s">
        <v>126</v>
      </c>
      <c r="E163" s="170" t="s">
        <v>352</v>
      </c>
      <c r="F163" s="171" t="s">
        <v>353</v>
      </c>
      <c r="G163" s="172" t="s">
        <v>341</v>
      </c>
      <c r="H163" s="173">
        <v>1.232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205</v>
      </c>
      <c r="AT163" s="181" t="s">
        <v>126</v>
      </c>
      <c r="AU163" s="181" t="s">
        <v>85</v>
      </c>
      <c r="AY163" s="15" t="s">
        <v>123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205</v>
      </c>
      <c r="BM163" s="181" t="s">
        <v>354</v>
      </c>
    </row>
    <row r="164" s="2" customFormat="1" ht="44.25" customHeight="1">
      <c r="A164" s="34"/>
      <c r="B164" s="168"/>
      <c r="C164" s="169" t="s">
        <v>355</v>
      </c>
      <c r="D164" s="169" t="s">
        <v>126</v>
      </c>
      <c r="E164" s="170" t="s">
        <v>356</v>
      </c>
      <c r="F164" s="171" t="s">
        <v>357</v>
      </c>
      <c r="G164" s="172" t="s">
        <v>341</v>
      </c>
      <c r="H164" s="173">
        <v>12.648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205</v>
      </c>
      <c r="AT164" s="181" t="s">
        <v>126</v>
      </c>
      <c r="AU164" s="181" t="s">
        <v>85</v>
      </c>
      <c r="AY164" s="15" t="s">
        <v>123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205</v>
      </c>
      <c r="BM164" s="181" t="s">
        <v>358</v>
      </c>
    </row>
    <row r="165" s="12" customFormat="1" ht="22.8" customHeight="1">
      <c r="A165" s="12"/>
      <c r="B165" s="155"/>
      <c r="C165" s="12"/>
      <c r="D165" s="156" t="s">
        <v>74</v>
      </c>
      <c r="E165" s="166" t="s">
        <v>359</v>
      </c>
      <c r="F165" s="166" t="s">
        <v>360</v>
      </c>
      <c r="G165" s="12"/>
      <c r="H165" s="12"/>
      <c r="I165" s="158"/>
      <c r="J165" s="167">
        <f>BK165</f>
        <v>0</v>
      </c>
      <c r="K165" s="12"/>
      <c r="L165" s="155"/>
      <c r="M165" s="160"/>
      <c r="N165" s="161"/>
      <c r="O165" s="161"/>
      <c r="P165" s="162">
        <f>SUM(P166:P169)</f>
        <v>0</v>
      </c>
      <c r="Q165" s="161"/>
      <c r="R165" s="162">
        <f>SUM(R166:R169)</f>
        <v>0</v>
      </c>
      <c r="S165" s="161"/>
      <c r="T165" s="163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135</v>
      </c>
      <c r="AT165" s="164" t="s">
        <v>74</v>
      </c>
      <c r="AU165" s="164" t="s">
        <v>83</v>
      </c>
      <c r="AY165" s="156" t="s">
        <v>123</v>
      </c>
      <c r="BK165" s="165">
        <f>SUM(BK166:BK169)</f>
        <v>0</v>
      </c>
    </row>
    <row r="166" s="2" customFormat="1" ht="33" customHeight="1">
      <c r="A166" s="34"/>
      <c r="B166" s="168"/>
      <c r="C166" s="169" t="s">
        <v>361</v>
      </c>
      <c r="D166" s="169" t="s">
        <v>126</v>
      </c>
      <c r="E166" s="170" t="s">
        <v>162</v>
      </c>
      <c r="F166" s="171" t="s">
        <v>362</v>
      </c>
      <c r="G166" s="172" t="s">
        <v>164</v>
      </c>
      <c r="H166" s="173">
        <v>1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40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205</v>
      </c>
      <c r="AT166" s="181" t="s">
        <v>126</v>
      </c>
      <c r="AU166" s="181" t="s">
        <v>85</v>
      </c>
      <c r="AY166" s="15" t="s">
        <v>123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205</v>
      </c>
      <c r="BM166" s="181" t="s">
        <v>363</v>
      </c>
    </row>
    <row r="167" s="2" customFormat="1" ht="24.15" customHeight="1">
      <c r="A167" s="34"/>
      <c r="B167" s="168"/>
      <c r="C167" s="169" t="s">
        <v>364</v>
      </c>
      <c r="D167" s="169" t="s">
        <v>126</v>
      </c>
      <c r="E167" s="170" t="s">
        <v>365</v>
      </c>
      <c r="F167" s="171" t="s">
        <v>366</v>
      </c>
      <c r="G167" s="172" t="s">
        <v>164</v>
      </c>
      <c r="H167" s="173">
        <v>2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205</v>
      </c>
      <c r="AT167" s="181" t="s">
        <v>126</v>
      </c>
      <c r="AU167" s="181" t="s">
        <v>85</v>
      </c>
      <c r="AY167" s="15" t="s">
        <v>123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205</v>
      </c>
      <c r="BM167" s="181" t="s">
        <v>367</v>
      </c>
    </row>
    <row r="168" s="2" customFormat="1" ht="24.15" customHeight="1">
      <c r="A168" s="34"/>
      <c r="B168" s="168"/>
      <c r="C168" s="169" t="s">
        <v>368</v>
      </c>
      <c r="D168" s="169" t="s">
        <v>126</v>
      </c>
      <c r="E168" s="170" t="s">
        <v>369</v>
      </c>
      <c r="F168" s="171" t="s">
        <v>370</v>
      </c>
      <c r="G168" s="172" t="s">
        <v>164</v>
      </c>
      <c r="H168" s="173">
        <v>1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40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205</v>
      </c>
      <c r="AT168" s="181" t="s">
        <v>126</v>
      </c>
      <c r="AU168" s="181" t="s">
        <v>85</v>
      </c>
      <c r="AY168" s="15" t="s">
        <v>123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83</v>
      </c>
      <c r="BK168" s="182">
        <f>ROUND(I168*H168,2)</f>
        <v>0</v>
      </c>
      <c r="BL168" s="15" t="s">
        <v>205</v>
      </c>
      <c r="BM168" s="181" t="s">
        <v>371</v>
      </c>
    </row>
    <row r="169" s="2" customFormat="1" ht="24.15" customHeight="1">
      <c r="A169" s="34"/>
      <c r="B169" s="168"/>
      <c r="C169" s="169" t="s">
        <v>372</v>
      </c>
      <c r="D169" s="169" t="s">
        <v>126</v>
      </c>
      <c r="E169" s="170" t="s">
        <v>373</v>
      </c>
      <c r="F169" s="171" t="s">
        <v>374</v>
      </c>
      <c r="G169" s="172" t="s">
        <v>129</v>
      </c>
      <c r="H169" s="173">
        <v>1</v>
      </c>
      <c r="I169" s="174"/>
      <c r="J169" s="175">
        <f>ROUND(I169*H169,2)</f>
        <v>0</v>
      </c>
      <c r="K169" s="176"/>
      <c r="L169" s="35"/>
      <c r="M169" s="183" t="s">
        <v>1</v>
      </c>
      <c r="N169" s="184" t="s">
        <v>40</v>
      </c>
      <c r="O169" s="185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205</v>
      </c>
      <c r="AT169" s="181" t="s">
        <v>126</v>
      </c>
      <c r="AU169" s="181" t="s">
        <v>85</v>
      </c>
      <c r="AY169" s="15" t="s">
        <v>123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205</v>
      </c>
      <c r="BM169" s="181" t="s">
        <v>375</v>
      </c>
    </row>
    <row r="170" s="2" customFormat="1" ht="6.96" customHeight="1">
      <c r="A170" s="34"/>
      <c r="B170" s="56"/>
      <c r="C170" s="57"/>
      <c r="D170" s="57"/>
      <c r="E170" s="57"/>
      <c r="F170" s="57"/>
      <c r="G170" s="57"/>
      <c r="H170" s="57"/>
      <c r="I170" s="57"/>
      <c r="J170" s="57"/>
      <c r="K170" s="57"/>
      <c r="L170" s="35"/>
      <c r="M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</sheetData>
  <autoFilter ref="C119:K16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98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Připojení hradidlových a čerpacích komor k elektrické rozvodné síti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376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19. 11. 2021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ROUND((SUM(BE120:BE208)),  2)</f>
        <v>0</v>
      </c>
      <c r="G33" s="34"/>
      <c r="H33" s="34"/>
      <c r="I33" s="124">
        <v>0.20999999999999999</v>
      </c>
      <c r="J33" s="123">
        <f>ROUND(((SUM(BE120:BE208))*I33),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ROUND((SUM(BF120:BF208)),  2)</f>
        <v>0</v>
      </c>
      <c r="G34" s="34"/>
      <c r="H34" s="34"/>
      <c r="I34" s="124">
        <v>0.14999999999999999</v>
      </c>
      <c r="J34" s="123">
        <f>ROUND(((SUM(BF120:BF208))*I34),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ROUND((SUM(BG120:BG208)),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ROUND((SUM(BH120:BH208)),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ROUND((SUM(BI120:BI208)),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Připojení hradidlových a čerpacích komor k elektrické rozvodné síti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02 - B - Táborského nábřeží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19. 11. 2021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Ing. Tomáš Veselý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102</v>
      </c>
      <c r="D94" s="125"/>
      <c r="E94" s="125"/>
      <c r="F94" s="125"/>
      <c r="G94" s="125"/>
      <c r="H94" s="125"/>
      <c r="I94" s="125"/>
      <c r="J94" s="134" t="s">
        <v>103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104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hidden="1" s="9" customFormat="1" ht="24.96" customHeight="1">
      <c r="A97" s="9"/>
      <c r="B97" s="136"/>
      <c r="C97" s="9"/>
      <c r="D97" s="137" t="s">
        <v>194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195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377</v>
      </c>
      <c r="E99" s="142"/>
      <c r="F99" s="142"/>
      <c r="G99" s="142"/>
      <c r="H99" s="142"/>
      <c r="I99" s="142"/>
      <c r="J99" s="143">
        <f>J141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197</v>
      </c>
      <c r="E100" s="142"/>
      <c r="F100" s="142"/>
      <c r="G100" s="142"/>
      <c r="H100" s="142"/>
      <c r="I100" s="142"/>
      <c r="J100" s="143">
        <f>J204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hidden="1"/>
    <row r="104" hidden="1"/>
    <row r="105" hidden="1"/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108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17" t="str">
        <f>E7</f>
        <v>Připojení hradidlových a čerpacích komor k elektrické rozvodné síti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99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>02 - B - Táborského nábřeží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F12</f>
        <v xml:space="preserve"> </v>
      </c>
      <c r="G114" s="34"/>
      <c r="H114" s="34"/>
      <c r="I114" s="28" t="s">
        <v>22</v>
      </c>
      <c r="J114" s="65" t="str">
        <f>IF(J12="","",J12)</f>
        <v>19. 11. 2021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E15</f>
        <v xml:space="preserve"> </v>
      </c>
      <c r="G116" s="34"/>
      <c r="H116" s="34"/>
      <c r="I116" s="28" t="s">
        <v>29</v>
      </c>
      <c r="J116" s="32" t="str">
        <f>E21</f>
        <v>Ing. Tomáš Veselý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>Puttner, s.r.o.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109</v>
      </c>
      <c r="D119" s="147" t="s">
        <v>60</v>
      </c>
      <c r="E119" s="147" t="s">
        <v>56</v>
      </c>
      <c r="F119" s="147" t="s">
        <v>57</v>
      </c>
      <c r="G119" s="147" t="s">
        <v>110</v>
      </c>
      <c r="H119" s="147" t="s">
        <v>111</v>
      </c>
      <c r="I119" s="147" t="s">
        <v>112</v>
      </c>
      <c r="J119" s="148" t="s">
        <v>103</v>
      </c>
      <c r="K119" s="149" t="s">
        <v>113</v>
      </c>
      <c r="L119" s="150"/>
      <c r="M119" s="82" t="s">
        <v>1</v>
      </c>
      <c r="N119" s="83" t="s">
        <v>39</v>
      </c>
      <c r="O119" s="83" t="s">
        <v>114</v>
      </c>
      <c r="P119" s="83" t="s">
        <v>115</v>
      </c>
      <c r="Q119" s="83" t="s">
        <v>116</v>
      </c>
      <c r="R119" s="83" t="s">
        <v>117</v>
      </c>
      <c r="S119" s="83" t="s">
        <v>118</v>
      </c>
      <c r="T119" s="84" t="s">
        <v>119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120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</f>
        <v>0</v>
      </c>
      <c r="Q120" s="86"/>
      <c r="R120" s="152">
        <f>R121</f>
        <v>103.63327004</v>
      </c>
      <c r="S120" s="86"/>
      <c r="T120" s="153">
        <f>T121</f>
        <v>113.97597999999999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105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74</v>
      </c>
      <c r="E121" s="157" t="s">
        <v>198</v>
      </c>
      <c r="F121" s="157" t="s">
        <v>199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P122+P141+P204</f>
        <v>0</v>
      </c>
      <c r="Q121" s="161"/>
      <c r="R121" s="162">
        <f>R122+R141+R204</f>
        <v>103.63327004</v>
      </c>
      <c r="S121" s="161"/>
      <c r="T121" s="163">
        <f>T122+T141+T204</f>
        <v>113.97597999999999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135</v>
      </c>
      <c r="AT121" s="164" t="s">
        <v>74</v>
      </c>
      <c r="AU121" s="164" t="s">
        <v>75</v>
      </c>
      <c r="AY121" s="156" t="s">
        <v>123</v>
      </c>
      <c r="BK121" s="165">
        <f>BK122+BK141+BK204</f>
        <v>0</v>
      </c>
    </row>
    <row r="122" s="12" customFormat="1" ht="22.8" customHeight="1">
      <c r="A122" s="12"/>
      <c r="B122" s="155"/>
      <c r="C122" s="12"/>
      <c r="D122" s="156" t="s">
        <v>74</v>
      </c>
      <c r="E122" s="166" t="s">
        <v>200</v>
      </c>
      <c r="F122" s="166" t="s">
        <v>201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SUM(P123:P140)</f>
        <v>0</v>
      </c>
      <c r="Q122" s="161"/>
      <c r="R122" s="162">
        <f>SUM(R123:R140)</f>
        <v>0.18039</v>
      </c>
      <c r="S122" s="161"/>
      <c r="T122" s="163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135</v>
      </c>
      <c r="AT122" s="164" t="s">
        <v>74</v>
      </c>
      <c r="AU122" s="164" t="s">
        <v>83</v>
      </c>
      <c r="AY122" s="156" t="s">
        <v>123</v>
      </c>
      <c r="BK122" s="165">
        <f>SUM(BK123:BK140)</f>
        <v>0</v>
      </c>
    </row>
    <row r="123" s="2" customFormat="1" ht="37.8" customHeight="1">
      <c r="A123" s="34"/>
      <c r="B123" s="168"/>
      <c r="C123" s="169" t="s">
        <v>83</v>
      </c>
      <c r="D123" s="169" t="s">
        <v>126</v>
      </c>
      <c r="E123" s="170" t="s">
        <v>202</v>
      </c>
      <c r="F123" s="171" t="s">
        <v>203</v>
      </c>
      <c r="G123" s="172" t="s">
        <v>204</v>
      </c>
      <c r="H123" s="173">
        <v>54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40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205</v>
      </c>
      <c r="AT123" s="181" t="s">
        <v>126</v>
      </c>
      <c r="AU123" s="181" t="s">
        <v>85</v>
      </c>
      <c r="AY123" s="15" t="s">
        <v>123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83</v>
      </c>
      <c r="BK123" s="182">
        <f>ROUND(I123*H123,2)</f>
        <v>0</v>
      </c>
      <c r="BL123" s="15" t="s">
        <v>205</v>
      </c>
      <c r="BM123" s="181" t="s">
        <v>378</v>
      </c>
    </row>
    <row r="124" s="2" customFormat="1" ht="37.8" customHeight="1">
      <c r="A124" s="34"/>
      <c r="B124" s="168"/>
      <c r="C124" s="169" t="s">
        <v>85</v>
      </c>
      <c r="D124" s="169" t="s">
        <v>126</v>
      </c>
      <c r="E124" s="170" t="s">
        <v>207</v>
      </c>
      <c r="F124" s="171" t="s">
        <v>208</v>
      </c>
      <c r="G124" s="172" t="s">
        <v>204</v>
      </c>
      <c r="H124" s="173">
        <v>4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205</v>
      </c>
      <c r="AT124" s="181" t="s">
        <v>126</v>
      </c>
      <c r="AU124" s="181" t="s">
        <v>85</v>
      </c>
      <c r="AY124" s="15" t="s">
        <v>123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83</v>
      </c>
      <c r="BK124" s="182">
        <f>ROUND(I124*H124,2)</f>
        <v>0</v>
      </c>
      <c r="BL124" s="15" t="s">
        <v>205</v>
      </c>
      <c r="BM124" s="181" t="s">
        <v>379</v>
      </c>
    </row>
    <row r="125" s="2" customFormat="1" ht="24.15" customHeight="1">
      <c r="A125" s="34"/>
      <c r="B125" s="168"/>
      <c r="C125" s="188" t="s">
        <v>135</v>
      </c>
      <c r="D125" s="188" t="s">
        <v>198</v>
      </c>
      <c r="E125" s="189" t="s">
        <v>210</v>
      </c>
      <c r="F125" s="190" t="s">
        <v>211</v>
      </c>
      <c r="G125" s="191" t="s">
        <v>204</v>
      </c>
      <c r="H125" s="192">
        <v>58</v>
      </c>
      <c r="I125" s="193"/>
      <c r="J125" s="194">
        <f>ROUND(I125*H125,2)</f>
        <v>0</v>
      </c>
      <c r="K125" s="195"/>
      <c r="L125" s="196"/>
      <c r="M125" s="197" t="s">
        <v>1</v>
      </c>
      <c r="N125" s="198" t="s">
        <v>40</v>
      </c>
      <c r="O125" s="73"/>
      <c r="P125" s="179">
        <f>O125*H125</f>
        <v>0</v>
      </c>
      <c r="Q125" s="179">
        <v>0.00029</v>
      </c>
      <c r="R125" s="179">
        <f>Q125*H125</f>
        <v>0.016820000000000002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212</v>
      </c>
      <c r="AT125" s="181" t="s">
        <v>198</v>
      </c>
      <c r="AU125" s="181" t="s">
        <v>85</v>
      </c>
      <c r="AY125" s="15" t="s">
        <v>123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83</v>
      </c>
      <c r="BK125" s="182">
        <f>ROUND(I125*H125,2)</f>
        <v>0</v>
      </c>
      <c r="BL125" s="15" t="s">
        <v>205</v>
      </c>
      <c r="BM125" s="181" t="s">
        <v>380</v>
      </c>
    </row>
    <row r="126" s="2" customFormat="1" ht="37.8" customHeight="1">
      <c r="A126" s="34"/>
      <c r="B126" s="168"/>
      <c r="C126" s="169" t="s">
        <v>130</v>
      </c>
      <c r="D126" s="169" t="s">
        <v>126</v>
      </c>
      <c r="E126" s="170" t="s">
        <v>381</v>
      </c>
      <c r="F126" s="171" t="s">
        <v>382</v>
      </c>
      <c r="G126" s="172" t="s">
        <v>204</v>
      </c>
      <c r="H126" s="173">
        <v>254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40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205</v>
      </c>
      <c r="AT126" s="181" t="s">
        <v>126</v>
      </c>
      <c r="AU126" s="181" t="s">
        <v>85</v>
      </c>
      <c r="AY126" s="15" t="s">
        <v>123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83</v>
      </c>
      <c r="BK126" s="182">
        <f>ROUND(I126*H126,2)</f>
        <v>0</v>
      </c>
      <c r="BL126" s="15" t="s">
        <v>205</v>
      </c>
      <c r="BM126" s="181" t="s">
        <v>383</v>
      </c>
    </row>
    <row r="127" s="2" customFormat="1" ht="37.8" customHeight="1">
      <c r="A127" s="34"/>
      <c r="B127" s="168"/>
      <c r="C127" s="169" t="s">
        <v>142</v>
      </c>
      <c r="D127" s="169" t="s">
        <v>126</v>
      </c>
      <c r="E127" s="170" t="s">
        <v>384</v>
      </c>
      <c r="F127" s="171" t="s">
        <v>385</v>
      </c>
      <c r="G127" s="172" t="s">
        <v>204</v>
      </c>
      <c r="H127" s="173">
        <v>8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205</v>
      </c>
      <c r="AT127" s="181" t="s">
        <v>126</v>
      </c>
      <c r="AU127" s="181" t="s">
        <v>85</v>
      </c>
      <c r="AY127" s="15" t="s">
        <v>123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83</v>
      </c>
      <c r="BK127" s="182">
        <f>ROUND(I127*H127,2)</f>
        <v>0</v>
      </c>
      <c r="BL127" s="15" t="s">
        <v>205</v>
      </c>
      <c r="BM127" s="181" t="s">
        <v>386</v>
      </c>
    </row>
    <row r="128" s="2" customFormat="1" ht="24.15" customHeight="1">
      <c r="A128" s="34"/>
      <c r="B128" s="168"/>
      <c r="C128" s="188" t="s">
        <v>146</v>
      </c>
      <c r="D128" s="188" t="s">
        <v>198</v>
      </c>
      <c r="E128" s="189" t="s">
        <v>387</v>
      </c>
      <c r="F128" s="190" t="s">
        <v>388</v>
      </c>
      <c r="G128" s="191" t="s">
        <v>204</v>
      </c>
      <c r="H128" s="192">
        <v>262</v>
      </c>
      <c r="I128" s="193"/>
      <c r="J128" s="194">
        <f>ROUND(I128*H128,2)</f>
        <v>0</v>
      </c>
      <c r="K128" s="195"/>
      <c r="L128" s="196"/>
      <c r="M128" s="197" t="s">
        <v>1</v>
      </c>
      <c r="N128" s="198" t="s">
        <v>40</v>
      </c>
      <c r="O128" s="73"/>
      <c r="P128" s="179">
        <f>O128*H128</f>
        <v>0</v>
      </c>
      <c r="Q128" s="179">
        <v>0.00060999999999999997</v>
      </c>
      <c r="R128" s="179">
        <f>Q128*H128</f>
        <v>0.15981999999999999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389</v>
      </c>
      <c r="AT128" s="181" t="s">
        <v>198</v>
      </c>
      <c r="AU128" s="181" t="s">
        <v>85</v>
      </c>
      <c r="AY128" s="15" t="s">
        <v>123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389</v>
      </c>
      <c r="BM128" s="181" t="s">
        <v>390</v>
      </c>
    </row>
    <row r="129" s="2" customFormat="1" ht="24.15" customHeight="1">
      <c r="A129" s="34"/>
      <c r="B129" s="168"/>
      <c r="C129" s="169" t="s">
        <v>150</v>
      </c>
      <c r="D129" s="169" t="s">
        <v>126</v>
      </c>
      <c r="E129" s="170" t="s">
        <v>391</v>
      </c>
      <c r="F129" s="171" t="s">
        <v>392</v>
      </c>
      <c r="G129" s="172" t="s">
        <v>164</v>
      </c>
      <c r="H129" s="173">
        <v>4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205</v>
      </c>
      <c r="AT129" s="181" t="s">
        <v>126</v>
      </c>
      <c r="AU129" s="181" t="s">
        <v>85</v>
      </c>
      <c r="AY129" s="15" t="s">
        <v>123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205</v>
      </c>
      <c r="BM129" s="181" t="s">
        <v>393</v>
      </c>
    </row>
    <row r="130" s="2" customFormat="1" ht="16.5" customHeight="1">
      <c r="A130" s="34"/>
      <c r="B130" s="168"/>
      <c r="C130" s="188" t="s">
        <v>154</v>
      </c>
      <c r="D130" s="188" t="s">
        <v>198</v>
      </c>
      <c r="E130" s="189" t="s">
        <v>394</v>
      </c>
      <c r="F130" s="190" t="s">
        <v>395</v>
      </c>
      <c r="G130" s="191" t="s">
        <v>164</v>
      </c>
      <c r="H130" s="192">
        <v>4</v>
      </c>
      <c r="I130" s="193"/>
      <c r="J130" s="194">
        <f>ROUND(I130*H130,2)</f>
        <v>0</v>
      </c>
      <c r="K130" s="195"/>
      <c r="L130" s="196"/>
      <c r="M130" s="197" t="s">
        <v>1</v>
      </c>
      <c r="N130" s="198" t="s">
        <v>40</v>
      </c>
      <c r="O130" s="73"/>
      <c r="P130" s="179">
        <f>O130*H130</f>
        <v>0</v>
      </c>
      <c r="Q130" s="179">
        <v>9.0000000000000006E-05</v>
      </c>
      <c r="R130" s="179">
        <f>Q130*H130</f>
        <v>0.00036000000000000002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212</v>
      </c>
      <c r="AT130" s="181" t="s">
        <v>198</v>
      </c>
      <c r="AU130" s="181" t="s">
        <v>85</v>
      </c>
      <c r="AY130" s="15" t="s">
        <v>123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205</v>
      </c>
      <c r="BM130" s="181" t="s">
        <v>396</v>
      </c>
    </row>
    <row r="131" s="2" customFormat="1" ht="24.15" customHeight="1">
      <c r="A131" s="34"/>
      <c r="B131" s="168"/>
      <c r="C131" s="169" t="s">
        <v>124</v>
      </c>
      <c r="D131" s="169" t="s">
        <v>126</v>
      </c>
      <c r="E131" s="170" t="s">
        <v>397</v>
      </c>
      <c r="F131" s="171" t="s">
        <v>398</v>
      </c>
      <c r="G131" s="172" t="s">
        <v>164</v>
      </c>
      <c r="H131" s="173">
        <v>16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205</v>
      </c>
      <c r="AT131" s="181" t="s">
        <v>126</v>
      </c>
      <c r="AU131" s="181" t="s">
        <v>85</v>
      </c>
      <c r="AY131" s="15" t="s">
        <v>123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205</v>
      </c>
      <c r="BM131" s="181" t="s">
        <v>399</v>
      </c>
    </row>
    <row r="132" s="2" customFormat="1" ht="24.15" customHeight="1">
      <c r="A132" s="34"/>
      <c r="B132" s="168"/>
      <c r="C132" s="169" t="s">
        <v>161</v>
      </c>
      <c r="D132" s="169" t="s">
        <v>126</v>
      </c>
      <c r="E132" s="170" t="s">
        <v>214</v>
      </c>
      <c r="F132" s="171" t="s">
        <v>215</v>
      </c>
      <c r="G132" s="172" t="s">
        <v>164</v>
      </c>
      <c r="H132" s="173">
        <v>8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205</v>
      </c>
      <c r="AT132" s="181" t="s">
        <v>126</v>
      </c>
      <c r="AU132" s="181" t="s">
        <v>85</v>
      </c>
      <c r="AY132" s="15" t="s">
        <v>123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205</v>
      </c>
      <c r="BM132" s="181" t="s">
        <v>400</v>
      </c>
    </row>
    <row r="133" s="2" customFormat="1" ht="16.5" customHeight="1">
      <c r="A133" s="34"/>
      <c r="B133" s="168"/>
      <c r="C133" s="169" t="s">
        <v>166</v>
      </c>
      <c r="D133" s="169" t="s">
        <v>126</v>
      </c>
      <c r="E133" s="170" t="s">
        <v>232</v>
      </c>
      <c r="F133" s="171" t="s">
        <v>233</v>
      </c>
      <c r="G133" s="172" t="s">
        <v>164</v>
      </c>
      <c r="H133" s="173">
        <v>6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205</v>
      </c>
      <c r="AT133" s="181" t="s">
        <v>126</v>
      </c>
      <c r="AU133" s="181" t="s">
        <v>85</v>
      </c>
      <c r="AY133" s="15" t="s">
        <v>123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83</v>
      </c>
      <c r="BK133" s="182">
        <f>ROUND(I133*H133,2)</f>
        <v>0</v>
      </c>
      <c r="BL133" s="15" t="s">
        <v>205</v>
      </c>
      <c r="BM133" s="181" t="s">
        <v>401</v>
      </c>
    </row>
    <row r="134" s="2" customFormat="1" ht="16.5" customHeight="1">
      <c r="A134" s="34"/>
      <c r="B134" s="168"/>
      <c r="C134" s="169" t="s">
        <v>170</v>
      </c>
      <c r="D134" s="169" t="s">
        <v>126</v>
      </c>
      <c r="E134" s="170" t="s">
        <v>217</v>
      </c>
      <c r="F134" s="171" t="s">
        <v>218</v>
      </c>
      <c r="G134" s="172" t="s">
        <v>164</v>
      </c>
      <c r="H134" s="173">
        <v>3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205</v>
      </c>
      <c r="AT134" s="181" t="s">
        <v>126</v>
      </c>
      <c r="AU134" s="181" t="s">
        <v>85</v>
      </c>
      <c r="AY134" s="15" t="s">
        <v>123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83</v>
      </c>
      <c r="BK134" s="182">
        <f>ROUND(I134*H134,2)</f>
        <v>0</v>
      </c>
      <c r="BL134" s="15" t="s">
        <v>205</v>
      </c>
      <c r="BM134" s="181" t="s">
        <v>402</v>
      </c>
    </row>
    <row r="135" s="2" customFormat="1" ht="24.15" customHeight="1">
      <c r="A135" s="34"/>
      <c r="B135" s="168"/>
      <c r="C135" s="188" t="s">
        <v>174</v>
      </c>
      <c r="D135" s="188" t="s">
        <v>198</v>
      </c>
      <c r="E135" s="189" t="s">
        <v>403</v>
      </c>
      <c r="F135" s="190" t="s">
        <v>404</v>
      </c>
      <c r="G135" s="191" t="s">
        <v>164</v>
      </c>
      <c r="H135" s="192">
        <v>3</v>
      </c>
      <c r="I135" s="193"/>
      <c r="J135" s="194">
        <f>ROUND(I135*H135,2)</f>
        <v>0</v>
      </c>
      <c r="K135" s="195"/>
      <c r="L135" s="196"/>
      <c r="M135" s="197" t="s">
        <v>1</v>
      </c>
      <c r="N135" s="198" t="s">
        <v>40</v>
      </c>
      <c r="O135" s="73"/>
      <c r="P135" s="179">
        <f>O135*H135</f>
        <v>0</v>
      </c>
      <c r="Q135" s="179">
        <v>0.00012999999999999999</v>
      </c>
      <c r="R135" s="179">
        <f>Q135*H135</f>
        <v>0.00038999999999999994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212</v>
      </c>
      <c r="AT135" s="181" t="s">
        <v>198</v>
      </c>
      <c r="AU135" s="181" t="s">
        <v>85</v>
      </c>
      <c r="AY135" s="15" t="s">
        <v>123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205</v>
      </c>
      <c r="BM135" s="181" t="s">
        <v>405</v>
      </c>
    </row>
    <row r="136" s="2" customFormat="1" ht="16.5" customHeight="1">
      <c r="A136" s="34"/>
      <c r="B136" s="168"/>
      <c r="C136" s="188" t="s">
        <v>178</v>
      </c>
      <c r="D136" s="188" t="s">
        <v>198</v>
      </c>
      <c r="E136" s="189" t="s">
        <v>406</v>
      </c>
      <c r="F136" s="190" t="s">
        <v>407</v>
      </c>
      <c r="G136" s="191" t="s">
        <v>164</v>
      </c>
      <c r="H136" s="192">
        <v>1</v>
      </c>
      <c r="I136" s="193"/>
      <c r="J136" s="194">
        <f>ROUND(I136*H136,2)</f>
        <v>0</v>
      </c>
      <c r="K136" s="195"/>
      <c r="L136" s="196"/>
      <c r="M136" s="197" t="s">
        <v>1</v>
      </c>
      <c r="N136" s="19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212</v>
      </c>
      <c r="AT136" s="181" t="s">
        <v>198</v>
      </c>
      <c r="AU136" s="181" t="s">
        <v>85</v>
      </c>
      <c r="AY136" s="15" t="s">
        <v>123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205</v>
      </c>
      <c r="BM136" s="181" t="s">
        <v>408</v>
      </c>
    </row>
    <row r="137" s="2" customFormat="1" ht="16.5" customHeight="1">
      <c r="A137" s="34"/>
      <c r="B137" s="168"/>
      <c r="C137" s="169" t="s">
        <v>8</v>
      </c>
      <c r="D137" s="169" t="s">
        <v>126</v>
      </c>
      <c r="E137" s="170" t="s">
        <v>235</v>
      </c>
      <c r="F137" s="171" t="s">
        <v>236</v>
      </c>
      <c r="G137" s="172" t="s">
        <v>164</v>
      </c>
      <c r="H137" s="173">
        <v>3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0.001</v>
      </c>
      <c r="R137" s="179">
        <f>Q137*H137</f>
        <v>0.0030000000000000001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205</v>
      </c>
      <c r="AT137" s="181" t="s">
        <v>126</v>
      </c>
      <c r="AU137" s="181" t="s">
        <v>85</v>
      </c>
      <c r="AY137" s="15" t="s">
        <v>123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205</v>
      </c>
      <c r="BM137" s="181" t="s">
        <v>409</v>
      </c>
    </row>
    <row r="138" s="2" customFormat="1" ht="24.15" customHeight="1">
      <c r="A138" s="34"/>
      <c r="B138" s="168"/>
      <c r="C138" s="169" t="s">
        <v>185</v>
      </c>
      <c r="D138" s="169" t="s">
        <v>126</v>
      </c>
      <c r="E138" s="170" t="s">
        <v>410</v>
      </c>
      <c r="F138" s="171" t="s">
        <v>411</v>
      </c>
      <c r="G138" s="172" t="s">
        <v>204</v>
      </c>
      <c r="H138" s="173">
        <v>111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205</v>
      </c>
      <c r="AT138" s="181" t="s">
        <v>126</v>
      </c>
      <c r="AU138" s="181" t="s">
        <v>85</v>
      </c>
      <c r="AY138" s="15" t="s">
        <v>123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205</v>
      </c>
      <c r="BM138" s="181" t="s">
        <v>412</v>
      </c>
    </row>
    <row r="139" s="2" customFormat="1" ht="16.5" customHeight="1">
      <c r="A139" s="34"/>
      <c r="B139" s="168"/>
      <c r="C139" s="169" t="s">
        <v>189</v>
      </c>
      <c r="D139" s="169" t="s">
        <v>126</v>
      </c>
      <c r="E139" s="170" t="s">
        <v>241</v>
      </c>
      <c r="F139" s="171" t="s">
        <v>242</v>
      </c>
      <c r="G139" s="172" t="s">
        <v>164</v>
      </c>
      <c r="H139" s="173">
        <v>14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205</v>
      </c>
      <c r="AT139" s="181" t="s">
        <v>126</v>
      </c>
      <c r="AU139" s="181" t="s">
        <v>85</v>
      </c>
      <c r="AY139" s="15" t="s">
        <v>123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205</v>
      </c>
      <c r="BM139" s="181" t="s">
        <v>413</v>
      </c>
    </row>
    <row r="140" s="2" customFormat="1" ht="16.5" customHeight="1">
      <c r="A140" s="34"/>
      <c r="B140" s="168"/>
      <c r="C140" s="188" t="s">
        <v>261</v>
      </c>
      <c r="D140" s="188" t="s">
        <v>198</v>
      </c>
      <c r="E140" s="189" t="s">
        <v>244</v>
      </c>
      <c r="F140" s="190" t="s">
        <v>245</v>
      </c>
      <c r="G140" s="191" t="s">
        <v>246</v>
      </c>
      <c r="H140" s="192">
        <v>7</v>
      </c>
      <c r="I140" s="193"/>
      <c r="J140" s="194">
        <f>ROUND(I140*H140,2)</f>
        <v>0</v>
      </c>
      <c r="K140" s="195"/>
      <c r="L140" s="196"/>
      <c r="M140" s="197" t="s">
        <v>1</v>
      </c>
      <c r="N140" s="19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212</v>
      </c>
      <c r="AT140" s="181" t="s">
        <v>198</v>
      </c>
      <c r="AU140" s="181" t="s">
        <v>85</v>
      </c>
      <c r="AY140" s="15" t="s">
        <v>123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205</v>
      </c>
      <c r="BM140" s="181" t="s">
        <v>414</v>
      </c>
    </row>
    <row r="141" s="12" customFormat="1" ht="22.8" customHeight="1">
      <c r="A141" s="12"/>
      <c r="B141" s="155"/>
      <c r="C141" s="12"/>
      <c r="D141" s="156" t="s">
        <v>74</v>
      </c>
      <c r="E141" s="166" t="s">
        <v>248</v>
      </c>
      <c r="F141" s="166" t="s">
        <v>415</v>
      </c>
      <c r="G141" s="12"/>
      <c r="H141" s="12"/>
      <c r="I141" s="158"/>
      <c r="J141" s="167">
        <f>BK141</f>
        <v>0</v>
      </c>
      <c r="K141" s="12"/>
      <c r="L141" s="155"/>
      <c r="M141" s="160"/>
      <c r="N141" s="161"/>
      <c r="O141" s="161"/>
      <c r="P141" s="162">
        <f>SUM(P142:P203)</f>
        <v>0</v>
      </c>
      <c r="Q141" s="161"/>
      <c r="R141" s="162">
        <f>SUM(R142:R203)</f>
        <v>103.45288004</v>
      </c>
      <c r="S141" s="161"/>
      <c r="T141" s="163">
        <f>SUM(T142:T203)</f>
        <v>113.97597999999999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6" t="s">
        <v>135</v>
      </c>
      <c r="AT141" s="164" t="s">
        <v>74</v>
      </c>
      <c r="AU141" s="164" t="s">
        <v>83</v>
      </c>
      <c r="AY141" s="156" t="s">
        <v>123</v>
      </c>
      <c r="BK141" s="165">
        <f>SUM(BK142:BK203)</f>
        <v>0</v>
      </c>
    </row>
    <row r="142" s="2" customFormat="1" ht="24.15" customHeight="1">
      <c r="A142" s="34"/>
      <c r="B142" s="168"/>
      <c r="C142" s="169" t="s">
        <v>265</v>
      </c>
      <c r="D142" s="169" t="s">
        <v>126</v>
      </c>
      <c r="E142" s="170" t="s">
        <v>250</v>
      </c>
      <c r="F142" s="171" t="s">
        <v>251</v>
      </c>
      <c r="G142" s="172" t="s">
        <v>252</v>
      </c>
      <c r="H142" s="173">
        <v>0.24299999999999999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0.0088000000000000005</v>
      </c>
      <c r="R142" s="179">
        <f>Q142*H142</f>
        <v>0.0021383999999999999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205</v>
      </c>
      <c r="AT142" s="181" t="s">
        <v>126</v>
      </c>
      <c r="AU142" s="181" t="s">
        <v>85</v>
      </c>
      <c r="AY142" s="15" t="s">
        <v>123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205</v>
      </c>
      <c r="BM142" s="181" t="s">
        <v>416</v>
      </c>
    </row>
    <row r="143" s="2" customFormat="1" ht="16.5" customHeight="1">
      <c r="A143" s="34"/>
      <c r="B143" s="168"/>
      <c r="C143" s="169" t="s">
        <v>269</v>
      </c>
      <c r="D143" s="169" t="s">
        <v>126</v>
      </c>
      <c r="E143" s="170" t="s">
        <v>266</v>
      </c>
      <c r="F143" s="171" t="s">
        <v>267</v>
      </c>
      <c r="G143" s="172" t="s">
        <v>256</v>
      </c>
      <c r="H143" s="173">
        <v>35.5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205</v>
      </c>
      <c r="AT143" s="181" t="s">
        <v>126</v>
      </c>
      <c r="AU143" s="181" t="s">
        <v>85</v>
      </c>
      <c r="AY143" s="15" t="s">
        <v>123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205</v>
      </c>
      <c r="BM143" s="181" t="s">
        <v>417</v>
      </c>
    </row>
    <row r="144" s="2" customFormat="1" ht="24.15" customHeight="1">
      <c r="A144" s="34"/>
      <c r="B144" s="168"/>
      <c r="C144" s="169" t="s">
        <v>7</v>
      </c>
      <c r="D144" s="169" t="s">
        <v>126</v>
      </c>
      <c r="E144" s="170" t="s">
        <v>418</v>
      </c>
      <c r="F144" s="171" t="s">
        <v>419</v>
      </c>
      <c r="G144" s="172" t="s">
        <v>279</v>
      </c>
      <c r="H144" s="173">
        <v>20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205</v>
      </c>
      <c r="AT144" s="181" t="s">
        <v>126</v>
      </c>
      <c r="AU144" s="181" t="s">
        <v>85</v>
      </c>
      <c r="AY144" s="15" t="s">
        <v>123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205</v>
      </c>
      <c r="BM144" s="181" t="s">
        <v>420</v>
      </c>
    </row>
    <row r="145" s="2" customFormat="1" ht="24.15" customHeight="1">
      <c r="A145" s="34"/>
      <c r="B145" s="168"/>
      <c r="C145" s="169" t="s">
        <v>276</v>
      </c>
      <c r="D145" s="169" t="s">
        <v>126</v>
      </c>
      <c r="E145" s="170" t="s">
        <v>421</v>
      </c>
      <c r="F145" s="171" t="s">
        <v>422</v>
      </c>
      <c r="G145" s="172" t="s">
        <v>279</v>
      </c>
      <c r="H145" s="173">
        <v>20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205</v>
      </c>
      <c r="AT145" s="181" t="s">
        <v>126</v>
      </c>
      <c r="AU145" s="181" t="s">
        <v>85</v>
      </c>
      <c r="AY145" s="15" t="s">
        <v>123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205</v>
      </c>
      <c r="BM145" s="181" t="s">
        <v>423</v>
      </c>
    </row>
    <row r="146" s="2" customFormat="1" ht="16.5" customHeight="1">
      <c r="A146" s="34"/>
      <c r="B146" s="168"/>
      <c r="C146" s="169" t="s">
        <v>281</v>
      </c>
      <c r="D146" s="169" t="s">
        <v>126</v>
      </c>
      <c r="E146" s="170" t="s">
        <v>424</v>
      </c>
      <c r="F146" s="171" t="s">
        <v>425</v>
      </c>
      <c r="G146" s="172" t="s">
        <v>256</v>
      </c>
      <c r="H146" s="173">
        <v>36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40</v>
      </c>
      <c r="O146" s="73"/>
      <c r="P146" s="179">
        <f>O146*H146</f>
        <v>0</v>
      </c>
      <c r="Q146" s="179">
        <v>0.00069999999999999999</v>
      </c>
      <c r="R146" s="179">
        <f>Q146*H146</f>
        <v>0.0252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205</v>
      </c>
      <c r="AT146" s="181" t="s">
        <v>126</v>
      </c>
      <c r="AU146" s="181" t="s">
        <v>85</v>
      </c>
      <c r="AY146" s="15" t="s">
        <v>123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205</v>
      </c>
      <c r="BM146" s="181" t="s">
        <v>426</v>
      </c>
    </row>
    <row r="147" s="2" customFormat="1" ht="21.75" customHeight="1">
      <c r="A147" s="34"/>
      <c r="B147" s="168"/>
      <c r="C147" s="169" t="s">
        <v>285</v>
      </c>
      <c r="D147" s="169" t="s">
        <v>126</v>
      </c>
      <c r="E147" s="170" t="s">
        <v>427</v>
      </c>
      <c r="F147" s="171" t="s">
        <v>428</v>
      </c>
      <c r="G147" s="172" t="s">
        <v>256</v>
      </c>
      <c r="H147" s="173">
        <v>36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40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205</v>
      </c>
      <c r="AT147" s="181" t="s">
        <v>126</v>
      </c>
      <c r="AU147" s="181" t="s">
        <v>85</v>
      </c>
      <c r="AY147" s="15" t="s">
        <v>123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205</v>
      </c>
      <c r="BM147" s="181" t="s">
        <v>429</v>
      </c>
    </row>
    <row r="148" s="2" customFormat="1" ht="24.15" customHeight="1">
      <c r="A148" s="34"/>
      <c r="B148" s="168"/>
      <c r="C148" s="169" t="s">
        <v>289</v>
      </c>
      <c r="D148" s="169" t="s">
        <v>126</v>
      </c>
      <c r="E148" s="170" t="s">
        <v>430</v>
      </c>
      <c r="F148" s="171" t="s">
        <v>431</v>
      </c>
      <c r="G148" s="172" t="s">
        <v>204</v>
      </c>
      <c r="H148" s="173">
        <v>62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40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205</v>
      </c>
      <c r="AT148" s="181" t="s">
        <v>126</v>
      </c>
      <c r="AU148" s="181" t="s">
        <v>85</v>
      </c>
      <c r="AY148" s="15" t="s">
        <v>123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205</v>
      </c>
      <c r="BM148" s="181" t="s">
        <v>432</v>
      </c>
    </row>
    <row r="149" s="2" customFormat="1" ht="24.15" customHeight="1">
      <c r="A149" s="34"/>
      <c r="B149" s="168"/>
      <c r="C149" s="169" t="s">
        <v>293</v>
      </c>
      <c r="D149" s="169" t="s">
        <v>126</v>
      </c>
      <c r="E149" s="170" t="s">
        <v>270</v>
      </c>
      <c r="F149" s="171" t="s">
        <v>271</v>
      </c>
      <c r="G149" s="172" t="s">
        <v>204</v>
      </c>
      <c r="H149" s="173">
        <v>131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205</v>
      </c>
      <c r="AT149" s="181" t="s">
        <v>126</v>
      </c>
      <c r="AU149" s="181" t="s">
        <v>85</v>
      </c>
      <c r="AY149" s="15" t="s">
        <v>123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205</v>
      </c>
      <c r="BM149" s="181" t="s">
        <v>433</v>
      </c>
    </row>
    <row r="150" s="2" customFormat="1" ht="24.15" customHeight="1">
      <c r="A150" s="34"/>
      <c r="B150" s="168"/>
      <c r="C150" s="169" t="s">
        <v>297</v>
      </c>
      <c r="D150" s="169" t="s">
        <v>126</v>
      </c>
      <c r="E150" s="170" t="s">
        <v>434</v>
      </c>
      <c r="F150" s="171" t="s">
        <v>435</v>
      </c>
      <c r="G150" s="172" t="s">
        <v>204</v>
      </c>
      <c r="H150" s="173">
        <v>29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205</v>
      </c>
      <c r="AT150" s="181" t="s">
        <v>126</v>
      </c>
      <c r="AU150" s="181" t="s">
        <v>85</v>
      </c>
      <c r="AY150" s="15" t="s">
        <v>123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205</v>
      </c>
      <c r="BM150" s="181" t="s">
        <v>436</v>
      </c>
    </row>
    <row r="151" s="2" customFormat="1" ht="24.15" customHeight="1">
      <c r="A151" s="34"/>
      <c r="B151" s="168"/>
      <c r="C151" s="169" t="s">
        <v>302</v>
      </c>
      <c r="D151" s="169" t="s">
        <v>126</v>
      </c>
      <c r="E151" s="170" t="s">
        <v>437</v>
      </c>
      <c r="F151" s="171" t="s">
        <v>438</v>
      </c>
      <c r="G151" s="172" t="s">
        <v>279</v>
      </c>
      <c r="H151" s="173">
        <v>46.130000000000003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205</v>
      </c>
      <c r="AT151" s="181" t="s">
        <v>126</v>
      </c>
      <c r="AU151" s="181" t="s">
        <v>85</v>
      </c>
      <c r="AY151" s="15" t="s">
        <v>123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205</v>
      </c>
      <c r="BM151" s="181" t="s">
        <v>439</v>
      </c>
    </row>
    <row r="152" s="2" customFormat="1" ht="16.5" customHeight="1">
      <c r="A152" s="34"/>
      <c r="B152" s="168"/>
      <c r="C152" s="169" t="s">
        <v>306</v>
      </c>
      <c r="D152" s="169" t="s">
        <v>126</v>
      </c>
      <c r="E152" s="170" t="s">
        <v>277</v>
      </c>
      <c r="F152" s="171" t="s">
        <v>278</v>
      </c>
      <c r="G152" s="172" t="s">
        <v>279</v>
      </c>
      <c r="H152" s="173">
        <v>2.4300000000000002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2.2000000000000002</v>
      </c>
      <c r="T152" s="180">
        <f>S152*H152</f>
        <v>5.346000000000001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205</v>
      </c>
      <c r="AT152" s="181" t="s">
        <v>126</v>
      </c>
      <c r="AU152" s="181" t="s">
        <v>85</v>
      </c>
      <c r="AY152" s="15" t="s">
        <v>123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205</v>
      </c>
      <c r="BM152" s="181" t="s">
        <v>440</v>
      </c>
    </row>
    <row r="153" s="2" customFormat="1" ht="24.15" customHeight="1">
      <c r="A153" s="34"/>
      <c r="B153" s="168"/>
      <c r="C153" s="169" t="s">
        <v>310</v>
      </c>
      <c r="D153" s="169" t="s">
        <v>126</v>
      </c>
      <c r="E153" s="170" t="s">
        <v>441</v>
      </c>
      <c r="F153" s="171" t="s">
        <v>442</v>
      </c>
      <c r="G153" s="172" t="s">
        <v>204</v>
      </c>
      <c r="H153" s="173">
        <v>62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205</v>
      </c>
      <c r="AT153" s="181" t="s">
        <v>126</v>
      </c>
      <c r="AU153" s="181" t="s">
        <v>85</v>
      </c>
      <c r="AY153" s="15" t="s">
        <v>123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205</v>
      </c>
      <c r="BM153" s="181" t="s">
        <v>443</v>
      </c>
    </row>
    <row r="154" s="2" customFormat="1" ht="24.15" customHeight="1">
      <c r="A154" s="34"/>
      <c r="B154" s="168"/>
      <c r="C154" s="169" t="s">
        <v>314</v>
      </c>
      <c r="D154" s="169" t="s">
        <v>126</v>
      </c>
      <c r="E154" s="170" t="s">
        <v>290</v>
      </c>
      <c r="F154" s="171" t="s">
        <v>291</v>
      </c>
      <c r="G154" s="172" t="s">
        <v>204</v>
      </c>
      <c r="H154" s="173">
        <v>131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205</v>
      </c>
      <c r="AT154" s="181" t="s">
        <v>126</v>
      </c>
      <c r="AU154" s="181" t="s">
        <v>85</v>
      </c>
      <c r="AY154" s="15" t="s">
        <v>123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205</v>
      </c>
      <c r="BM154" s="181" t="s">
        <v>444</v>
      </c>
    </row>
    <row r="155" s="2" customFormat="1" ht="24.15" customHeight="1">
      <c r="A155" s="34"/>
      <c r="B155" s="168"/>
      <c r="C155" s="169" t="s">
        <v>318</v>
      </c>
      <c r="D155" s="169" t="s">
        <v>126</v>
      </c>
      <c r="E155" s="170" t="s">
        <v>294</v>
      </c>
      <c r="F155" s="171" t="s">
        <v>295</v>
      </c>
      <c r="G155" s="172" t="s">
        <v>204</v>
      </c>
      <c r="H155" s="173">
        <v>29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40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205</v>
      </c>
      <c r="AT155" s="181" t="s">
        <v>126</v>
      </c>
      <c r="AU155" s="181" t="s">
        <v>85</v>
      </c>
      <c r="AY155" s="15" t="s">
        <v>123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205</v>
      </c>
      <c r="BM155" s="181" t="s">
        <v>445</v>
      </c>
    </row>
    <row r="156" s="2" customFormat="1" ht="24.15" customHeight="1">
      <c r="A156" s="34"/>
      <c r="B156" s="168"/>
      <c r="C156" s="169" t="s">
        <v>322</v>
      </c>
      <c r="D156" s="169" t="s">
        <v>126</v>
      </c>
      <c r="E156" s="170" t="s">
        <v>446</v>
      </c>
      <c r="F156" s="171" t="s">
        <v>447</v>
      </c>
      <c r="G156" s="172" t="s">
        <v>204</v>
      </c>
      <c r="H156" s="173">
        <v>62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205</v>
      </c>
      <c r="AT156" s="181" t="s">
        <v>126</v>
      </c>
      <c r="AU156" s="181" t="s">
        <v>85</v>
      </c>
      <c r="AY156" s="15" t="s">
        <v>123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205</v>
      </c>
      <c r="BM156" s="181" t="s">
        <v>448</v>
      </c>
    </row>
    <row r="157" s="2" customFormat="1" ht="24.15" customHeight="1">
      <c r="A157" s="34"/>
      <c r="B157" s="168"/>
      <c r="C157" s="169" t="s">
        <v>326</v>
      </c>
      <c r="D157" s="169" t="s">
        <v>126</v>
      </c>
      <c r="E157" s="170" t="s">
        <v>449</v>
      </c>
      <c r="F157" s="171" t="s">
        <v>450</v>
      </c>
      <c r="G157" s="172" t="s">
        <v>204</v>
      </c>
      <c r="H157" s="173">
        <v>188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205</v>
      </c>
      <c r="AT157" s="181" t="s">
        <v>126</v>
      </c>
      <c r="AU157" s="181" t="s">
        <v>85</v>
      </c>
      <c r="AY157" s="15" t="s">
        <v>123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205</v>
      </c>
      <c r="BM157" s="181" t="s">
        <v>451</v>
      </c>
    </row>
    <row r="158" s="2" customFormat="1" ht="24.15" customHeight="1">
      <c r="A158" s="34"/>
      <c r="B158" s="168"/>
      <c r="C158" s="169" t="s">
        <v>330</v>
      </c>
      <c r="D158" s="169" t="s">
        <v>126</v>
      </c>
      <c r="E158" s="170" t="s">
        <v>452</v>
      </c>
      <c r="F158" s="171" t="s">
        <v>453</v>
      </c>
      <c r="G158" s="172" t="s">
        <v>204</v>
      </c>
      <c r="H158" s="173">
        <v>29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205</v>
      </c>
      <c r="AT158" s="181" t="s">
        <v>126</v>
      </c>
      <c r="AU158" s="181" t="s">
        <v>85</v>
      </c>
      <c r="AY158" s="15" t="s">
        <v>123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205</v>
      </c>
      <c r="BM158" s="181" t="s">
        <v>454</v>
      </c>
    </row>
    <row r="159" s="2" customFormat="1" ht="16.5" customHeight="1">
      <c r="A159" s="34"/>
      <c r="B159" s="168"/>
      <c r="C159" s="169" t="s">
        <v>334</v>
      </c>
      <c r="D159" s="169" t="s">
        <v>126</v>
      </c>
      <c r="E159" s="170" t="s">
        <v>311</v>
      </c>
      <c r="F159" s="171" t="s">
        <v>312</v>
      </c>
      <c r="G159" s="172" t="s">
        <v>204</v>
      </c>
      <c r="H159" s="173">
        <v>228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9.0000000000000006E-05</v>
      </c>
      <c r="R159" s="179">
        <f>Q159*H159</f>
        <v>0.02052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205</v>
      </c>
      <c r="AT159" s="181" t="s">
        <v>126</v>
      </c>
      <c r="AU159" s="181" t="s">
        <v>85</v>
      </c>
      <c r="AY159" s="15" t="s">
        <v>123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205</v>
      </c>
      <c r="BM159" s="181" t="s">
        <v>455</v>
      </c>
    </row>
    <row r="160" s="2" customFormat="1" ht="33" customHeight="1">
      <c r="A160" s="34"/>
      <c r="B160" s="168"/>
      <c r="C160" s="169" t="s">
        <v>338</v>
      </c>
      <c r="D160" s="169" t="s">
        <v>126</v>
      </c>
      <c r="E160" s="170" t="s">
        <v>315</v>
      </c>
      <c r="F160" s="171" t="s">
        <v>316</v>
      </c>
      <c r="G160" s="172" t="s">
        <v>204</v>
      </c>
      <c r="H160" s="173">
        <v>96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0.17999999999999999</v>
      </c>
      <c r="R160" s="179">
        <f>Q160*H160</f>
        <v>17.280000000000001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205</v>
      </c>
      <c r="AT160" s="181" t="s">
        <v>126</v>
      </c>
      <c r="AU160" s="181" t="s">
        <v>85</v>
      </c>
      <c r="AY160" s="15" t="s">
        <v>123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205</v>
      </c>
      <c r="BM160" s="181" t="s">
        <v>456</v>
      </c>
    </row>
    <row r="161" s="2" customFormat="1" ht="33" customHeight="1">
      <c r="A161" s="34"/>
      <c r="B161" s="168"/>
      <c r="C161" s="188" t="s">
        <v>343</v>
      </c>
      <c r="D161" s="188" t="s">
        <v>198</v>
      </c>
      <c r="E161" s="189" t="s">
        <v>319</v>
      </c>
      <c r="F161" s="190" t="s">
        <v>320</v>
      </c>
      <c r="G161" s="191" t="s">
        <v>204</v>
      </c>
      <c r="H161" s="192">
        <v>96</v>
      </c>
      <c r="I161" s="193"/>
      <c r="J161" s="194">
        <f>ROUND(I161*H161,2)</f>
        <v>0</v>
      </c>
      <c r="K161" s="195"/>
      <c r="L161" s="196"/>
      <c r="M161" s="197" t="s">
        <v>1</v>
      </c>
      <c r="N161" s="198" t="s">
        <v>40</v>
      </c>
      <c r="O161" s="73"/>
      <c r="P161" s="179">
        <f>O161*H161</f>
        <v>0</v>
      </c>
      <c r="Q161" s="179">
        <v>0.00068999999999999997</v>
      </c>
      <c r="R161" s="179">
        <f>Q161*H161</f>
        <v>0.066239999999999993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212</v>
      </c>
      <c r="AT161" s="181" t="s">
        <v>198</v>
      </c>
      <c r="AU161" s="181" t="s">
        <v>85</v>
      </c>
      <c r="AY161" s="15" t="s">
        <v>123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83</v>
      </c>
      <c r="BK161" s="182">
        <f>ROUND(I161*H161,2)</f>
        <v>0</v>
      </c>
      <c r="BL161" s="15" t="s">
        <v>205</v>
      </c>
      <c r="BM161" s="181" t="s">
        <v>457</v>
      </c>
    </row>
    <row r="162" s="2" customFormat="1" ht="37.8" customHeight="1">
      <c r="A162" s="34"/>
      <c r="B162" s="168"/>
      <c r="C162" s="169" t="s">
        <v>347</v>
      </c>
      <c r="D162" s="169" t="s">
        <v>126</v>
      </c>
      <c r="E162" s="170" t="s">
        <v>458</v>
      </c>
      <c r="F162" s="171" t="s">
        <v>459</v>
      </c>
      <c r="G162" s="172" t="s">
        <v>204</v>
      </c>
      <c r="H162" s="173">
        <v>15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0.0032599999999999999</v>
      </c>
      <c r="R162" s="179">
        <f>Q162*H162</f>
        <v>0.048899999999999999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205</v>
      </c>
      <c r="AT162" s="181" t="s">
        <v>126</v>
      </c>
      <c r="AU162" s="181" t="s">
        <v>85</v>
      </c>
      <c r="AY162" s="15" t="s">
        <v>123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205</v>
      </c>
      <c r="BM162" s="181" t="s">
        <v>460</v>
      </c>
    </row>
    <row r="163" s="2" customFormat="1" ht="33" customHeight="1">
      <c r="A163" s="34"/>
      <c r="B163" s="168"/>
      <c r="C163" s="169" t="s">
        <v>351</v>
      </c>
      <c r="D163" s="169" t="s">
        <v>126</v>
      </c>
      <c r="E163" s="170" t="s">
        <v>461</v>
      </c>
      <c r="F163" s="171" t="s">
        <v>462</v>
      </c>
      <c r="G163" s="172" t="s">
        <v>204</v>
      </c>
      <c r="H163" s="173">
        <v>15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205</v>
      </c>
      <c r="AT163" s="181" t="s">
        <v>126</v>
      </c>
      <c r="AU163" s="181" t="s">
        <v>85</v>
      </c>
      <c r="AY163" s="15" t="s">
        <v>123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205</v>
      </c>
      <c r="BM163" s="181" t="s">
        <v>463</v>
      </c>
    </row>
    <row r="164" s="2" customFormat="1" ht="16.5" customHeight="1">
      <c r="A164" s="34"/>
      <c r="B164" s="168"/>
      <c r="C164" s="188" t="s">
        <v>355</v>
      </c>
      <c r="D164" s="188" t="s">
        <v>198</v>
      </c>
      <c r="E164" s="189" t="s">
        <v>464</v>
      </c>
      <c r="F164" s="190" t="s">
        <v>465</v>
      </c>
      <c r="G164" s="191" t="s">
        <v>204</v>
      </c>
      <c r="H164" s="192">
        <v>15</v>
      </c>
      <c r="I164" s="193"/>
      <c r="J164" s="194">
        <f>ROUND(I164*H164,2)</f>
        <v>0</v>
      </c>
      <c r="K164" s="195"/>
      <c r="L164" s="196"/>
      <c r="M164" s="197" t="s">
        <v>1</v>
      </c>
      <c r="N164" s="19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212</v>
      </c>
      <c r="AT164" s="181" t="s">
        <v>198</v>
      </c>
      <c r="AU164" s="181" t="s">
        <v>85</v>
      </c>
      <c r="AY164" s="15" t="s">
        <v>123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205</v>
      </c>
      <c r="BM164" s="181" t="s">
        <v>466</v>
      </c>
    </row>
    <row r="165" s="2" customFormat="1" ht="16.5" customHeight="1">
      <c r="A165" s="34"/>
      <c r="B165" s="168"/>
      <c r="C165" s="169" t="s">
        <v>361</v>
      </c>
      <c r="D165" s="169" t="s">
        <v>126</v>
      </c>
      <c r="E165" s="170" t="s">
        <v>467</v>
      </c>
      <c r="F165" s="171" t="s">
        <v>468</v>
      </c>
      <c r="G165" s="172" t="s">
        <v>204</v>
      </c>
      <c r="H165" s="173">
        <v>15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40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205</v>
      </c>
      <c r="AT165" s="181" t="s">
        <v>126</v>
      </c>
      <c r="AU165" s="181" t="s">
        <v>85</v>
      </c>
      <c r="AY165" s="15" t="s">
        <v>123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83</v>
      </c>
      <c r="BK165" s="182">
        <f>ROUND(I165*H165,2)</f>
        <v>0</v>
      </c>
      <c r="BL165" s="15" t="s">
        <v>205</v>
      </c>
      <c r="BM165" s="181" t="s">
        <v>469</v>
      </c>
    </row>
    <row r="166" s="2" customFormat="1" ht="16.5" customHeight="1">
      <c r="A166" s="34"/>
      <c r="B166" s="168"/>
      <c r="C166" s="169" t="s">
        <v>364</v>
      </c>
      <c r="D166" s="169" t="s">
        <v>126</v>
      </c>
      <c r="E166" s="170" t="s">
        <v>470</v>
      </c>
      <c r="F166" s="171" t="s">
        <v>471</v>
      </c>
      <c r="G166" s="172" t="s">
        <v>129</v>
      </c>
      <c r="H166" s="173">
        <v>1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40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205</v>
      </c>
      <c r="AT166" s="181" t="s">
        <v>126</v>
      </c>
      <c r="AU166" s="181" t="s">
        <v>85</v>
      </c>
      <c r="AY166" s="15" t="s">
        <v>123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205</v>
      </c>
      <c r="BM166" s="181" t="s">
        <v>472</v>
      </c>
    </row>
    <row r="167" s="2" customFormat="1" ht="33" customHeight="1">
      <c r="A167" s="34"/>
      <c r="B167" s="168"/>
      <c r="C167" s="169" t="s">
        <v>368</v>
      </c>
      <c r="D167" s="169" t="s">
        <v>126</v>
      </c>
      <c r="E167" s="170" t="s">
        <v>473</v>
      </c>
      <c r="F167" s="171" t="s">
        <v>474</v>
      </c>
      <c r="G167" s="172" t="s">
        <v>204</v>
      </c>
      <c r="H167" s="173">
        <v>18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205</v>
      </c>
      <c r="AT167" s="181" t="s">
        <v>126</v>
      </c>
      <c r="AU167" s="181" t="s">
        <v>85</v>
      </c>
      <c r="AY167" s="15" t="s">
        <v>123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205</v>
      </c>
      <c r="BM167" s="181" t="s">
        <v>475</v>
      </c>
    </row>
    <row r="168" s="2" customFormat="1" ht="24.15" customHeight="1">
      <c r="A168" s="34"/>
      <c r="B168" s="168"/>
      <c r="C168" s="188" t="s">
        <v>372</v>
      </c>
      <c r="D168" s="188" t="s">
        <v>198</v>
      </c>
      <c r="E168" s="189" t="s">
        <v>476</v>
      </c>
      <c r="F168" s="190" t="s">
        <v>477</v>
      </c>
      <c r="G168" s="191" t="s">
        <v>204</v>
      </c>
      <c r="H168" s="192">
        <v>18</v>
      </c>
      <c r="I168" s="193"/>
      <c r="J168" s="194">
        <f>ROUND(I168*H168,2)</f>
        <v>0</v>
      </c>
      <c r="K168" s="195"/>
      <c r="L168" s="196"/>
      <c r="M168" s="197" t="s">
        <v>1</v>
      </c>
      <c r="N168" s="198" t="s">
        <v>40</v>
      </c>
      <c r="O168" s="73"/>
      <c r="P168" s="179">
        <f>O168*H168</f>
        <v>0</v>
      </c>
      <c r="Q168" s="179">
        <v>0.031</v>
      </c>
      <c r="R168" s="179">
        <f>Q168*H168</f>
        <v>0.55800000000000005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212</v>
      </c>
      <c r="AT168" s="181" t="s">
        <v>198</v>
      </c>
      <c r="AU168" s="181" t="s">
        <v>85</v>
      </c>
      <c r="AY168" s="15" t="s">
        <v>123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83</v>
      </c>
      <c r="BK168" s="182">
        <f>ROUND(I168*H168,2)</f>
        <v>0</v>
      </c>
      <c r="BL168" s="15" t="s">
        <v>205</v>
      </c>
      <c r="BM168" s="181" t="s">
        <v>478</v>
      </c>
    </row>
    <row r="169" s="2" customFormat="1" ht="37.8" customHeight="1">
      <c r="A169" s="34"/>
      <c r="B169" s="168"/>
      <c r="C169" s="169" t="s">
        <v>479</v>
      </c>
      <c r="D169" s="169" t="s">
        <v>126</v>
      </c>
      <c r="E169" s="170" t="s">
        <v>323</v>
      </c>
      <c r="F169" s="171" t="s">
        <v>324</v>
      </c>
      <c r="G169" s="172" t="s">
        <v>164</v>
      </c>
      <c r="H169" s="173">
        <v>1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40</v>
      </c>
      <c r="O169" s="73"/>
      <c r="P169" s="179">
        <f>O169*H169</f>
        <v>0</v>
      </c>
      <c r="Q169" s="179">
        <v>0.23974999999999999</v>
      </c>
      <c r="R169" s="179">
        <f>Q169*H169</f>
        <v>0.23974999999999999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205</v>
      </c>
      <c r="AT169" s="181" t="s">
        <v>126</v>
      </c>
      <c r="AU169" s="181" t="s">
        <v>85</v>
      </c>
      <c r="AY169" s="15" t="s">
        <v>123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205</v>
      </c>
      <c r="BM169" s="181" t="s">
        <v>480</v>
      </c>
    </row>
    <row r="170" s="2" customFormat="1" ht="24.15" customHeight="1">
      <c r="A170" s="34"/>
      <c r="B170" s="168"/>
      <c r="C170" s="169" t="s">
        <v>481</v>
      </c>
      <c r="D170" s="169" t="s">
        <v>126</v>
      </c>
      <c r="E170" s="170" t="s">
        <v>482</v>
      </c>
      <c r="F170" s="171" t="s">
        <v>483</v>
      </c>
      <c r="G170" s="172" t="s">
        <v>204</v>
      </c>
      <c r="H170" s="173">
        <v>303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0.0019</v>
      </c>
      <c r="R170" s="179">
        <f>Q170*H170</f>
        <v>0.57569999999999999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205</v>
      </c>
      <c r="AT170" s="181" t="s">
        <v>126</v>
      </c>
      <c r="AU170" s="181" t="s">
        <v>85</v>
      </c>
      <c r="AY170" s="15" t="s">
        <v>123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205</v>
      </c>
      <c r="BM170" s="181" t="s">
        <v>484</v>
      </c>
    </row>
    <row r="171" s="2" customFormat="1" ht="21.75" customHeight="1">
      <c r="A171" s="34"/>
      <c r="B171" s="168"/>
      <c r="C171" s="169" t="s">
        <v>485</v>
      </c>
      <c r="D171" s="169" t="s">
        <v>126</v>
      </c>
      <c r="E171" s="170" t="s">
        <v>486</v>
      </c>
      <c r="F171" s="171" t="s">
        <v>328</v>
      </c>
      <c r="G171" s="172" t="s">
        <v>164</v>
      </c>
      <c r="H171" s="173">
        <v>34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0.0076</v>
      </c>
      <c r="R171" s="179">
        <f>Q171*H171</f>
        <v>0.25840000000000002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205</v>
      </c>
      <c r="AT171" s="181" t="s">
        <v>126</v>
      </c>
      <c r="AU171" s="181" t="s">
        <v>85</v>
      </c>
      <c r="AY171" s="15" t="s">
        <v>123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83</v>
      </c>
      <c r="BK171" s="182">
        <f>ROUND(I171*H171,2)</f>
        <v>0</v>
      </c>
      <c r="BL171" s="15" t="s">
        <v>205</v>
      </c>
      <c r="BM171" s="181" t="s">
        <v>487</v>
      </c>
    </row>
    <row r="172" s="2" customFormat="1" ht="24.15" customHeight="1">
      <c r="A172" s="34"/>
      <c r="B172" s="168"/>
      <c r="C172" s="169" t="s">
        <v>488</v>
      </c>
      <c r="D172" s="169" t="s">
        <v>126</v>
      </c>
      <c r="E172" s="170" t="s">
        <v>489</v>
      </c>
      <c r="F172" s="171" t="s">
        <v>490</v>
      </c>
      <c r="G172" s="172" t="s">
        <v>164</v>
      </c>
      <c r="H172" s="173">
        <v>19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0.0038</v>
      </c>
      <c r="R172" s="179">
        <f>Q172*H172</f>
        <v>0.0722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205</v>
      </c>
      <c r="AT172" s="181" t="s">
        <v>126</v>
      </c>
      <c r="AU172" s="181" t="s">
        <v>85</v>
      </c>
      <c r="AY172" s="15" t="s">
        <v>123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205</v>
      </c>
      <c r="BM172" s="181" t="s">
        <v>491</v>
      </c>
    </row>
    <row r="173" s="2" customFormat="1" ht="21.75" customHeight="1">
      <c r="A173" s="34"/>
      <c r="B173" s="168"/>
      <c r="C173" s="169" t="s">
        <v>492</v>
      </c>
      <c r="D173" s="169" t="s">
        <v>126</v>
      </c>
      <c r="E173" s="170" t="s">
        <v>331</v>
      </c>
      <c r="F173" s="171" t="s">
        <v>332</v>
      </c>
      <c r="G173" s="172" t="s">
        <v>256</v>
      </c>
      <c r="H173" s="173">
        <v>35.5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205</v>
      </c>
      <c r="AT173" s="181" t="s">
        <v>126</v>
      </c>
      <c r="AU173" s="181" t="s">
        <v>85</v>
      </c>
      <c r="AY173" s="15" t="s">
        <v>123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205</v>
      </c>
      <c r="BM173" s="181" t="s">
        <v>493</v>
      </c>
    </row>
    <row r="174" s="2" customFormat="1" ht="16.5" customHeight="1">
      <c r="A174" s="34"/>
      <c r="B174" s="168"/>
      <c r="C174" s="169" t="s">
        <v>494</v>
      </c>
      <c r="D174" s="169" t="s">
        <v>126</v>
      </c>
      <c r="E174" s="170" t="s">
        <v>335</v>
      </c>
      <c r="F174" s="171" t="s">
        <v>336</v>
      </c>
      <c r="G174" s="172" t="s">
        <v>256</v>
      </c>
      <c r="H174" s="173">
        <v>35.5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40</v>
      </c>
      <c r="O174" s="73"/>
      <c r="P174" s="179">
        <f>O174*H174</f>
        <v>0</v>
      </c>
      <c r="Q174" s="179">
        <v>3.0000000000000001E-05</v>
      </c>
      <c r="R174" s="179">
        <f>Q174*H174</f>
        <v>0.001065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205</v>
      </c>
      <c r="AT174" s="181" t="s">
        <v>126</v>
      </c>
      <c r="AU174" s="181" t="s">
        <v>85</v>
      </c>
      <c r="AY174" s="15" t="s">
        <v>123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83</v>
      </c>
      <c r="BK174" s="182">
        <f>ROUND(I174*H174,2)</f>
        <v>0</v>
      </c>
      <c r="BL174" s="15" t="s">
        <v>205</v>
      </c>
      <c r="BM174" s="181" t="s">
        <v>495</v>
      </c>
    </row>
    <row r="175" s="2" customFormat="1" ht="16.5" customHeight="1">
      <c r="A175" s="34"/>
      <c r="B175" s="168"/>
      <c r="C175" s="169" t="s">
        <v>496</v>
      </c>
      <c r="D175" s="169" t="s">
        <v>126</v>
      </c>
      <c r="E175" s="170" t="s">
        <v>497</v>
      </c>
      <c r="F175" s="171" t="s">
        <v>498</v>
      </c>
      <c r="G175" s="172" t="s">
        <v>256</v>
      </c>
      <c r="H175" s="173">
        <v>83.400000000000006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40</v>
      </c>
      <c r="O175" s="73"/>
      <c r="P175" s="179">
        <f>O175*H175</f>
        <v>0</v>
      </c>
      <c r="Q175" s="179">
        <v>0.34499999999999997</v>
      </c>
      <c r="R175" s="179">
        <f>Q175*H175</f>
        <v>28.773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205</v>
      </c>
      <c r="AT175" s="181" t="s">
        <v>126</v>
      </c>
      <c r="AU175" s="181" t="s">
        <v>85</v>
      </c>
      <c r="AY175" s="15" t="s">
        <v>123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83</v>
      </c>
      <c r="BK175" s="182">
        <f>ROUND(I175*H175,2)</f>
        <v>0</v>
      </c>
      <c r="BL175" s="15" t="s">
        <v>205</v>
      </c>
      <c r="BM175" s="181" t="s">
        <v>499</v>
      </c>
    </row>
    <row r="176" s="2" customFormat="1" ht="24.15" customHeight="1">
      <c r="A176" s="34"/>
      <c r="B176" s="168"/>
      <c r="C176" s="169" t="s">
        <v>500</v>
      </c>
      <c r="D176" s="169" t="s">
        <v>126</v>
      </c>
      <c r="E176" s="170" t="s">
        <v>501</v>
      </c>
      <c r="F176" s="171" t="s">
        <v>502</v>
      </c>
      <c r="G176" s="172" t="s">
        <v>256</v>
      </c>
      <c r="H176" s="173">
        <v>90.379999999999995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40</v>
      </c>
      <c r="O176" s="73"/>
      <c r="P176" s="179">
        <f>O176*H176</f>
        <v>0</v>
      </c>
      <c r="Q176" s="179">
        <v>0.51085999999999998</v>
      </c>
      <c r="R176" s="179">
        <f>Q176*H176</f>
        <v>46.171526799999995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205</v>
      </c>
      <c r="AT176" s="181" t="s">
        <v>126</v>
      </c>
      <c r="AU176" s="181" t="s">
        <v>85</v>
      </c>
      <c r="AY176" s="15" t="s">
        <v>123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205</v>
      </c>
      <c r="BM176" s="181" t="s">
        <v>503</v>
      </c>
    </row>
    <row r="177" s="2" customFormat="1" ht="24.15" customHeight="1">
      <c r="A177" s="34"/>
      <c r="B177" s="168"/>
      <c r="C177" s="169" t="s">
        <v>504</v>
      </c>
      <c r="D177" s="169" t="s">
        <v>126</v>
      </c>
      <c r="E177" s="170" t="s">
        <v>505</v>
      </c>
      <c r="F177" s="171" t="s">
        <v>506</v>
      </c>
      <c r="G177" s="172" t="s">
        <v>256</v>
      </c>
      <c r="H177" s="173">
        <v>56.719999999999999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40</v>
      </c>
      <c r="O177" s="73"/>
      <c r="P177" s="179">
        <f>O177*H177</f>
        <v>0</v>
      </c>
      <c r="Q177" s="179">
        <v>0.0075300000000000002</v>
      </c>
      <c r="R177" s="179">
        <f>Q177*H177</f>
        <v>0.42710160000000003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205</v>
      </c>
      <c r="AT177" s="181" t="s">
        <v>126</v>
      </c>
      <c r="AU177" s="181" t="s">
        <v>85</v>
      </c>
      <c r="AY177" s="15" t="s">
        <v>123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83</v>
      </c>
      <c r="BK177" s="182">
        <f>ROUND(I177*H177,2)</f>
        <v>0</v>
      </c>
      <c r="BL177" s="15" t="s">
        <v>205</v>
      </c>
      <c r="BM177" s="181" t="s">
        <v>507</v>
      </c>
    </row>
    <row r="178" s="2" customFormat="1" ht="33" customHeight="1">
      <c r="A178" s="34"/>
      <c r="B178" s="168"/>
      <c r="C178" s="169" t="s">
        <v>508</v>
      </c>
      <c r="D178" s="169" t="s">
        <v>126</v>
      </c>
      <c r="E178" s="170" t="s">
        <v>509</v>
      </c>
      <c r="F178" s="171" t="s">
        <v>510</v>
      </c>
      <c r="G178" s="172" t="s">
        <v>256</v>
      </c>
      <c r="H178" s="173">
        <v>56.719999999999999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40</v>
      </c>
      <c r="O178" s="73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205</v>
      </c>
      <c r="AT178" s="181" t="s">
        <v>126</v>
      </c>
      <c r="AU178" s="181" t="s">
        <v>85</v>
      </c>
      <c r="AY178" s="15" t="s">
        <v>123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83</v>
      </c>
      <c r="BK178" s="182">
        <f>ROUND(I178*H178,2)</f>
        <v>0</v>
      </c>
      <c r="BL178" s="15" t="s">
        <v>205</v>
      </c>
      <c r="BM178" s="181" t="s">
        <v>511</v>
      </c>
    </row>
    <row r="179" s="2" customFormat="1" ht="21.75" customHeight="1">
      <c r="A179" s="34"/>
      <c r="B179" s="168"/>
      <c r="C179" s="169" t="s">
        <v>512</v>
      </c>
      <c r="D179" s="169" t="s">
        <v>126</v>
      </c>
      <c r="E179" s="170" t="s">
        <v>513</v>
      </c>
      <c r="F179" s="171" t="s">
        <v>514</v>
      </c>
      <c r="G179" s="172" t="s">
        <v>256</v>
      </c>
      <c r="H179" s="173">
        <v>126.76000000000001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0.00071000000000000002</v>
      </c>
      <c r="R179" s="179">
        <f>Q179*H179</f>
        <v>0.089999600000000013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205</v>
      </c>
      <c r="AT179" s="181" t="s">
        <v>126</v>
      </c>
      <c r="AU179" s="181" t="s">
        <v>85</v>
      </c>
      <c r="AY179" s="15" t="s">
        <v>123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83</v>
      </c>
      <c r="BK179" s="182">
        <f>ROUND(I179*H179,2)</f>
        <v>0</v>
      </c>
      <c r="BL179" s="15" t="s">
        <v>205</v>
      </c>
      <c r="BM179" s="181" t="s">
        <v>515</v>
      </c>
    </row>
    <row r="180" s="2" customFormat="1" ht="24.15" customHeight="1">
      <c r="A180" s="34"/>
      <c r="B180" s="168"/>
      <c r="C180" s="169" t="s">
        <v>516</v>
      </c>
      <c r="D180" s="169" t="s">
        <v>126</v>
      </c>
      <c r="E180" s="170" t="s">
        <v>517</v>
      </c>
      <c r="F180" s="171" t="s">
        <v>518</v>
      </c>
      <c r="G180" s="172" t="s">
        <v>256</v>
      </c>
      <c r="H180" s="173">
        <v>70.849999999999994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205</v>
      </c>
      <c r="AT180" s="181" t="s">
        <v>126</v>
      </c>
      <c r="AU180" s="181" t="s">
        <v>85</v>
      </c>
      <c r="AY180" s="15" t="s">
        <v>123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83</v>
      </c>
      <c r="BK180" s="182">
        <f>ROUND(I180*H180,2)</f>
        <v>0</v>
      </c>
      <c r="BL180" s="15" t="s">
        <v>205</v>
      </c>
      <c r="BM180" s="181" t="s">
        <v>519</v>
      </c>
    </row>
    <row r="181" s="2" customFormat="1" ht="24.15" customHeight="1">
      <c r="A181" s="34"/>
      <c r="B181" s="168"/>
      <c r="C181" s="169" t="s">
        <v>520</v>
      </c>
      <c r="D181" s="169" t="s">
        <v>126</v>
      </c>
      <c r="E181" s="170" t="s">
        <v>521</v>
      </c>
      <c r="F181" s="171" t="s">
        <v>522</v>
      </c>
      <c r="G181" s="172" t="s">
        <v>256</v>
      </c>
      <c r="H181" s="173">
        <v>8.4100000000000001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205</v>
      </c>
      <c r="AT181" s="181" t="s">
        <v>126</v>
      </c>
      <c r="AU181" s="181" t="s">
        <v>85</v>
      </c>
      <c r="AY181" s="15" t="s">
        <v>123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83</v>
      </c>
      <c r="BK181" s="182">
        <f>ROUND(I181*H181,2)</f>
        <v>0</v>
      </c>
      <c r="BL181" s="15" t="s">
        <v>205</v>
      </c>
      <c r="BM181" s="181" t="s">
        <v>523</v>
      </c>
    </row>
    <row r="182" s="2" customFormat="1" ht="33" customHeight="1">
      <c r="A182" s="34"/>
      <c r="B182" s="168"/>
      <c r="C182" s="169" t="s">
        <v>524</v>
      </c>
      <c r="D182" s="169" t="s">
        <v>126</v>
      </c>
      <c r="E182" s="170" t="s">
        <v>525</v>
      </c>
      <c r="F182" s="171" t="s">
        <v>526</v>
      </c>
      <c r="G182" s="172" t="s">
        <v>256</v>
      </c>
      <c r="H182" s="173">
        <v>32.5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205</v>
      </c>
      <c r="AT182" s="181" t="s">
        <v>126</v>
      </c>
      <c r="AU182" s="181" t="s">
        <v>85</v>
      </c>
      <c r="AY182" s="15" t="s">
        <v>123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83</v>
      </c>
      <c r="BK182" s="182">
        <f>ROUND(I182*H182,2)</f>
        <v>0</v>
      </c>
      <c r="BL182" s="15" t="s">
        <v>205</v>
      </c>
      <c r="BM182" s="181" t="s">
        <v>527</v>
      </c>
    </row>
    <row r="183" s="2" customFormat="1" ht="24.15" customHeight="1">
      <c r="A183" s="34"/>
      <c r="B183" s="168"/>
      <c r="C183" s="169" t="s">
        <v>528</v>
      </c>
      <c r="D183" s="169" t="s">
        <v>126</v>
      </c>
      <c r="E183" s="170" t="s">
        <v>529</v>
      </c>
      <c r="F183" s="171" t="s">
        <v>530</v>
      </c>
      <c r="G183" s="172" t="s">
        <v>256</v>
      </c>
      <c r="H183" s="173">
        <v>47.5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40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205</v>
      </c>
      <c r="AT183" s="181" t="s">
        <v>126</v>
      </c>
      <c r="AU183" s="181" t="s">
        <v>85</v>
      </c>
      <c r="AY183" s="15" t="s">
        <v>123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83</v>
      </c>
      <c r="BK183" s="182">
        <f>ROUND(I183*H183,2)</f>
        <v>0</v>
      </c>
      <c r="BL183" s="15" t="s">
        <v>205</v>
      </c>
      <c r="BM183" s="181" t="s">
        <v>531</v>
      </c>
    </row>
    <row r="184" s="2" customFormat="1" ht="21.75" customHeight="1">
      <c r="A184" s="34"/>
      <c r="B184" s="168"/>
      <c r="C184" s="169" t="s">
        <v>532</v>
      </c>
      <c r="D184" s="169" t="s">
        <v>126</v>
      </c>
      <c r="E184" s="170" t="s">
        <v>533</v>
      </c>
      <c r="F184" s="171" t="s">
        <v>534</v>
      </c>
      <c r="G184" s="172" t="s">
        <v>204</v>
      </c>
      <c r="H184" s="173">
        <v>376.80000000000001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205</v>
      </c>
      <c r="AT184" s="181" t="s">
        <v>126</v>
      </c>
      <c r="AU184" s="181" t="s">
        <v>85</v>
      </c>
      <c r="AY184" s="15" t="s">
        <v>123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83</v>
      </c>
      <c r="BK184" s="182">
        <f>ROUND(I184*H184,2)</f>
        <v>0</v>
      </c>
      <c r="BL184" s="15" t="s">
        <v>205</v>
      </c>
      <c r="BM184" s="181" t="s">
        <v>535</v>
      </c>
    </row>
    <row r="185" s="2" customFormat="1" ht="24.15" customHeight="1">
      <c r="A185" s="34"/>
      <c r="B185" s="168"/>
      <c r="C185" s="169" t="s">
        <v>536</v>
      </c>
      <c r="D185" s="169" t="s">
        <v>126</v>
      </c>
      <c r="E185" s="170" t="s">
        <v>537</v>
      </c>
      <c r="F185" s="171" t="s">
        <v>538</v>
      </c>
      <c r="G185" s="172" t="s">
        <v>204</v>
      </c>
      <c r="H185" s="173">
        <v>21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40</v>
      </c>
      <c r="O185" s="73"/>
      <c r="P185" s="179">
        <f>O185*H185</f>
        <v>0</v>
      </c>
      <c r="Q185" s="179">
        <v>0.14321</v>
      </c>
      <c r="R185" s="179">
        <f>Q185*H185</f>
        <v>3.0074100000000001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205</v>
      </c>
      <c r="AT185" s="181" t="s">
        <v>126</v>
      </c>
      <c r="AU185" s="181" t="s">
        <v>85</v>
      </c>
      <c r="AY185" s="15" t="s">
        <v>123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83</v>
      </c>
      <c r="BK185" s="182">
        <f>ROUND(I185*H185,2)</f>
        <v>0</v>
      </c>
      <c r="BL185" s="15" t="s">
        <v>205</v>
      </c>
      <c r="BM185" s="181" t="s">
        <v>539</v>
      </c>
    </row>
    <row r="186" s="2" customFormat="1" ht="16.5" customHeight="1">
      <c r="A186" s="34"/>
      <c r="B186" s="168"/>
      <c r="C186" s="188" t="s">
        <v>540</v>
      </c>
      <c r="D186" s="188" t="s">
        <v>198</v>
      </c>
      <c r="E186" s="189" t="s">
        <v>541</v>
      </c>
      <c r="F186" s="190" t="s">
        <v>542</v>
      </c>
      <c r="G186" s="191" t="s">
        <v>204</v>
      </c>
      <c r="H186" s="192">
        <v>21</v>
      </c>
      <c r="I186" s="193"/>
      <c r="J186" s="194">
        <f>ROUND(I186*H186,2)</f>
        <v>0</v>
      </c>
      <c r="K186" s="195"/>
      <c r="L186" s="196"/>
      <c r="M186" s="197" t="s">
        <v>1</v>
      </c>
      <c r="N186" s="198" t="s">
        <v>40</v>
      </c>
      <c r="O186" s="73"/>
      <c r="P186" s="179">
        <f>O186*H186</f>
        <v>0</v>
      </c>
      <c r="Q186" s="179">
        <v>0.040000000000000001</v>
      </c>
      <c r="R186" s="179">
        <f>Q186*H186</f>
        <v>0.83999999999999997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212</v>
      </c>
      <c r="AT186" s="181" t="s">
        <v>198</v>
      </c>
      <c r="AU186" s="181" t="s">
        <v>85</v>
      </c>
      <c r="AY186" s="15" t="s">
        <v>123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83</v>
      </c>
      <c r="BK186" s="182">
        <f>ROUND(I186*H186,2)</f>
        <v>0</v>
      </c>
      <c r="BL186" s="15" t="s">
        <v>205</v>
      </c>
      <c r="BM186" s="181" t="s">
        <v>543</v>
      </c>
    </row>
    <row r="187" s="2" customFormat="1" ht="24.15" customHeight="1">
      <c r="A187" s="34"/>
      <c r="B187" s="168"/>
      <c r="C187" s="169" t="s">
        <v>205</v>
      </c>
      <c r="D187" s="169" t="s">
        <v>126</v>
      </c>
      <c r="E187" s="170" t="s">
        <v>544</v>
      </c>
      <c r="F187" s="171" t="s">
        <v>545</v>
      </c>
      <c r="G187" s="172" t="s">
        <v>204</v>
      </c>
      <c r="H187" s="173">
        <v>28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40</v>
      </c>
      <c r="O187" s="73"/>
      <c r="P187" s="179">
        <f>O187*H187</f>
        <v>0</v>
      </c>
      <c r="Q187" s="179">
        <v>0.11934</v>
      </c>
      <c r="R187" s="179">
        <f>Q187*H187</f>
        <v>3.34152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205</v>
      </c>
      <c r="AT187" s="181" t="s">
        <v>126</v>
      </c>
      <c r="AU187" s="181" t="s">
        <v>85</v>
      </c>
      <c r="AY187" s="15" t="s">
        <v>123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83</v>
      </c>
      <c r="BK187" s="182">
        <f>ROUND(I187*H187,2)</f>
        <v>0</v>
      </c>
      <c r="BL187" s="15" t="s">
        <v>205</v>
      </c>
      <c r="BM187" s="181" t="s">
        <v>546</v>
      </c>
    </row>
    <row r="188" s="2" customFormat="1" ht="16.5" customHeight="1">
      <c r="A188" s="34"/>
      <c r="B188" s="168"/>
      <c r="C188" s="188" t="s">
        <v>547</v>
      </c>
      <c r="D188" s="188" t="s">
        <v>198</v>
      </c>
      <c r="E188" s="189" t="s">
        <v>548</v>
      </c>
      <c r="F188" s="190" t="s">
        <v>549</v>
      </c>
      <c r="G188" s="191" t="s">
        <v>204</v>
      </c>
      <c r="H188" s="192">
        <v>28</v>
      </c>
      <c r="I188" s="193"/>
      <c r="J188" s="194">
        <f>ROUND(I188*H188,2)</f>
        <v>0</v>
      </c>
      <c r="K188" s="195"/>
      <c r="L188" s="196"/>
      <c r="M188" s="197" t="s">
        <v>1</v>
      </c>
      <c r="N188" s="198" t="s">
        <v>40</v>
      </c>
      <c r="O188" s="73"/>
      <c r="P188" s="179">
        <f>O188*H188</f>
        <v>0</v>
      </c>
      <c r="Q188" s="179">
        <v>0.056120000000000003</v>
      </c>
      <c r="R188" s="179">
        <f>Q188*H188</f>
        <v>1.5713600000000001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389</v>
      </c>
      <c r="AT188" s="181" t="s">
        <v>198</v>
      </c>
      <c r="AU188" s="181" t="s">
        <v>85</v>
      </c>
      <c r="AY188" s="15" t="s">
        <v>123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83</v>
      </c>
      <c r="BK188" s="182">
        <f>ROUND(I188*H188,2)</f>
        <v>0</v>
      </c>
      <c r="BL188" s="15" t="s">
        <v>389</v>
      </c>
      <c r="BM188" s="181" t="s">
        <v>550</v>
      </c>
    </row>
    <row r="189" s="2" customFormat="1" ht="37.8" customHeight="1">
      <c r="A189" s="34"/>
      <c r="B189" s="168"/>
      <c r="C189" s="169" t="s">
        <v>551</v>
      </c>
      <c r="D189" s="169" t="s">
        <v>126</v>
      </c>
      <c r="E189" s="170" t="s">
        <v>552</v>
      </c>
      <c r="F189" s="171" t="s">
        <v>553</v>
      </c>
      <c r="G189" s="172" t="s">
        <v>256</v>
      </c>
      <c r="H189" s="173">
        <v>90.379999999999995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40</v>
      </c>
      <c r="O189" s="73"/>
      <c r="P189" s="179">
        <f>O189*H189</f>
        <v>0</v>
      </c>
      <c r="Q189" s="179">
        <v>0</v>
      </c>
      <c r="R189" s="179">
        <f>Q189*H189</f>
        <v>0</v>
      </c>
      <c r="S189" s="179">
        <v>0.625</v>
      </c>
      <c r="T189" s="180">
        <f>S189*H189</f>
        <v>56.487499999999997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205</v>
      </c>
      <c r="AT189" s="181" t="s">
        <v>126</v>
      </c>
      <c r="AU189" s="181" t="s">
        <v>85</v>
      </c>
      <c r="AY189" s="15" t="s">
        <v>123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83</v>
      </c>
      <c r="BK189" s="182">
        <f>ROUND(I189*H189,2)</f>
        <v>0</v>
      </c>
      <c r="BL189" s="15" t="s">
        <v>205</v>
      </c>
      <c r="BM189" s="181" t="s">
        <v>554</v>
      </c>
    </row>
    <row r="190" s="2" customFormat="1" ht="24.15" customHeight="1">
      <c r="A190" s="34"/>
      <c r="B190" s="168"/>
      <c r="C190" s="169" t="s">
        <v>555</v>
      </c>
      <c r="D190" s="169" t="s">
        <v>126</v>
      </c>
      <c r="E190" s="170" t="s">
        <v>556</v>
      </c>
      <c r="F190" s="171" t="s">
        <v>557</v>
      </c>
      <c r="G190" s="172" t="s">
        <v>256</v>
      </c>
      <c r="H190" s="173">
        <v>116.52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40</v>
      </c>
      <c r="O190" s="73"/>
      <c r="P190" s="179">
        <f>O190*H190</f>
        <v>0</v>
      </c>
      <c r="Q190" s="179">
        <v>0</v>
      </c>
      <c r="R190" s="179">
        <f>Q190*H190</f>
        <v>0</v>
      </c>
      <c r="S190" s="179">
        <v>0.098000000000000004</v>
      </c>
      <c r="T190" s="180">
        <f>S190*H190</f>
        <v>11.41896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205</v>
      </c>
      <c r="AT190" s="181" t="s">
        <v>126</v>
      </c>
      <c r="AU190" s="181" t="s">
        <v>85</v>
      </c>
      <c r="AY190" s="15" t="s">
        <v>123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83</v>
      </c>
      <c r="BK190" s="182">
        <f>ROUND(I190*H190,2)</f>
        <v>0</v>
      </c>
      <c r="BL190" s="15" t="s">
        <v>205</v>
      </c>
      <c r="BM190" s="181" t="s">
        <v>558</v>
      </c>
    </row>
    <row r="191" s="2" customFormat="1" ht="24.15" customHeight="1">
      <c r="A191" s="34"/>
      <c r="B191" s="168"/>
      <c r="C191" s="169" t="s">
        <v>559</v>
      </c>
      <c r="D191" s="169" t="s">
        <v>126</v>
      </c>
      <c r="E191" s="170" t="s">
        <v>560</v>
      </c>
      <c r="F191" s="171" t="s">
        <v>561</v>
      </c>
      <c r="G191" s="172" t="s">
        <v>256</v>
      </c>
      <c r="H191" s="173">
        <v>89.219999999999999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40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0.316</v>
      </c>
      <c r="T191" s="180">
        <f>S191*H191</f>
        <v>28.193519999999999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205</v>
      </c>
      <c r="AT191" s="181" t="s">
        <v>126</v>
      </c>
      <c r="AU191" s="181" t="s">
        <v>85</v>
      </c>
      <c r="AY191" s="15" t="s">
        <v>123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83</v>
      </c>
      <c r="BK191" s="182">
        <f>ROUND(I191*H191,2)</f>
        <v>0</v>
      </c>
      <c r="BL191" s="15" t="s">
        <v>205</v>
      </c>
      <c r="BM191" s="181" t="s">
        <v>562</v>
      </c>
    </row>
    <row r="192" s="2" customFormat="1" ht="33" customHeight="1">
      <c r="A192" s="34"/>
      <c r="B192" s="168"/>
      <c r="C192" s="169" t="s">
        <v>563</v>
      </c>
      <c r="D192" s="169" t="s">
        <v>126</v>
      </c>
      <c r="E192" s="170" t="s">
        <v>564</v>
      </c>
      <c r="F192" s="171" t="s">
        <v>565</v>
      </c>
      <c r="G192" s="172" t="s">
        <v>204</v>
      </c>
      <c r="H192" s="173">
        <v>21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40</v>
      </c>
      <c r="O192" s="73"/>
      <c r="P192" s="179">
        <f>O192*H192</f>
        <v>0</v>
      </c>
      <c r="Q192" s="179">
        <v>0</v>
      </c>
      <c r="R192" s="179">
        <f>Q192*H192</f>
        <v>0</v>
      </c>
      <c r="S192" s="179">
        <v>0.28999999999999998</v>
      </c>
      <c r="T192" s="180">
        <f>S192*H192</f>
        <v>6.0899999999999999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205</v>
      </c>
      <c r="AT192" s="181" t="s">
        <v>126</v>
      </c>
      <c r="AU192" s="181" t="s">
        <v>85</v>
      </c>
      <c r="AY192" s="15" t="s">
        <v>123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83</v>
      </c>
      <c r="BK192" s="182">
        <f>ROUND(I192*H192,2)</f>
        <v>0</v>
      </c>
      <c r="BL192" s="15" t="s">
        <v>205</v>
      </c>
      <c r="BM192" s="181" t="s">
        <v>566</v>
      </c>
    </row>
    <row r="193" s="2" customFormat="1" ht="37.8" customHeight="1">
      <c r="A193" s="34"/>
      <c r="B193" s="168"/>
      <c r="C193" s="169" t="s">
        <v>567</v>
      </c>
      <c r="D193" s="169" t="s">
        <v>126</v>
      </c>
      <c r="E193" s="170" t="s">
        <v>568</v>
      </c>
      <c r="F193" s="171" t="s">
        <v>569</v>
      </c>
      <c r="G193" s="172" t="s">
        <v>204</v>
      </c>
      <c r="H193" s="173">
        <v>28</v>
      </c>
      <c r="I193" s="174"/>
      <c r="J193" s="175">
        <f>ROUND(I193*H193,2)</f>
        <v>0</v>
      </c>
      <c r="K193" s="176"/>
      <c r="L193" s="35"/>
      <c r="M193" s="177" t="s">
        <v>1</v>
      </c>
      <c r="N193" s="178" t="s">
        <v>40</v>
      </c>
      <c r="O193" s="73"/>
      <c r="P193" s="179">
        <f>O193*H193</f>
        <v>0</v>
      </c>
      <c r="Q193" s="179">
        <v>0</v>
      </c>
      <c r="R193" s="179">
        <f>Q193*H193</f>
        <v>0</v>
      </c>
      <c r="S193" s="179">
        <v>0.23000000000000001</v>
      </c>
      <c r="T193" s="180">
        <f>S193*H193</f>
        <v>6.4400000000000004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205</v>
      </c>
      <c r="AT193" s="181" t="s">
        <v>126</v>
      </c>
      <c r="AU193" s="181" t="s">
        <v>85</v>
      </c>
      <c r="AY193" s="15" t="s">
        <v>123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83</v>
      </c>
      <c r="BK193" s="182">
        <f>ROUND(I193*H193,2)</f>
        <v>0</v>
      </c>
      <c r="BL193" s="15" t="s">
        <v>205</v>
      </c>
      <c r="BM193" s="181" t="s">
        <v>570</v>
      </c>
    </row>
    <row r="194" s="2" customFormat="1" ht="24.15" customHeight="1">
      <c r="A194" s="34"/>
      <c r="B194" s="168"/>
      <c r="C194" s="169" t="s">
        <v>571</v>
      </c>
      <c r="D194" s="169" t="s">
        <v>126</v>
      </c>
      <c r="E194" s="170" t="s">
        <v>572</v>
      </c>
      <c r="F194" s="171" t="s">
        <v>573</v>
      </c>
      <c r="G194" s="172" t="s">
        <v>204</v>
      </c>
      <c r="H194" s="173">
        <v>192.40000000000001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40</v>
      </c>
      <c r="O194" s="73"/>
      <c r="P194" s="179">
        <f>O194*H194</f>
        <v>0</v>
      </c>
      <c r="Q194" s="179">
        <v>0.00016000000000000001</v>
      </c>
      <c r="R194" s="179">
        <f>Q194*H194</f>
        <v>0.030784000000000002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205</v>
      </c>
      <c r="AT194" s="181" t="s">
        <v>126</v>
      </c>
      <c r="AU194" s="181" t="s">
        <v>85</v>
      </c>
      <c r="AY194" s="15" t="s">
        <v>123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83</v>
      </c>
      <c r="BK194" s="182">
        <f>ROUND(I194*H194,2)</f>
        <v>0</v>
      </c>
      <c r="BL194" s="15" t="s">
        <v>205</v>
      </c>
      <c r="BM194" s="181" t="s">
        <v>574</v>
      </c>
    </row>
    <row r="195" s="2" customFormat="1" ht="24.15" customHeight="1">
      <c r="A195" s="34"/>
      <c r="B195" s="168"/>
      <c r="C195" s="169" t="s">
        <v>575</v>
      </c>
      <c r="D195" s="169" t="s">
        <v>126</v>
      </c>
      <c r="E195" s="170" t="s">
        <v>576</v>
      </c>
      <c r="F195" s="171" t="s">
        <v>577</v>
      </c>
      <c r="G195" s="172" t="s">
        <v>204</v>
      </c>
      <c r="H195" s="173">
        <v>196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40</v>
      </c>
      <c r="O195" s="73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205</v>
      </c>
      <c r="AT195" s="181" t="s">
        <v>126</v>
      </c>
      <c r="AU195" s="181" t="s">
        <v>85</v>
      </c>
      <c r="AY195" s="15" t="s">
        <v>123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83</v>
      </c>
      <c r="BK195" s="182">
        <f>ROUND(I195*H195,2)</f>
        <v>0</v>
      </c>
      <c r="BL195" s="15" t="s">
        <v>205</v>
      </c>
      <c r="BM195" s="181" t="s">
        <v>578</v>
      </c>
    </row>
    <row r="196" s="2" customFormat="1" ht="24.15" customHeight="1">
      <c r="A196" s="34"/>
      <c r="B196" s="168"/>
      <c r="C196" s="169" t="s">
        <v>579</v>
      </c>
      <c r="D196" s="169" t="s">
        <v>126</v>
      </c>
      <c r="E196" s="170" t="s">
        <v>580</v>
      </c>
      <c r="F196" s="171" t="s">
        <v>581</v>
      </c>
      <c r="G196" s="172" t="s">
        <v>204</v>
      </c>
      <c r="H196" s="173">
        <v>180.80000000000001</v>
      </c>
      <c r="I196" s="174"/>
      <c r="J196" s="175">
        <f>ROUND(I196*H196,2)</f>
        <v>0</v>
      </c>
      <c r="K196" s="176"/>
      <c r="L196" s="35"/>
      <c r="M196" s="177" t="s">
        <v>1</v>
      </c>
      <c r="N196" s="178" t="s">
        <v>40</v>
      </c>
      <c r="O196" s="73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205</v>
      </c>
      <c r="AT196" s="181" t="s">
        <v>126</v>
      </c>
      <c r="AU196" s="181" t="s">
        <v>85</v>
      </c>
      <c r="AY196" s="15" t="s">
        <v>123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5" t="s">
        <v>83</v>
      </c>
      <c r="BK196" s="182">
        <f>ROUND(I196*H196,2)</f>
        <v>0</v>
      </c>
      <c r="BL196" s="15" t="s">
        <v>205</v>
      </c>
      <c r="BM196" s="181" t="s">
        <v>582</v>
      </c>
    </row>
    <row r="197" s="2" customFormat="1" ht="16.5" customHeight="1">
      <c r="A197" s="34"/>
      <c r="B197" s="168"/>
      <c r="C197" s="169" t="s">
        <v>583</v>
      </c>
      <c r="D197" s="169" t="s">
        <v>126</v>
      </c>
      <c r="E197" s="170" t="s">
        <v>344</v>
      </c>
      <c r="F197" s="171" t="s">
        <v>345</v>
      </c>
      <c r="G197" s="172" t="s">
        <v>341</v>
      </c>
      <c r="H197" s="173">
        <v>194.50800000000001</v>
      </c>
      <c r="I197" s="174"/>
      <c r="J197" s="175">
        <f>ROUND(I197*H197,2)</f>
        <v>0</v>
      </c>
      <c r="K197" s="176"/>
      <c r="L197" s="35"/>
      <c r="M197" s="177" t="s">
        <v>1</v>
      </c>
      <c r="N197" s="178" t="s">
        <v>40</v>
      </c>
      <c r="O197" s="73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205</v>
      </c>
      <c r="AT197" s="181" t="s">
        <v>126</v>
      </c>
      <c r="AU197" s="181" t="s">
        <v>85</v>
      </c>
      <c r="AY197" s="15" t="s">
        <v>123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83</v>
      </c>
      <c r="BK197" s="182">
        <f>ROUND(I197*H197,2)</f>
        <v>0</v>
      </c>
      <c r="BL197" s="15" t="s">
        <v>205</v>
      </c>
      <c r="BM197" s="181" t="s">
        <v>584</v>
      </c>
    </row>
    <row r="198" s="2" customFormat="1" ht="24.15" customHeight="1">
      <c r="A198" s="34"/>
      <c r="B198" s="168"/>
      <c r="C198" s="169" t="s">
        <v>585</v>
      </c>
      <c r="D198" s="169" t="s">
        <v>126</v>
      </c>
      <c r="E198" s="170" t="s">
        <v>348</v>
      </c>
      <c r="F198" s="171" t="s">
        <v>349</v>
      </c>
      <c r="G198" s="172" t="s">
        <v>341</v>
      </c>
      <c r="H198" s="173">
        <v>1945.0799999999999</v>
      </c>
      <c r="I198" s="174"/>
      <c r="J198" s="175">
        <f>ROUND(I198*H198,2)</f>
        <v>0</v>
      </c>
      <c r="K198" s="176"/>
      <c r="L198" s="35"/>
      <c r="M198" s="177" t="s">
        <v>1</v>
      </c>
      <c r="N198" s="178" t="s">
        <v>40</v>
      </c>
      <c r="O198" s="73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205</v>
      </c>
      <c r="AT198" s="181" t="s">
        <v>126</v>
      </c>
      <c r="AU198" s="181" t="s">
        <v>85</v>
      </c>
      <c r="AY198" s="15" t="s">
        <v>123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83</v>
      </c>
      <c r="BK198" s="182">
        <f>ROUND(I198*H198,2)</f>
        <v>0</v>
      </c>
      <c r="BL198" s="15" t="s">
        <v>205</v>
      </c>
      <c r="BM198" s="181" t="s">
        <v>586</v>
      </c>
    </row>
    <row r="199" s="2" customFormat="1" ht="24.15" customHeight="1">
      <c r="A199" s="34"/>
      <c r="B199" s="168"/>
      <c r="C199" s="169" t="s">
        <v>587</v>
      </c>
      <c r="D199" s="169" t="s">
        <v>126</v>
      </c>
      <c r="E199" s="170" t="s">
        <v>339</v>
      </c>
      <c r="F199" s="171" t="s">
        <v>340</v>
      </c>
      <c r="G199" s="172" t="s">
        <v>341</v>
      </c>
      <c r="H199" s="173">
        <v>142.55600000000001</v>
      </c>
      <c r="I199" s="174"/>
      <c r="J199" s="175">
        <f>ROUND(I199*H199,2)</f>
        <v>0</v>
      </c>
      <c r="K199" s="176"/>
      <c r="L199" s="35"/>
      <c r="M199" s="177" t="s">
        <v>1</v>
      </c>
      <c r="N199" s="178" t="s">
        <v>40</v>
      </c>
      <c r="O199" s="73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1" t="s">
        <v>205</v>
      </c>
      <c r="AT199" s="181" t="s">
        <v>126</v>
      </c>
      <c r="AU199" s="181" t="s">
        <v>85</v>
      </c>
      <c r="AY199" s="15" t="s">
        <v>123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5" t="s">
        <v>83</v>
      </c>
      <c r="BK199" s="182">
        <f>ROUND(I199*H199,2)</f>
        <v>0</v>
      </c>
      <c r="BL199" s="15" t="s">
        <v>205</v>
      </c>
      <c r="BM199" s="181" t="s">
        <v>588</v>
      </c>
    </row>
    <row r="200" s="2" customFormat="1" ht="37.8" customHeight="1">
      <c r="A200" s="34"/>
      <c r="B200" s="168"/>
      <c r="C200" s="169" t="s">
        <v>589</v>
      </c>
      <c r="D200" s="169" t="s">
        <v>126</v>
      </c>
      <c r="E200" s="170" t="s">
        <v>352</v>
      </c>
      <c r="F200" s="171" t="s">
        <v>353</v>
      </c>
      <c r="G200" s="172" t="s">
        <v>341</v>
      </c>
      <c r="H200" s="173">
        <v>48.863999999999997</v>
      </c>
      <c r="I200" s="174"/>
      <c r="J200" s="175">
        <f>ROUND(I200*H200,2)</f>
        <v>0</v>
      </c>
      <c r="K200" s="176"/>
      <c r="L200" s="35"/>
      <c r="M200" s="177" t="s">
        <v>1</v>
      </c>
      <c r="N200" s="178" t="s">
        <v>40</v>
      </c>
      <c r="O200" s="73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205</v>
      </c>
      <c r="AT200" s="181" t="s">
        <v>126</v>
      </c>
      <c r="AU200" s="181" t="s">
        <v>85</v>
      </c>
      <c r="AY200" s="15" t="s">
        <v>123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5" t="s">
        <v>83</v>
      </c>
      <c r="BK200" s="182">
        <f>ROUND(I200*H200,2)</f>
        <v>0</v>
      </c>
      <c r="BL200" s="15" t="s">
        <v>205</v>
      </c>
      <c r="BM200" s="181" t="s">
        <v>590</v>
      </c>
    </row>
    <row r="201" s="2" customFormat="1" ht="44.25" customHeight="1">
      <c r="A201" s="34"/>
      <c r="B201" s="168"/>
      <c r="C201" s="169" t="s">
        <v>591</v>
      </c>
      <c r="D201" s="169" t="s">
        <v>126</v>
      </c>
      <c r="E201" s="170" t="s">
        <v>592</v>
      </c>
      <c r="F201" s="171" t="s">
        <v>357</v>
      </c>
      <c r="G201" s="172" t="s">
        <v>341</v>
      </c>
      <c r="H201" s="173">
        <v>40.664000000000001</v>
      </c>
      <c r="I201" s="174"/>
      <c r="J201" s="175">
        <f>ROUND(I201*H201,2)</f>
        <v>0</v>
      </c>
      <c r="K201" s="176"/>
      <c r="L201" s="35"/>
      <c r="M201" s="177" t="s">
        <v>1</v>
      </c>
      <c r="N201" s="178" t="s">
        <v>40</v>
      </c>
      <c r="O201" s="73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1" t="s">
        <v>205</v>
      </c>
      <c r="AT201" s="181" t="s">
        <v>126</v>
      </c>
      <c r="AU201" s="181" t="s">
        <v>85</v>
      </c>
      <c r="AY201" s="15" t="s">
        <v>123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5" t="s">
        <v>83</v>
      </c>
      <c r="BK201" s="182">
        <f>ROUND(I201*H201,2)</f>
        <v>0</v>
      </c>
      <c r="BL201" s="15" t="s">
        <v>205</v>
      </c>
      <c r="BM201" s="181" t="s">
        <v>593</v>
      </c>
    </row>
    <row r="202" s="2" customFormat="1" ht="44.25" customHeight="1">
      <c r="A202" s="34"/>
      <c r="B202" s="168"/>
      <c r="C202" s="169" t="s">
        <v>594</v>
      </c>
      <c r="D202" s="169" t="s">
        <v>126</v>
      </c>
      <c r="E202" s="170" t="s">
        <v>595</v>
      </c>
      <c r="F202" s="171" t="s">
        <v>596</v>
      </c>
      <c r="G202" s="172" t="s">
        <v>341</v>
      </c>
      <c r="H202" s="173">
        <v>29.5</v>
      </c>
      <c r="I202" s="174"/>
      <c r="J202" s="175">
        <f>ROUND(I202*H202,2)</f>
        <v>0</v>
      </c>
      <c r="K202" s="176"/>
      <c r="L202" s="35"/>
      <c r="M202" s="177" t="s">
        <v>1</v>
      </c>
      <c r="N202" s="178" t="s">
        <v>40</v>
      </c>
      <c r="O202" s="73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1" t="s">
        <v>205</v>
      </c>
      <c r="AT202" s="181" t="s">
        <v>126</v>
      </c>
      <c r="AU202" s="181" t="s">
        <v>85</v>
      </c>
      <c r="AY202" s="15" t="s">
        <v>123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5" t="s">
        <v>83</v>
      </c>
      <c r="BK202" s="182">
        <f>ROUND(I202*H202,2)</f>
        <v>0</v>
      </c>
      <c r="BL202" s="15" t="s">
        <v>205</v>
      </c>
      <c r="BM202" s="181" t="s">
        <v>597</v>
      </c>
    </row>
    <row r="203" s="2" customFormat="1" ht="16.5" customHeight="1">
      <c r="A203" s="34"/>
      <c r="B203" s="168"/>
      <c r="C203" s="188" t="s">
        <v>598</v>
      </c>
      <c r="D203" s="188" t="s">
        <v>198</v>
      </c>
      <c r="E203" s="189" t="s">
        <v>599</v>
      </c>
      <c r="F203" s="190" t="s">
        <v>600</v>
      </c>
      <c r="G203" s="191" t="s">
        <v>341</v>
      </c>
      <c r="H203" s="192">
        <v>75.456000000000003</v>
      </c>
      <c r="I203" s="193"/>
      <c r="J203" s="194">
        <f>ROUND(I203*H203,2)</f>
        <v>0</v>
      </c>
      <c r="K203" s="195"/>
      <c r="L203" s="196"/>
      <c r="M203" s="197" t="s">
        <v>1</v>
      </c>
      <c r="N203" s="198" t="s">
        <v>40</v>
      </c>
      <c r="O203" s="73"/>
      <c r="P203" s="179">
        <f>O203*H203</f>
        <v>0</v>
      </c>
      <c r="Q203" s="179">
        <v>0.00068999999999999997</v>
      </c>
      <c r="R203" s="179">
        <f>Q203*H203</f>
        <v>0.052064640000000002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389</v>
      </c>
      <c r="AT203" s="181" t="s">
        <v>198</v>
      </c>
      <c r="AU203" s="181" t="s">
        <v>85</v>
      </c>
      <c r="AY203" s="15" t="s">
        <v>123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83</v>
      </c>
      <c r="BK203" s="182">
        <f>ROUND(I203*H203,2)</f>
        <v>0</v>
      </c>
      <c r="BL203" s="15" t="s">
        <v>389</v>
      </c>
      <c r="BM203" s="181" t="s">
        <v>601</v>
      </c>
    </row>
    <row r="204" s="12" customFormat="1" ht="22.8" customHeight="1">
      <c r="A204" s="12"/>
      <c r="B204" s="155"/>
      <c r="C204" s="12"/>
      <c r="D204" s="156" t="s">
        <v>74</v>
      </c>
      <c r="E204" s="166" t="s">
        <v>359</v>
      </c>
      <c r="F204" s="166" t="s">
        <v>360</v>
      </c>
      <c r="G204" s="12"/>
      <c r="H204" s="12"/>
      <c r="I204" s="158"/>
      <c r="J204" s="167">
        <f>BK204</f>
        <v>0</v>
      </c>
      <c r="K204" s="12"/>
      <c r="L204" s="155"/>
      <c r="M204" s="160"/>
      <c r="N204" s="161"/>
      <c r="O204" s="161"/>
      <c r="P204" s="162">
        <f>SUM(P205:P208)</f>
        <v>0</v>
      </c>
      <c r="Q204" s="161"/>
      <c r="R204" s="162">
        <f>SUM(R205:R208)</f>
        <v>0</v>
      </c>
      <c r="S204" s="161"/>
      <c r="T204" s="163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6" t="s">
        <v>135</v>
      </c>
      <c r="AT204" s="164" t="s">
        <v>74</v>
      </c>
      <c r="AU204" s="164" t="s">
        <v>83</v>
      </c>
      <c r="AY204" s="156" t="s">
        <v>123</v>
      </c>
      <c r="BK204" s="165">
        <f>SUM(BK205:BK208)</f>
        <v>0</v>
      </c>
    </row>
    <row r="205" s="2" customFormat="1" ht="24.15" customHeight="1">
      <c r="A205" s="34"/>
      <c r="B205" s="168"/>
      <c r="C205" s="169" t="s">
        <v>602</v>
      </c>
      <c r="D205" s="169" t="s">
        <v>126</v>
      </c>
      <c r="E205" s="170" t="s">
        <v>365</v>
      </c>
      <c r="F205" s="171" t="s">
        <v>366</v>
      </c>
      <c r="G205" s="172" t="s">
        <v>164</v>
      </c>
      <c r="H205" s="173">
        <v>3</v>
      </c>
      <c r="I205" s="174"/>
      <c r="J205" s="175">
        <f>ROUND(I205*H205,2)</f>
        <v>0</v>
      </c>
      <c r="K205" s="176"/>
      <c r="L205" s="35"/>
      <c r="M205" s="177" t="s">
        <v>1</v>
      </c>
      <c r="N205" s="178" t="s">
        <v>40</v>
      </c>
      <c r="O205" s="73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205</v>
      </c>
      <c r="AT205" s="181" t="s">
        <v>126</v>
      </c>
      <c r="AU205" s="181" t="s">
        <v>85</v>
      </c>
      <c r="AY205" s="15" t="s">
        <v>123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5" t="s">
        <v>83</v>
      </c>
      <c r="BK205" s="182">
        <f>ROUND(I205*H205,2)</f>
        <v>0</v>
      </c>
      <c r="BL205" s="15" t="s">
        <v>205</v>
      </c>
      <c r="BM205" s="181" t="s">
        <v>603</v>
      </c>
    </row>
    <row r="206" s="2" customFormat="1" ht="33" customHeight="1">
      <c r="A206" s="34"/>
      <c r="B206" s="168"/>
      <c r="C206" s="169" t="s">
        <v>604</v>
      </c>
      <c r="D206" s="169" t="s">
        <v>126</v>
      </c>
      <c r="E206" s="170" t="s">
        <v>162</v>
      </c>
      <c r="F206" s="171" t="s">
        <v>362</v>
      </c>
      <c r="G206" s="172" t="s">
        <v>164</v>
      </c>
      <c r="H206" s="173">
        <v>1</v>
      </c>
      <c r="I206" s="174"/>
      <c r="J206" s="175">
        <f>ROUND(I206*H206,2)</f>
        <v>0</v>
      </c>
      <c r="K206" s="176"/>
      <c r="L206" s="35"/>
      <c r="M206" s="177" t="s">
        <v>1</v>
      </c>
      <c r="N206" s="178" t="s">
        <v>40</v>
      </c>
      <c r="O206" s="73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1" t="s">
        <v>205</v>
      </c>
      <c r="AT206" s="181" t="s">
        <v>126</v>
      </c>
      <c r="AU206" s="181" t="s">
        <v>85</v>
      </c>
      <c r="AY206" s="15" t="s">
        <v>123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5" t="s">
        <v>83</v>
      </c>
      <c r="BK206" s="182">
        <f>ROUND(I206*H206,2)</f>
        <v>0</v>
      </c>
      <c r="BL206" s="15" t="s">
        <v>205</v>
      </c>
      <c r="BM206" s="181" t="s">
        <v>605</v>
      </c>
    </row>
    <row r="207" s="2" customFormat="1" ht="24.15" customHeight="1">
      <c r="A207" s="34"/>
      <c r="B207" s="168"/>
      <c r="C207" s="169" t="s">
        <v>606</v>
      </c>
      <c r="D207" s="169" t="s">
        <v>126</v>
      </c>
      <c r="E207" s="170" t="s">
        <v>369</v>
      </c>
      <c r="F207" s="171" t="s">
        <v>370</v>
      </c>
      <c r="G207" s="172" t="s">
        <v>164</v>
      </c>
      <c r="H207" s="173">
        <v>3</v>
      </c>
      <c r="I207" s="174"/>
      <c r="J207" s="175">
        <f>ROUND(I207*H207,2)</f>
        <v>0</v>
      </c>
      <c r="K207" s="176"/>
      <c r="L207" s="35"/>
      <c r="M207" s="177" t="s">
        <v>1</v>
      </c>
      <c r="N207" s="178" t="s">
        <v>40</v>
      </c>
      <c r="O207" s="73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1" t="s">
        <v>205</v>
      </c>
      <c r="AT207" s="181" t="s">
        <v>126</v>
      </c>
      <c r="AU207" s="181" t="s">
        <v>85</v>
      </c>
      <c r="AY207" s="15" t="s">
        <v>123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5" t="s">
        <v>83</v>
      </c>
      <c r="BK207" s="182">
        <f>ROUND(I207*H207,2)</f>
        <v>0</v>
      </c>
      <c r="BL207" s="15" t="s">
        <v>205</v>
      </c>
      <c r="BM207" s="181" t="s">
        <v>607</v>
      </c>
    </row>
    <row r="208" s="2" customFormat="1" ht="24.15" customHeight="1">
      <c r="A208" s="34"/>
      <c r="B208" s="168"/>
      <c r="C208" s="169" t="s">
        <v>608</v>
      </c>
      <c r="D208" s="169" t="s">
        <v>126</v>
      </c>
      <c r="E208" s="170" t="s">
        <v>373</v>
      </c>
      <c r="F208" s="171" t="s">
        <v>374</v>
      </c>
      <c r="G208" s="172" t="s">
        <v>129</v>
      </c>
      <c r="H208" s="173">
        <v>1</v>
      </c>
      <c r="I208" s="174"/>
      <c r="J208" s="175">
        <f>ROUND(I208*H208,2)</f>
        <v>0</v>
      </c>
      <c r="K208" s="176"/>
      <c r="L208" s="35"/>
      <c r="M208" s="183" t="s">
        <v>1</v>
      </c>
      <c r="N208" s="184" t="s">
        <v>40</v>
      </c>
      <c r="O208" s="185"/>
      <c r="P208" s="186">
        <f>O208*H208</f>
        <v>0</v>
      </c>
      <c r="Q208" s="186">
        <v>0</v>
      </c>
      <c r="R208" s="186">
        <f>Q208*H208</f>
        <v>0</v>
      </c>
      <c r="S208" s="186">
        <v>0</v>
      </c>
      <c r="T208" s="18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205</v>
      </c>
      <c r="AT208" s="181" t="s">
        <v>126</v>
      </c>
      <c r="AU208" s="181" t="s">
        <v>85</v>
      </c>
      <c r="AY208" s="15" t="s">
        <v>123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5" t="s">
        <v>83</v>
      </c>
      <c r="BK208" s="182">
        <f>ROUND(I208*H208,2)</f>
        <v>0</v>
      </c>
      <c r="BL208" s="15" t="s">
        <v>205</v>
      </c>
      <c r="BM208" s="181" t="s">
        <v>609</v>
      </c>
    </row>
    <row r="209" s="2" customFormat="1" ht="6.96" customHeight="1">
      <c r="A209" s="34"/>
      <c r="B209" s="56"/>
      <c r="C209" s="57"/>
      <c r="D209" s="57"/>
      <c r="E209" s="57"/>
      <c r="F209" s="57"/>
      <c r="G209" s="57"/>
      <c r="H209" s="57"/>
      <c r="I209" s="57"/>
      <c r="J209" s="57"/>
      <c r="K209" s="57"/>
      <c r="L209" s="35"/>
      <c r="M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</row>
  </sheetData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98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Připojení hradidlových a čerpacích komor k elektrické rozvodné síti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610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19. 11. 2021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ROUND((SUM(BE120:BE211)),  2)</f>
        <v>0</v>
      </c>
      <c r="G33" s="34"/>
      <c r="H33" s="34"/>
      <c r="I33" s="124">
        <v>0.20999999999999999</v>
      </c>
      <c r="J33" s="123">
        <f>ROUND(((SUM(BE120:BE211))*I33),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ROUND((SUM(BF120:BF211)),  2)</f>
        <v>0</v>
      </c>
      <c r="G34" s="34"/>
      <c r="H34" s="34"/>
      <c r="I34" s="124">
        <v>0.14999999999999999</v>
      </c>
      <c r="J34" s="123">
        <f>ROUND(((SUM(BF120:BF211))*I34),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ROUND((SUM(BG120:BG211)),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ROUND((SUM(BH120:BH211)),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ROUND((SUM(BI120:BI211)),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Připojení hradidlových a čerpacích komor k elektrické rozvodné síti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03 - C - ul. Poříčí a Křížová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19. 11. 2021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Ing. Tomáš Veselý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102</v>
      </c>
      <c r="D94" s="125"/>
      <c r="E94" s="125"/>
      <c r="F94" s="125"/>
      <c r="G94" s="125"/>
      <c r="H94" s="125"/>
      <c r="I94" s="125"/>
      <c r="J94" s="134" t="s">
        <v>103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104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hidden="1" s="9" customFormat="1" ht="24.96" customHeight="1">
      <c r="A97" s="9"/>
      <c r="B97" s="136"/>
      <c r="C97" s="9"/>
      <c r="D97" s="137" t="s">
        <v>194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195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377</v>
      </c>
      <c r="E99" s="142"/>
      <c r="F99" s="142"/>
      <c r="G99" s="142"/>
      <c r="H99" s="142"/>
      <c r="I99" s="142"/>
      <c r="J99" s="143">
        <f>J141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197</v>
      </c>
      <c r="E100" s="142"/>
      <c r="F100" s="142"/>
      <c r="G100" s="142"/>
      <c r="H100" s="142"/>
      <c r="I100" s="142"/>
      <c r="J100" s="143">
        <f>J207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hidden="1"/>
    <row r="104" hidden="1"/>
    <row r="105" hidden="1"/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108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17" t="str">
        <f>E7</f>
        <v>Připojení hradidlových a čerpacích komor k elektrické rozvodné síti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99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>03 - C - ul. Poříčí a Křížová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F12</f>
        <v xml:space="preserve"> </v>
      </c>
      <c r="G114" s="34"/>
      <c r="H114" s="34"/>
      <c r="I114" s="28" t="s">
        <v>22</v>
      </c>
      <c r="J114" s="65" t="str">
        <f>IF(J12="","",J12)</f>
        <v>19. 11. 2021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E15</f>
        <v xml:space="preserve"> </v>
      </c>
      <c r="G116" s="34"/>
      <c r="H116" s="34"/>
      <c r="I116" s="28" t="s">
        <v>29</v>
      </c>
      <c r="J116" s="32" t="str">
        <f>E21</f>
        <v>Ing. Tomáš Veselý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>Puttner, s.r.o.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109</v>
      </c>
      <c r="D119" s="147" t="s">
        <v>60</v>
      </c>
      <c r="E119" s="147" t="s">
        <v>56</v>
      </c>
      <c r="F119" s="147" t="s">
        <v>57</v>
      </c>
      <c r="G119" s="147" t="s">
        <v>110</v>
      </c>
      <c r="H119" s="147" t="s">
        <v>111</v>
      </c>
      <c r="I119" s="147" t="s">
        <v>112</v>
      </c>
      <c r="J119" s="148" t="s">
        <v>103</v>
      </c>
      <c r="K119" s="149" t="s">
        <v>113</v>
      </c>
      <c r="L119" s="150"/>
      <c r="M119" s="82" t="s">
        <v>1</v>
      </c>
      <c r="N119" s="83" t="s">
        <v>39</v>
      </c>
      <c r="O119" s="83" t="s">
        <v>114</v>
      </c>
      <c r="P119" s="83" t="s">
        <v>115</v>
      </c>
      <c r="Q119" s="83" t="s">
        <v>116</v>
      </c>
      <c r="R119" s="83" t="s">
        <v>117</v>
      </c>
      <c r="S119" s="83" t="s">
        <v>118</v>
      </c>
      <c r="T119" s="84" t="s">
        <v>119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120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</f>
        <v>0</v>
      </c>
      <c r="Q120" s="86"/>
      <c r="R120" s="152">
        <f>R121</f>
        <v>21.269141999999999</v>
      </c>
      <c r="S120" s="86"/>
      <c r="T120" s="153">
        <f>T121</f>
        <v>62.233179999999997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105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74</v>
      </c>
      <c r="E121" s="157" t="s">
        <v>198</v>
      </c>
      <c r="F121" s="157" t="s">
        <v>199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P122+P141+P207</f>
        <v>0</v>
      </c>
      <c r="Q121" s="161"/>
      <c r="R121" s="162">
        <f>R122+R141+R207</f>
        <v>21.269141999999999</v>
      </c>
      <c r="S121" s="161"/>
      <c r="T121" s="163">
        <f>T122+T141+T207</f>
        <v>62.233179999999997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135</v>
      </c>
      <c r="AT121" s="164" t="s">
        <v>74</v>
      </c>
      <c r="AU121" s="164" t="s">
        <v>75</v>
      </c>
      <c r="AY121" s="156" t="s">
        <v>123</v>
      </c>
      <c r="BK121" s="165">
        <f>BK122+BK141+BK207</f>
        <v>0</v>
      </c>
    </row>
    <row r="122" s="12" customFormat="1" ht="22.8" customHeight="1">
      <c r="A122" s="12"/>
      <c r="B122" s="155"/>
      <c r="C122" s="12"/>
      <c r="D122" s="156" t="s">
        <v>74</v>
      </c>
      <c r="E122" s="166" t="s">
        <v>200</v>
      </c>
      <c r="F122" s="166" t="s">
        <v>201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SUM(P123:P140)</f>
        <v>0</v>
      </c>
      <c r="Q122" s="161"/>
      <c r="R122" s="162">
        <f>SUM(R123:R140)</f>
        <v>0.24654299999999998</v>
      </c>
      <c r="S122" s="161"/>
      <c r="T122" s="163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135</v>
      </c>
      <c r="AT122" s="164" t="s">
        <v>74</v>
      </c>
      <c r="AU122" s="164" t="s">
        <v>83</v>
      </c>
      <c r="AY122" s="156" t="s">
        <v>123</v>
      </c>
      <c r="BK122" s="165">
        <f>SUM(BK123:BK140)</f>
        <v>0</v>
      </c>
    </row>
    <row r="123" s="2" customFormat="1" ht="37.8" customHeight="1">
      <c r="A123" s="34"/>
      <c r="B123" s="168"/>
      <c r="C123" s="169" t="s">
        <v>83</v>
      </c>
      <c r="D123" s="169" t="s">
        <v>126</v>
      </c>
      <c r="E123" s="170" t="s">
        <v>202</v>
      </c>
      <c r="F123" s="171" t="s">
        <v>203</v>
      </c>
      <c r="G123" s="172" t="s">
        <v>204</v>
      </c>
      <c r="H123" s="173">
        <v>51.450000000000003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40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205</v>
      </c>
      <c r="AT123" s="181" t="s">
        <v>126</v>
      </c>
      <c r="AU123" s="181" t="s">
        <v>85</v>
      </c>
      <c r="AY123" s="15" t="s">
        <v>123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83</v>
      </c>
      <c r="BK123" s="182">
        <f>ROUND(I123*H123,2)</f>
        <v>0</v>
      </c>
      <c r="BL123" s="15" t="s">
        <v>205</v>
      </c>
      <c r="BM123" s="181" t="s">
        <v>611</v>
      </c>
    </row>
    <row r="124" s="2" customFormat="1" ht="37.8" customHeight="1">
      <c r="A124" s="34"/>
      <c r="B124" s="168"/>
      <c r="C124" s="169" t="s">
        <v>85</v>
      </c>
      <c r="D124" s="169" t="s">
        <v>126</v>
      </c>
      <c r="E124" s="170" t="s">
        <v>207</v>
      </c>
      <c r="F124" s="171" t="s">
        <v>208</v>
      </c>
      <c r="G124" s="172" t="s">
        <v>204</v>
      </c>
      <c r="H124" s="173">
        <v>4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40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205</v>
      </c>
      <c r="AT124" s="181" t="s">
        <v>126</v>
      </c>
      <c r="AU124" s="181" t="s">
        <v>85</v>
      </c>
      <c r="AY124" s="15" t="s">
        <v>123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83</v>
      </c>
      <c r="BK124" s="182">
        <f>ROUND(I124*H124,2)</f>
        <v>0</v>
      </c>
      <c r="BL124" s="15" t="s">
        <v>205</v>
      </c>
      <c r="BM124" s="181" t="s">
        <v>612</v>
      </c>
    </row>
    <row r="125" s="2" customFormat="1" ht="24.15" customHeight="1">
      <c r="A125" s="34"/>
      <c r="B125" s="168"/>
      <c r="C125" s="188" t="s">
        <v>135</v>
      </c>
      <c r="D125" s="188" t="s">
        <v>198</v>
      </c>
      <c r="E125" s="189" t="s">
        <v>210</v>
      </c>
      <c r="F125" s="190" t="s">
        <v>211</v>
      </c>
      <c r="G125" s="191" t="s">
        <v>204</v>
      </c>
      <c r="H125" s="192">
        <v>55.450000000000003</v>
      </c>
      <c r="I125" s="193"/>
      <c r="J125" s="194">
        <f>ROUND(I125*H125,2)</f>
        <v>0</v>
      </c>
      <c r="K125" s="195"/>
      <c r="L125" s="196"/>
      <c r="M125" s="197" t="s">
        <v>1</v>
      </c>
      <c r="N125" s="198" t="s">
        <v>40</v>
      </c>
      <c r="O125" s="73"/>
      <c r="P125" s="179">
        <f>O125*H125</f>
        <v>0</v>
      </c>
      <c r="Q125" s="179">
        <v>0.00029</v>
      </c>
      <c r="R125" s="179">
        <f>Q125*H125</f>
        <v>0.016080500000000001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212</v>
      </c>
      <c r="AT125" s="181" t="s">
        <v>198</v>
      </c>
      <c r="AU125" s="181" t="s">
        <v>85</v>
      </c>
      <c r="AY125" s="15" t="s">
        <v>123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83</v>
      </c>
      <c r="BK125" s="182">
        <f>ROUND(I125*H125,2)</f>
        <v>0</v>
      </c>
      <c r="BL125" s="15" t="s">
        <v>205</v>
      </c>
      <c r="BM125" s="181" t="s">
        <v>613</v>
      </c>
    </row>
    <row r="126" s="2" customFormat="1" ht="37.8" customHeight="1">
      <c r="A126" s="34"/>
      <c r="B126" s="168"/>
      <c r="C126" s="169" t="s">
        <v>130</v>
      </c>
      <c r="D126" s="169" t="s">
        <v>126</v>
      </c>
      <c r="E126" s="170" t="s">
        <v>614</v>
      </c>
      <c r="F126" s="171" t="s">
        <v>615</v>
      </c>
      <c r="G126" s="172" t="s">
        <v>204</v>
      </c>
      <c r="H126" s="173">
        <v>292.94999999999999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40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205</v>
      </c>
      <c r="AT126" s="181" t="s">
        <v>126</v>
      </c>
      <c r="AU126" s="181" t="s">
        <v>85</v>
      </c>
      <c r="AY126" s="15" t="s">
        <v>123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83</v>
      </c>
      <c r="BK126" s="182">
        <f>ROUND(I126*H126,2)</f>
        <v>0</v>
      </c>
      <c r="BL126" s="15" t="s">
        <v>205</v>
      </c>
      <c r="BM126" s="181" t="s">
        <v>616</v>
      </c>
    </row>
    <row r="127" s="2" customFormat="1" ht="37.8" customHeight="1">
      <c r="A127" s="34"/>
      <c r="B127" s="168"/>
      <c r="C127" s="169" t="s">
        <v>142</v>
      </c>
      <c r="D127" s="169" t="s">
        <v>126</v>
      </c>
      <c r="E127" s="170" t="s">
        <v>617</v>
      </c>
      <c r="F127" s="171" t="s">
        <v>618</v>
      </c>
      <c r="G127" s="172" t="s">
        <v>204</v>
      </c>
      <c r="H127" s="173">
        <v>8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205</v>
      </c>
      <c r="AT127" s="181" t="s">
        <v>126</v>
      </c>
      <c r="AU127" s="181" t="s">
        <v>85</v>
      </c>
      <c r="AY127" s="15" t="s">
        <v>123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83</v>
      </c>
      <c r="BK127" s="182">
        <f>ROUND(I127*H127,2)</f>
        <v>0</v>
      </c>
      <c r="BL127" s="15" t="s">
        <v>205</v>
      </c>
      <c r="BM127" s="181" t="s">
        <v>619</v>
      </c>
    </row>
    <row r="128" s="2" customFormat="1" ht="24.15" customHeight="1">
      <c r="A128" s="34"/>
      <c r="B128" s="168"/>
      <c r="C128" s="188" t="s">
        <v>146</v>
      </c>
      <c r="D128" s="188" t="s">
        <v>198</v>
      </c>
      <c r="E128" s="189" t="s">
        <v>620</v>
      </c>
      <c r="F128" s="190" t="s">
        <v>621</v>
      </c>
      <c r="G128" s="191" t="s">
        <v>204</v>
      </c>
      <c r="H128" s="192">
        <v>300.94999999999999</v>
      </c>
      <c r="I128" s="193"/>
      <c r="J128" s="194">
        <f>ROUND(I128*H128,2)</f>
        <v>0</v>
      </c>
      <c r="K128" s="195"/>
      <c r="L128" s="196"/>
      <c r="M128" s="197" t="s">
        <v>1</v>
      </c>
      <c r="N128" s="198" t="s">
        <v>40</v>
      </c>
      <c r="O128" s="73"/>
      <c r="P128" s="179">
        <f>O128*H128</f>
        <v>0</v>
      </c>
      <c r="Q128" s="179">
        <v>0.00075000000000000002</v>
      </c>
      <c r="R128" s="179">
        <f>Q128*H128</f>
        <v>0.22571249999999998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389</v>
      </c>
      <c r="AT128" s="181" t="s">
        <v>198</v>
      </c>
      <c r="AU128" s="181" t="s">
        <v>85</v>
      </c>
      <c r="AY128" s="15" t="s">
        <v>123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389</v>
      </c>
      <c r="BM128" s="181" t="s">
        <v>622</v>
      </c>
    </row>
    <row r="129" s="2" customFormat="1" ht="24.15" customHeight="1">
      <c r="A129" s="34"/>
      <c r="B129" s="168"/>
      <c r="C129" s="169" t="s">
        <v>150</v>
      </c>
      <c r="D129" s="169" t="s">
        <v>126</v>
      </c>
      <c r="E129" s="170" t="s">
        <v>391</v>
      </c>
      <c r="F129" s="171" t="s">
        <v>392</v>
      </c>
      <c r="G129" s="172" t="s">
        <v>164</v>
      </c>
      <c r="H129" s="173">
        <v>4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40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205</v>
      </c>
      <c r="AT129" s="181" t="s">
        <v>126</v>
      </c>
      <c r="AU129" s="181" t="s">
        <v>85</v>
      </c>
      <c r="AY129" s="15" t="s">
        <v>123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205</v>
      </c>
      <c r="BM129" s="181" t="s">
        <v>623</v>
      </c>
    </row>
    <row r="130" s="2" customFormat="1" ht="16.5" customHeight="1">
      <c r="A130" s="34"/>
      <c r="B130" s="168"/>
      <c r="C130" s="188" t="s">
        <v>154</v>
      </c>
      <c r="D130" s="188" t="s">
        <v>198</v>
      </c>
      <c r="E130" s="189" t="s">
        <v>394</v>
      </c>
      <c r="F130" s="190" t="s">
        <v>395</v>
      </c>
      <c r="G130" s="191" t="s">
        <v>164</v>
      </c>
      <c r="H130" s="192">
        <v>4</v>
      </c>
      <c r="I130" s="193"/>
      <c r="J130" s="194">
        <f>ROUND(I130*H130,2)</f>
        <v>0</v>
      </c>
      <c r="K130" s="195"/>
      <c r="L130" s="196"/>
      <c r="M130" s="197" t="s">
        <v>1</v>
      </c>
      <c r="N130" s="198" t="s">
        <v>40</v>
      </c>
      <c r="O130" s="73"/>
      <c r="P130" s="179">
        <f>O130*H130</f>
        <v>0</v>
      </c>
      <c r="Q130" s="179">
        <v>9.0000000000000006E-05</v>
      </c>
      <c r="R130" s="179">
        <f>Q130*H130</f>
        <v>0.00036000000000000002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212</v>
      </c>
      <c r="AT130" s="181" t="s">
        <v>198</v>
      </c>
      <c r="AU130" s="181" t="s">
        <v>85</v>
      </c>
      <c r="AY130" s="15" t="s">
        <v>123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205</v>
      </c>
      <c r="BM130" s="181" t="s">
        <v>624</v>
      </c>
    </row>
    <row r="131" s="2" customFormat="1" ht="24.15" customHeight="1">
      <c r="A131" s="34"/>
      <c r="B131" s="168"/>
      <c r="C131" s="169" t="s">
        <v>124</v>
      </c>
      <c r="D131" s="169" t="s">
        <v>126</v>
      </c>
      <c r="E131" s="170" t="s">
        <v>625</v>
      </c>
      <c r="F131" s="171" t="s">
        <v>626</v>
      </c>
      <c r="G131" s="172" t="s">
        <v>164</v>
      </c>
      <c r="H131" s="173">
        <v>16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40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205</v>
      </c>
      <c r="AT131" s="181" t="s">
        <v>126</v>
      </c>
      <c r="AU131" s="181" t="s">
        <v>85</v>
      </c>
      <c r="AY131" s="15" t="s">
        <v>123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205</v>
      </c>
      <c r="BM131" s="181" t="s">
        <v>627</v>
      </c>
    </row>
    <row r="132" s="2" customFormat="1" ht="24.15" customHeight="1">
      <c r="A132" s="34"/>
      <c r="B132" s="168"/>
      <c r="C132" s="169" t="s">
        <v>161</v>
      </c>
      <c r="D132" s="169" t="s">
        <v>126</v>
      </c>
      <c r="E132" s="170" t="s">
        <v>214</v>
      </c>
      <c r="F132" s="171" t="s">
        <v>215</v>
      </c>
      <c r="G132" s="172" t="s">
        <v>164</v>
      </c>
      <c r="H132" s="173">
        <v>8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205</v>
      </c>
      <c r="AT132" s="181" t="s">
        <v>126</v>
      </c>
      <c r="AU132" s="181" t="s">
        <v>85</v>
      </c>
      <c r="AY132" s="15" t="s">
        <v>123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205</v>
      </c>
      <c r="BM132" s="181" t="s">
        <v>628</v>
      </c>
    </row>
    <row r="133" s="2" customFormat="1" ht="16.5" customHeight="1">
      <c r="A133" s="34"/>
      <c r="B133" s="168"/>
      <c r="C133" s="169" t="s">
        <v>166</v>
      </c>
      <c r="D133" s="169" t="s">
        <v>126</v>
      </c>
      <c r="E133" s="170" t="s">
        <v>232</v>
      </c>
      <c r="F133" s="171" t="s">
        <v>233</v>
      </c>
      <c r="G133" s="172" t="s">
        <v>164</v>
      </c>
      <c r="H133" s="173">
        <v>6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205</v>
      </c>
      <c r="AT133" s="181" t="s">
        <v>126</v>
      </c>
      <c r="AU133" s="181" t="s">
        <v>85</v>
      </c>
      <c r="AY133" s="15" t="s">
        <v>123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83</v>
      </c>
      <c r="BK133" s="182">
        <f>ROUND(I133*H133,2)</f>
        <v>0</v>
      </c>
      <c r="BL133" s="15" t="s">
        <v>205</v>
      </c>
      <c r="BM133" s="181" t="s">
        <v>629</v>
      </c>
    </row>
    <row r="134" s="2" customFormat="1" ht="16.5" customHeight="1">
      <c r="A134" s="34"/>
      <c r="B134" s="168"/>
      <c r="C134" s="169" t="s">
        <v>170</v>
      </c>
      <c r="D134" s="169" t="s">
        <v>126</v>
      </c>
      <c r="E134" s="170" t="s">
        <v>217</v>
      </c>
      <c r="F134" s="171" t="s">
        <v>218</v>
      </c>
      <c r="G134" s="172" t="s">
        <v>164</v>
      </c>
      <c r="H134" s="173">
        <v>3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40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205</v>
      </c>
      <c r="AT134" s="181" t="s">
        <v>126</v>
      </c>
      <c r="AU134" s="181" t="s">
        <v>85</v>
      </c>
      <c r="AY134" s="15" t="s">
        <v>123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83</v>
      </c>
      <c r="BK134" s="182">
        <f>ROUND(I134*H134,2)</f>
        <v>0</v>
      </c>
      <c r="BL134" s="15" t="s">
        <v>205</v>
      </c>
      <c r="BM134" s="181" t="s">
        <v>630</v>
      </c>
    </row>
    <row r="135" s="2" customFormat="1" ht="24.15" customHeight="1">
      <c r="A135" s="34"/>
      <c r="B135" s="168"/>
      <c r="C135" s="188" t="s">
        <v>174</v>
      </c>
      <c r="D135" s="188" t="s">
        <v>198</v>
      </c>
      <c r="E135" s="189" t="s">
        <v>631</v>
      </c>
      <c r="F135" s="190" t="s">
        <v>632</v>
      </c>
      <c r="G135" s="191" t="s">
        <v>164</v>
      </c>
      <c r="H135" s="192">
        <v>3</v>
      </c>
      <c r="I135" s="193"/>
      <c r="J135" s="194">
        <f>ROUND(I135*H135,2)</f>
        <v>0</v>
      </c>
      <c r="K135" s="195"/>
      <c r="L135" s="196"/>
      <c r="M135" s="197" t="s">
        <v>1</v>
      </c>
      <c r="N135" s="198" t="s">
        <v>40</v>
      </c>
      <c r="O135" s="73"/>
      <c r="P135" s="179">
        <f>O135*H135</f>
        <v>0</v>
      </c>
      <c r="Q135" s="179">
        <v>0.00012999999999999999</v>
      </c>
      <c r="R135" s="179">
        <f>Q135*H135</f>
        <v>0.00038999999999999994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389</v>
      </c>
      <c r="AT135" s="181" t="s">
        <v>198</v>
      </c>
      <c r="AU135" s="181" t="s">
        <v>85</v>
      </c>
      <c r="AY135" s="15" t="s">
        <v>123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389</v>
      </c>
      <c r="BM135" s="181" t="s">
        <v>633</v>
      </c>
    </row>
    <row r="136" s="2" customFormat="1" ht="16.5" customHeight="1">
      <c r="A136" s="34"/>
      <c r="B136" s="168"/>
      <c r="C136" s="188" t="s">
        <v>178</v>
      </c>
      <c r="D136" s="188" t="s">
        <v>198</v>
      </c>
      <c r="E136" s="189" t="s">
        <v>634</v>
      </c>
      <c r="F136" s="190" t="s">
        <v>635</v>
      </c>
      <c r="G136" s="191" t="s">
        <v>164</v>
      </c>
      <c r="H136" s="192">
        <v>1</v>
      </c>
      <c r="I136" s="193"/>
      <c r="J136" s="194">
        <f>ROUND(I136*H136,2)</f>
        <v>0</v>
      </c>
      <c r="K136" s="195"/>
      <c r="L136" s="196"/>
      <c r="M136" s="197" t="s">
        <v>1</v>
      </c>
      <c r="N136" s="198" t="s">
        <v>40</v>
      </c>
      <c r="O136" s="73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212</v>
      </c>
      <c r="AT136" s="181" t="s">
        <v>198</v>
      </c>
      <c r="AU136" s="181" t="s">
        <v>85</v>
      </c>
      <c r="AY136" s="15" t="s">
        <v>123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205</v>
      </c>
      <c r="BM136" s="181" t="s">
        <v>636</v>
      </c>
    </row>
    <row r="137" s="2" customFormat="1" ht="16.5" customHeight="1">
      <c r="A137" s="34"/>
      <c r="B137" s="168"/>
      <c r="C137" s="169" t="s">
        <v>8</v>
      </c>
      <c r="D137" s="169" t="s">
        <v>126</v>
      </c>
      <c r="E137" s="170" t="s">
        <v>235</v>
      </c>
      <c r="F137" s="171" t="s">
        <v>236</v>
      </c>
      <c r="G137" s="172" t="s">
        <v>164</v>
      </c>
      <c r="H137" s="173">
        <v>4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0.001</v>
      </c>
      <c r="R137" s="179">
        <f>Q137*H137</f>
        <v>0.0040000000000000001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205</v>
      </c>
      <c r="AT137" s="181" t="s">
        <v>126</v>
      </c>
      <c r="AU137" s="181" t="s">
        <v>85</v>
      </c>
      <c r="AY137" s="15" t="s">
        <v>123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205</v>
      </c>
      <c r="BM137" s="181" t="s">
        <v>637</v>
      </c>
    </row>
    <row r="138" s="2" customFormat="1" ht="24.15" customHeight="1">
      <c r="A138" s="34"/>
      <c r="B138" s="168"/>
      <c r="C138" s="169" t="s">
        <v>185</v>
      </c>
      <c r="D138" s="169" t="s">
        <v>126</v>
      </c>
      <c r="E138" s="170" t="s">
        <v>410</v>
      </c>
      <c r="F138" s="171" t="s">
        <v>411</v>
      </c>
      <c r="G138" s="172" t="s">
        <v>204</v>
      </c>
      <c r="H138" s="173">
        <v>90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205</v>
      </c>
      <c r="AT138" s="181" t="s">
        <v>126</v>
      </c>
      <c r="AU138" s="181" t="s">
        <v>85</v>
      </c>
      <c r="AY138" s="15" t="s">
        <v>123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205</v>
      </c>
      <c r="BM138" s="181" t="s">
        <v>638</v>
      </c>
    </row>
    <row r="139" s="2" customFormat="1" ht="16.5" customHeight="1">
      <c r="A139" s="34"/>
      <c r="B139" s="168"/>
      <c r="C139" s="169" t="s">
        <v>189</v>
      </c>
      <c r="D139" s="169" t="s">
        <v>126</v>
      </c>
      <c r="E139" s="170" t="s">
        <v>241</v>
      </c>
      <c r="F139" s="171" t="s">
        <v>242</v>
      </c>
      <c r="G139" s="172" t="s">
        <v>164</v>
      </c>
      <c r="H139" s="173">
        <v>12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205</v>
      </c>
      <c r="AT139" s="181" t="s">
        <v>126</v>
      </c>
      <c r="AU139" s="181" t="s">
        <v>85</v>
      </c>
      <c r="AY139" s="15" t="s">
        <v>123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205</v>
      </c>
      <c r="BM139" s="181" t="s">
        <v>639</v>
      </c>
    </row>
    <row r="140" s="2" customFormat="1" ht="16.5" customHeight="1">
      <c r="A140" s="34"/>
      <c r="B140" s="168"/>
      <c r="C140" s="188" t="s">
        <v>261</v>
      </c>
      <c r="D140" s="188" t="s">
        <v>198</v>
      </c>
      <c r="E140" s="189" t="s">
        <v>244</v>
      </c>
      <c r="F140" s="190" t="s">
        <v>245</v>
      </c>
      <c r="G140" s="191" t="s">
        <v>246</v>
      </c>
      <c r="H140" s="192">
        <v>6</v>
      </c>
      <c r="I140" s="193"/>
      <c r="J140" s="194">
        <f>ROUND(I140*H140,2)</f>
        <v>0</v>
      </c>
      <c r="K140" s="195"/>
      <c r="L140" s="196"/>
      <c r="M140" s="197" t="s">
        <v>1</v>
      </c>
      <c r="N140" s="19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212</v>
      </c>
      <c r="AT140" s="181" t="s">
        <v>198</v>
      </c>
      <c r="AU140" s="181" t="s">
        <v>85</v>
      </c>
      <c r="AY140" s="15" t="s">
        <v>123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205</v>
      </c>
      <c r="BM140" s="181" t="s">
        <v>640</v>
      </c>
    </row>
    <row r="141" s="12" customFormat="1" ht="22.8" customHeight="1">
      <c r="A141" s="12"/>
      <c r="B141" s="155"/>
      <c r="C141" s="12"/>
      <c r="D141" s="156" t="s">
        <v>74</v>
      </c>
      <c r="E141" s="166" t="s">
        <v>248</v>
      </c>
      <c r="F141" s="166" t="s">
        <v>415</v>
      </c>
      <c r="G141" s="12"/>
      <c r="H141" s="12"/>
      <c r="I141" s="158"/>
      <c r="J141" s="167">
        <f>BK141</f>
        <v>0</v>
      </c>
      <c r="K141" s="12"/>
      <c r="L141" s="155"/>
      <c r="M141" s="160"/>
      <c r="N141" s="161"/>
      <c r="O141" s="161"/>
      <c r="P141" s="162">
        <f>SUM(P142:P206)</f>
        <v>0</v>
      </c>
      <c r="Q141" s="161"/>
      <c r="R141" s="162">
        <f>SUM(R142:R206)</f>
        <v>21.022599</v>
      </c>
      <c r="S141" s="161"/>
      <c r="T141" s="163">
        <f>SUM(T142:T206)</f>
        <v>62.233179999999997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6" t="s">
        <v>135</v>
      </c>
      <c r="AT141" s="164" t="s">
        <v>74</v>
      </c>
      <c r="AU141" s="164" t="s">
        <v>83</v>
      </c>
      <c r="AY141" s="156" t="s">
        <v>123</v>
      </c>
      <c r="BK141" s="165">
        <f>SUM(BK142:BK206)</f>
        <v>0</v>
      </c>
    </row>
    <row r="142" s="2" customFormat="1" ht="24.15" customHeight="1">
      <c r="A142" s="34"/>
      <c r="B142" s="168"/>
      <c r="C142" s="169" t="s">
        <v>265</v>
      </c>
      <c r="D142" s="169" t="s">
        <v>126</v>
      </c>
      <c r="E142" s="170" t="s">
        <v>250</v>
      </c>
      <c r="F142" s="171" t="s">
        <v>251</v>
      </c>
      <c r="G142" s="172" t="s">
        <v>252</v>
      </c>
      <c r="H142" s="173">
        <v>0.27300000000000002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40</v>
      </c>
      <c r="O142" s="73"/>
      <c r="P142" s="179">
        <f>O142*H142</f>
        <v>0</v>
      </c>
      <c r="Q142" s="179">
        <v>0.0088000000000000005</v>
      </c>
      <c r="R142" s="179">
        <f>Q142*H142</f>
        <v>0.0024024000000000003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205</v>
      </c>
      <c r="AT142" s="181" t="s">
        <v>126</v>
      </c>
      <c r="AU142" s="181" t="s">
        <v>85</v>
      </c>
      <c r="AY142" s="15" t="s">
        <v>123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205</v>
      </c>
      <c r="BM142" s="181" t="s">
        <v>641</v>
      </c>
    </row>
    <row r="143" s="2" customFormat="1" ht="16.5" customHeight="1">
      <c r="A143" s="34"/>
      <c r="B143" s="168"/>
      <c r="C143" s="169" t="s">
        <v>269</v>
      </c>
      <c r="D143" s="169" t="s">
        <v>126</v>
      </c>
      <c r="E143" s="170" t="s">
        <v>266</v>
      </c>
      <c r="F143" s="171" t="s">
        <v>267</v>
      </c>
      <c r="G143" s="172" t="s">
        <v>256</v>
      </c>
      <c r="H143" s="173">
        <v>76.5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205</v>
      </c>
      <c r="AT143" s="181" t="s">
        <v>126</v>
      </c>
      <c r="AU143" s="181" t="s">
        <v>85</v>
      </c>
      <c r="AY143" s="15" t="s">
        <v>123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205</v>
      </c>
      <c r="BM143" s="181" t="s">
        <v>642</v>
      </c>
    </row>
    <row r="144" s="2" customFormat="1" ht="24.15" customHeight="1">
      <c r="A144" s="34"/>
      <c r="B144" s="168"/>
      <c r="C144" s="169" t="s">
        <v>7</v>
      </c>
      <c r="D144" s="169" t="s">
        <v>126</v>
      </c>
      <c r="E144" s="170" t="s">
        <v>418</v>
      </c>
      <c r="F144" s="171" t="s">
        <v>419</v>
      </c>
      <c r="G144" s="172" t="s">
        <v>279</v>
      </c>
      <c r="H144" s="173">
        <v>55.875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205</v>
      </c>
      <c r="AT144" s="181" t="s">
        <v>126</v>
      </c>
      <c r="AU144" s="181" t="s">
        <v>85</v>
      </c>
      <c r="AY144" s="15" t="s">
        <v>123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205</v>
      </c>
      <c r="BM144" s="181" t="s">
        <v>643</v>
      </c>
    </row>
    <row r="145" s="2" customFormat="1" ht="24.15" customHeight="1">
      <c r="A145" s="34"/>
      <c r="B145" s="168"/>
      <c r="C145" s="169" t="s">
        <v>276</v>
      </c>
      <c r="D145" s="169" t="s">
        <v>126</v>
      </c>
      <c r="E145" s="170" t="s">
        <v>421</v>
      </c>
      <c r="F145" s="171" t="s">
        <v>422</v>
      </c>
      <c r="G145" s="172" t="s">
        <v>279</v>
      </c>
      <c r="H145" s="173">
        <v>55.875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205</v>
      </c>
      <c r="AT145" s="181" t="s">
        <v>126</v>
      </c>
      <c r="AU145" s="181" t="s">
        <v>85</v>
      </c>
      <c r="AY145" s="15" t="s">
        <v>123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205</v>
      </c>
      <c r="BM145" s="181" t="s">
        <v>644</v>
      </c>
    </row>
    <row r="146" s="2" customFormat="1" ht="16.5" customHeight="1">
      <c r="A146" s="34"/>
      <c r="B146" s="168"/>
      <c r="C146" s="169" t="s">
        <v>281</v>
      </c>
      <c r="D146" s="169" t="s">
        <v>126</v>
      </c>
      <c r="E146" s="170" t="s">
        <v>424</v>
      </c>
      <c r="F146" s="171" t="s">
        <v>425</v>
      </c>
      <c r="G146" s="172" t="s">
        <v>256</v>
      </c>
      <c r="H146" s="173">
        <v>64.75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40</v>
      </c>
      <c r="O146" s="73"/>
      <c r="P146" s="179">
        <f>O146*H146</f>
        <v>0</v>
      </c>
      <c r="Q146" s="179">
        <v>0.00069999999999999999</v>
      </c>
      <c r="R146" s="179">
        <f>Q146*H146</f>
        <v>0.045324999999999997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205</v>
      </c>
      <c r="AT146" s="181" t="s">
        <v>126</v>
      </c>
      <c r="AU146" s="181" t="s">
        <v>85</v>
      </c>
      <c r="AY146" s="15" t="s">
        <v>123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205</v>
      </c>
      <c r="BM146" s="181" t="s">
        <v>645</v>
      </c>
    </row>
    <row r="147" s="2" customFormat="1" ht="21.75" customHeight="1">
      <c r="A147" s="34"/>
      <c r="B147" s="168"/>
      <c r="C147" s="169" t="s">
        <v>285</v>
      </c>
      <c r="D147" s="169" t="s">
        <v>126</v>
      </c>
      <c r="E147" s="170" t="s">
        <v>427</v>
      </c>
      <c r="F147" s="171" t="s">
        <v>428</v>
      </c>
      <c r="G147" s="172" t="s">
        <v>256</v>
      </c>
      <c r="H147" s="173">
        <v>64.75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40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205</v>
      </c>
      <c r="AT147" s="181" t="s">
        <v>126</v>
      </c>
      <c r="AU147" s="181" t="s">
        <v>85</v>
      </c>
      <c r="AY147" s="15" t="s">
        <v>123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83</v>
      </c>
      <c r="BK147" s="182">
        <f>ROUND(I147*H147,2)</f>
        <v>0</v>
      </c>
      <c r="BL147" s="15" t="s">
        <v>205</v>
      </c>
      <c r="BM147" s="181" t="s">
        <v>646</v>
      </c>
    </row>
    <row r="148" s="2" customFormat="1" ht="24.15" customHeight="1">
      <c r="A148" s="34"/>
      <c r="B148" s="168"/>
      <c r="C148" s="169" t="s">
        <v>289</v>
      </c>
      <c r="D148" s="169" t="s">
        <v>126</v>
      </c>
      <c r="E148" s="170" t="s">
        <v>430</v>
      </c>
      <c r="F148" s="171" t="s">
        <v>431</v>
      </c>
      <c r="G148" s="172" t="s">
        <v>204</v>
      </c>
      <c r="H148" s="173">
        <v>37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40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205</v>
      </c>
      <c r="AT148" s="181" t="s">
        <v>126</v>
      </c>
      <c r="AU148" s="181" t="s">
        <v>85</v>
      </c>
      <c r="AY148" s="15" t="s">
        <v>123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205</v>
      </c>
      <c r="BM148" s="181" t="s">
        <v>647</v>
      </c>
    </row>
    <row r="149" s="2" customFormat="1" ht="24.15" customHeight="1">
      <c r="A149" s="34"/>
      <c r="B149" s="168"/>
      <c r="C149" s="169" t="s">
        <v>293</v>
      </c>
      <c r="D149" s="169" t="s">
        <v>126</v>
      </c>
      <c r="E149" s="170" t="s">
        <v>270</v>
      </c>
      <c r="F149" s="171" t="s">
        <v>271</v>
      </c>
      <c r="G149" s="172" t="s">
        <v>204</v>
      </c>
      <c r="H149" s="173">
        <v>153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205</v>
      </c>
      <c r="AT149" s="181" t="s">
        <v>126</v>
      </c>
      <c r="AU149" s="181" t="s">
        <v>85</v>
      </c>
      <c r="AY149" s="15" t="s">
        <v>123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205</v>
      </c>
      <c r="BM149" s="181" t="s">
        <v>648</v>
      </c>
    </row>
    <row r="150" s="2" customFormat="1" ht="24.15" customHeight="1">
      <c r="A150" s="34"/>
      <c r="B150" s="168"/>
      <c r="C150" s="169" t="s">
        <v>297</v>
      </c>
      <c r="D150" s="169" t="s">
        <v>126</v>
      </c>
      <c r="E150" s="170" t="s">
        <v>434</v>
      </c>
      <c r="F150" s="171" t="s">
        <v>435</v>
      </c>
      <c r="G150" s="172" t="s">
        <v>204</v>
      </c>
      <c r="H150" s="173">
        <v>10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205</v>
      </c>
      <c r="AT150" s="181" t="s">
        <v>126</v>
      </c>
      <c r="AU150" s="181" t="s">
        <v>85</v>
      </c>
      <c r="AY150" s="15" t="s">
        <v>123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205</v>
      </c>
      <c r="BM150" s="181" t="s">
        <v>649</v>
      </c>
    </row>
    <row r="151" s="2" customFormat="1" ht="24.15" customHeight="1">
      <c r="A151" s="34"/>
      <c r="B151" s="168"/>
      <c r="C151" s="169" t="s">
        <v>302</v>
      </c>
      <c r="D151" s="169" t="s">
        <v>126</v>
      </c>
      <c r="E151" s="170" t="s">
        <v>437</v>
      </c>
      <c r="F151" s="171" t="s">
        <v>438</v>
      </c>
      <c r="G151" s="172" t="s">
        <v>279</v>
      </c>
      <c r="H151" s="173">
        <v>133.15000000000001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205</v>
      </c>
      <c r="AT151" s="181" t="s">
        <v>126</v>
      </c>
      <c r="AU151" s="181" t="s">
        <v>85</v>
      </c>
      <c r="AY151" s="15" t="s">
        <v>123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205</v>
      </c>
      <c r="BM151" s="181" t="s">
        <v>650</v>
      </c>
    </row>
    <row r="152" s="2" customFormat="1" ht="16.5" customHeight="1">
      <c r="A152" s="34"/>
      <c r="B152" s="168"/>
      <c r="C152" s="169" t="s">
        <v>306</v>
      </c>
      <c r="D152" s="169" t="s">
        <v>126</v>
      </c>
      <c r="E152" s="170" t="s">
        <v>277</v>
      </c>
      <c r="F152" s="171" t="s">
        <v>278</v>
      </c>
      <c r="G152" s="172" t="s">
        <v>279</v>
      </c>
      <c r="H152" s="173">
        <v>3.2890000000000001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0</v>
      </c>
      <c r="R152" s="179">
        <f>Q152*H152</f>
        <v>0</v>
      </c>
      <c r="S152" s="179">
        <v>2.2000000000000002</v>
      </c>
      <c r="T152" s="180">
        <f>S152*H152</f>
        <v>7.2358000000000011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205</v>
      </c>
      <c r="AT152" s="181" t="s">
        <v>126</v>
      </c>
      <c r="AU152" s="181" t="s">
        <v>85</v>
      </c>
      <c r="AY152" s="15" t="s">
        <v>123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205</v>
      </c>
      <c r="BM152" s="181" t="s">
        <v>651</v>
      </c>
    </row>
    <row r="153" s="2" customFormat="1" ht="24.15" customHeight="1">
      <c r="A153" s="34"/>
      <c r="B153" s="168"/>
      <c r="C153" s="169" t="s">
        <v>310</v>
      </c>
      <c r="D153" s="169" t="s">
        <v>126</v>
      </c>
      <c r="E153" s="170" t="s">
        <v>441</v>
      </c>
      <c r="F153" s="171" t="s">
        <v>442</v>
      </c>
      <c r="G153" s="172" t="s">
        <v>204</v>
      </c>
      <c r="H153" s="173">
        <v>37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205</v>
      </c>
      <c r="AT153" s="181" t="s">
        <v>126</v>
      </c>
      <c r="AU153" s="181" t="s">
        <v>85</v>
      </c>
      <c r="AY153" s="15" t="s">
        <v>123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205</v>
      </c>
      <c r="BM153" s="181" t="s">
        <v>652</v>
      </c>
    </row>
    <row r="154" s="2" customFormat="1" ht="24.15" customHeight="1">
      <c r="A154" s="34"/>
      <c r="B154" s="168"/>
      <c r="C154" s="169" t="s">
        <v>314</v>
      </c>
      <c r="D154" s="169" t="s">
        <v>126</v>
      </c>
      <c r="E154" s="170" t="s">
        <v>290</v>
      </c>
      <c r="F154" s="171" t="s">
        <v>291</v>
      </c>
      <c r="G154" s="172" t="s">
        <v>204</v>
      </c>
      <c r="H154" s="173">
        <v>153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205</v>
      </c>
      <c r="AT154" s="181" t="s">
        <v>126</v>
      </c>
      <c r="AU154" s="181" t="s">
        <v>85</v>
      </c>
      <c r="AY154" s="15" t="s">
        <v>123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205</v>
      </c>
      <c r="BM154" s="181" t="s">
        <v>653</v>
      </c>
    </row>
    <row r="155" s="2" customFormat="1" ht="24.15" customHeight="1">
      <c r="A155" s="34"/>
      <c r="B155" s="168"/>
      <c r="C155" s="169" t="s">
        <v>318</v>
      </c>
      <c r="D155" s="169" t="s">
        <v>126</v>
      </c>
      <c r="E155" s="170" t="s">
        <v>294</v>
      </c>
      <c r="F155" s="171" t="s">
        <v>295</v>
      </c>
      <c r="G155" s="172" t="s">
        <v>204</v>
      </c>
      <c r="H155" s="173">
        <v>10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40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205</v>
      </c>
      <c r="AT155" s="181" t="s">
        <v>126</v>
      </c>
      <c r="AU155" s="181" t="s">
        <v>85</v>
      </c>
      <c r="AY155" s="15" t="s">
        <v>123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205</v>
      </c>
      <c r="BM155" s="181" t="s">
        <v>654</v>
      </c>
    </row>
    <row r="156" s="2" customFormat="1" ht="24.15" customHeight="1">
      <c r="A156" s="34"/>
      <c r="B156" s="168"/>
      <c r="C156" s="169" t="s">
        <v>322</v>
      </c>
      <c r="D156" s="169" t="s">
        <v>126</v>
      </c>
      <c r="E156" s="170" t="s">
        <v>446</v>
      </c>
      <c r="F156" s="171" t="s">
        <v>447</v>
      </c>
      <c r="G156" s="172" t="s">
        <v>204</v>
      </c>
      <c r="H156" s="173">
        <v>37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205</v>
      </c>
      <c r="AT156" s="181" t="s">
        <v>126</v>
      </c>
      <c r="AU156" s="181" t="s">
        <v>85</v>
      </c>
      <c r="AY156" s="15" t="s">
        <v>123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205</v>
      </c>
      <c r="BM156" s="181" t="s">
        <v>655</v>
      </c>
    </row>
    <row r="157" s="2" customFormat="1" ht="24.15" customHeight="1">
      <c r="A157" s="34"/>
      <c r="B157" s="168"/>
      <c r="C157" s="169" t="s">
        <v>326</v>
      </c>
      <c r="D157" s="169" t="s">
        <v>126</v>
      </c>
      <c r="E157" s="170" t="s">
        <v>449</v>
      </c>
      <c r="F157" s="171" t="s">
        <v>450</v>
      </c>
      <c r="G157" s="172" t="s">
        <v>204</v>
      </c>
      <c r="H157" s="173">
        <v>153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205</v>
      </c>
      <c r="AT157" s="181" t="s">
        <v>126</v>
      </c>
      <c r="AU157" s="181" t="s">
        <v>85</v>
      </c>
      <c r="AY157" s="15" t="s">
        <v>123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205</v>
      </c>
      <c r="BM157" s="181" t="s">
        <v>656</v>
      </c>
    </row>
    <row r="158" s="2" customFormat="1" ht="24.15" customHeight="1">
      <c r="A158" s="34"/>
      <c r="B158" s="168"/>
      <c r="C158" s="169" t="s">
        <v>330</v>
      </c>
      <c r="D158" s="169" t="s">
        <v>126</v>
      </c>
      <c r="E158" s="170" t="s">
        <v>452</v>
      </c>
      <c r="F158" s="171" t="s">
        <v>453</v>
      </c>
      <c r="G158" s="172" t="s">
        <v>204</v>
      </c>
      <c r="H158" s="173">
        <v>39.5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205</v>
      </c>
      <c r="AT158" s="181" t="s">
        <v>126</v>
      </c>
      <c r="AU158" s="181" t="s">
        <v>85</v>
      </c>
      <c r="AY158" s="15" t="s">
        <v>123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205</v>
      </c>
      <c r="BM158" s="181" t="s">
        <v>657</v>
      </c>
    </row>
    <row r="159" s="2" customFormat="1" ht="16.5" customHeight="1">
      <c r="A159" s="34"/>
      <c r="B159" s="168"/>
      <c r="C159" s="169" t="s">
        <v>334</v>
      </c>
      <c r="D159" s="169" t="s">
        <v>126</v>
      </c>
      <c r="E159" s="170" t="s">
        <v>311</v>
      </c>
      <c r="F159" s="171" t="s">
        <v>312</v>
      </c>
      <c r="G159" s="172" t="s">
        <v>204</v>
      </c>
      <c r="H159" s="173">
        <v>230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9.0000000000000006E-05</v>
      </c>
      <c r="R159" s="179">
        <f>Q159*H159</f>
        <v>0.0207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205</v>
      </c>
      <c r="AT159" s="181" t="s">
        <v>126</v>
      </c>
      <c r="AU159" s="181" t="s">
        <v>85</v>
      </c>
      <c r="AY159" s="15" t="s">
        <v>123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205</v>
      </c>
      <c r="BM159" s="181" t="s">
        <v>658</v>
      </c>
    </row>
    <row r="160" s="2" customFormat="1" ht="33" customHeight="1">
      <c r="A160" s="34"/>
      <c r="B160" s="168"/>
      <c r="C160" s="169" t="s">
        <v>338</v>
      </c>
      <c r="D160" s="169" t="s">
        <v>126</v>
      </c>
      <c r="E160" s="170" t="s">
        <v>315</v>
      </c>
      <c r="F160" s="171" t="s">
        <v>316</v>
      </c>
      <c r="G160" s="172" t="s">
        <v>204</v>
      </c>
      <c r="H160" s="173">
        <v>17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0.17999999999999999</v>
      </c>
      <c r="R160" s="179">
        <f>Q160*H160</f>
        <v>3.0600000000000001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205</v>
      </c>
      <c r="AT160" s="181" t="s">
        <v>126</v>
      </c>
      <c r="AU160" s="181" t="s">
        <v>85</v>
      </c>
      <c r="AY160" s="15" t="s">
        <v>123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205</v>
      </c>
      <c r="BM160" s="181" t="s">
        <v>659</v>
      </c>
    </row>
    <row r="161" s="2" customFormat="1" ht="33" customHeight="1">
      <c r="A161" s="34"/>
      <c r="B161" s="168"/>
      <c r="C161" s="188" t="s">
        <v>343</v>
      </c>
      <c r="D161" s="188" t="s">
        <v>198</v>
      </c>
      <c r="E161" s="189" t="s">
        <v>319</v>
      </c>
      <c r="F161" s="190" t="s">
        <v>320</v>
      </c>
      <c r="G161" s="191" t="s">
        <v>204</v>
      </c>
      <c r="H161" s="192">
        <v>17</v>
      </c>
      <c r="I161" s="193"/>
      <c r="J161" s="194">
        <f>ROUND(I161*H161,2)</f>
        <v>0</v>
      </c>
      <c r="K161" s="195"/>
      <c r="L161" s="196"/>
      <c r="M161" s="197" t="s">
        <v>1</v>
      </c>
      <c r="N161" s="198" t="s">
        <v>40</v>
      </c>
      <c r="O161" s="73"/>
      <c r="P161" s="179">
        <f>O161*H161</f>
        <v>0</v>
      </c>
      <c r="Q161" s="179">
        <v>0.00068999999999999997</v>
      </c>
      <c r="R161" s="179">
        <f>Q161*H161</f>
        <v>0.011729999999999999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212</v>
      </c>
      <c r="AT161" s="181" t="s">
        <v>198</v>
      </c>
      <c r="AU161" s="181" t="s">
        <v>85</v>
      </c>
      <c r="AY161" s="15" t="s">
        <v>123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83</v>
      </c>
      <c r="BK161" s="182">
        <f>ROUND(I161*H161,2)</f>
        <v>0</v>
      </c>
      <c r="BL161" s="15" t="s">
        <v>205</v>
      </c>
      <c r="BM161" s="181" t="s">
        <v>660</v>
      </c>
    </row>
    <row r="162" s="2" customFormat="1" ht="37.8" customHeight="1">
      <c r="A162" s="34"/>
      <c r="B162" s="168"/>
      <c r="C162" s="169" t="s">
        <v>347</v>
      </c>
      <c r="D162" s="169" t="s">
        <v>126</v>
      </c>
      <c r="E162" s="170" t="s">
        <v>661</v>
      </c>
      <c r="F162" s="171" t="s">
        <v>662</v>
      </c>
      <c r="G162" s="172" t="s">
        <v>164</v>
      </c>
      <c r="H162" s="173">
        <v>1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0.374</v>
      </c>
      <c r="T162" s="180">
        <f>S162*H162</f>
        <v>0.374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205</v>
      </c>
      <c r="AT162" s="181" t="s">
        <v>126</v>
      </c>
      <c r="AU162" s="181" t="s">
        <v>85</v>
      </c>
      <c r="AY162" s="15" t="s">
        <v>123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205</v>
      </c>
      <c r="BM162" s="181" t="s">
        <v>663</v>
      </c>
    </row>
    <row r="163" s="2" customFormat="1" ht="37.8" customHeight="1">
      <c r="A163" s="34"/>
      <c r="B163" s="168"/>
      <c r="C163" s="169" t="s">
        <v>351</v>
      </c>
      <c r="D163" s="169" t="s">
        <v>126</v>
      </c>
      <c r="E163" s="170" t="s">
        <v>458</v>
      </c>
      <c r="F163" s="171" t="s">
        <v>459</v>
      </c>
      <c r="G163" s="172" t="s">
        <v>204</v>
      </c>
      <c r="H163" s="173">
        <v>52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0.0032599999999999999</v>
      </c>
      <c r="R163" s="179">
        <f>Q163*H163</f>
        <v>0.16952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205</v>
      </c>
      <c r="AT163" s="181" t="s">
        <v>126</v>
      </c>
      <c r="AU163" s="181" t="s">
        <v>85</v>
      </c>
      <c r="AY163" s="15" t="s">
        <v>123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205</v>
      </c>
      <c r="BM163" s="181" t="s">
        <v>664</v>
      </c>
    </row>
    <row r="164" s="2" customFormat="1" ht="33" customHeight="1">
      <c r="A164" s="34"/>
      <c r="B164" s="168"/>
      <c r="C164" s="169" t="s">
        <v>355</v>
      </c>
      <c r="D164" s="169" t="s">
        <v>126</v>
      </c>
      <c r="E164" s="170" t="s">
        <v>461</v>
      </c>
      <c r="F164" s="171" t="s">
        <v>462</v>
      </c>
      <c r="G164" s="172" t="s">
        <v>204</v>
      </c>
      <c r="H164" s="173">
        <v>52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205</v>
      </c>
      <c r="AT164" s="181" t="s">
        <v>126</v>
      </c>
      <c r="AU164" s="181" t="s">
        <v>85</v>
      </c>
      <c r="AY164" s="15" t="s">
        <v>123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205</v>
      </c>
      <c r="BM164" s="181" t="s">
        <v>665</v>
      </c>
    </row>
    <row r="165" s="2" customFormat="1" ht="16.5" customHeight="1">
      <c r="A165" s="34"/>
      <c r="B165" s="168"/>
      <c r="C165" s="188" t="s">
        <v>361</v>
      </c>
      <c r="D165" s="188" t="s">
        <v>198</v>
      </c>
      <c r="E165" s="189" t="s">
        <v>464</v>
      </c>
      <c r="F165" s="190" t="s">
        <v>465</v>
      </c>
      <c r="G165" s="191" t="s">
        <v>204</v>
      </c>
      <c r="H165" s="192">
        <v>52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40</v>
      </c>
      <c r="O165" s="73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212</v>
      </c>
      <c r="AT165" s="181" t="s">
        <v>198</v>
      </c>
      <c r="AU165" s="181" t="s">
        <v>85</v>
      </c>
      <c r="AY165" s="15" t="s">
        <v>123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83</v>
      </c>
      <c r="BK165" s="182">
        <f>ROUND(I165*H165,2)</f>
        <v>0</v>
      </c>
      <c r="BL165" s="15" t="s">
        <v>205</v>
      </c>
      <c r="BM165" s="181" t="s">
        <v>666</v>
      </c>
    </row>
    <row r="166" s="2" customFormat="1" ht="16.5" customHeight="1">
      <c r="A166" s="34"/>
      <c r="B166" s="168"/>
      <c r="C166" s="169" t="s">
        <v>364</v>
      </c>
      <c r="D166" s="169" t="s">
        <v>126</v>
      </c>
      <c r="E166" s="170" t="s">
        <v>467</v>
      </c>
      <c r="F166" s="171" t="s">
        <v>468</v>
      </c>
      <c r="G166" s="172" t="s">
        <v>204</v>
      </c>
      <c r="H166" s="173">
        <v>52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40</v>
      </c>
      <c r="O166" s="73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205</v>
      </c>
      <c r="AT166" s="181" t="s">
        <v>126</v>
      </c>
      <c r="AU166" s="181" t="s">
        <v>85</v>
      </c>
      <c r="AY166" s="15" t="s">
        <v>123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205</v>
      </c>
      <c r="BM166" s="181" t="s">
        <v>667</v>
      </c>
    </row>
    <row r="167" s="2" customFormat="1" ht="16.5" customHeight="1">
      <c r="A167" s="34"/>
      <c r="B167" s="168"/>
      <c r="C167" s="169" t="s">
        <v>368</v>
      </c>
      <c r="D167" s="169" t="s">
        <v>126</v>
      </c>
      <c r="E167" s="170" t="s">
        <v>470</v>
      </c>
      <c r="F167" s="171" t="s">
        <v>471</v>
      </c>
      <c r="G167" s="172" t="s">
        <v>129</v>
      </c>
      <c r="H167" s="173">
        <v>1</v>
      </c>
      <c r="I167" s="174"/>
      <c r="J167" s="175">
        <f>ROUND(I167*H167,2)</f>
        <v>0</v>
      </c>
      <c r="K167" s="176"/>
      <c r="L167" s="35"/>
      <c r="M167" s="177" t="s">
        <v>1</v>
      </c>
      <c r="N167" s="178" t="s">
        <v>40</v>
      </c>
      <c r="O167" s="73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205</v>
      </c>
      <c r="AT167" s="181" t="s">
        <v>126</v>
      </c>
      <c r="AU167" s="181" t="s">
        <v>85</v>
      </c>
      <c r="AY167" s="15" t="s">
        <v>123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205</v>
      </c>
      <c r="BM167" s="181" t="s">
        <v>668</v>
      </c>
    </row>
    <row r="168" s="2" customFormat="1" ht="33" customHeight="1">
      <c r="A168" s="34"/>
      <c r="B168" s="168"/>
      <c r="C168" s="169" t="s">
        <v>372</v>
      </c>
      <c r="D168" s="169" t="s">
        <v>126</v>
      </c>
      <c r="E168" s="170" t="s">
        <v>473</v>
      </c>
      <c r="F168" s="171" t="s">
        <v>474</v>
      </c>
      <c r="G168" s="172" t="s">
        <v>204</v>
      </c>
      <c r="H168" s="173">
        <v>21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40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205</v>
      </c>
      <c r="AT168" s="181" t="s">
        <v>126</v>
      </c>
      <c r="AU168" s="181" t="s">
        <v>85</v>
      </c>
      <c r="AY168" s="15" t="s">
        <v>123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83</v>
      </c>
      <c r="BK168" s="182">
        <f>ROUND(I168*H168,2)</f>
        <v>0</v>
      </c>
      <c r="BL168" s="15" t="s">
        <v>205</v>
      </c>
      <c r="BM168" s="181" t="s">
        <v>669</v>
      </c>
    </row>
    <row r="169" s="2" customFormat="1" ht="24.15" customHeight="1">
      <c r="A169" s="34"/>
      <c r="B169" s="168"/>
      <c r="C169" s="188" t="s">
        <v>479</v>
      </c>
      <c r="D169" s="188" t="s">
        <v>198</v>
      </c>
      <c r="E169" s="189" t="s">
        <v>476</v>
      </c>
      <c r="F169" s="190" t="s">
        <v>477</v>
      </c>
      <c r="G169" s="191" t="s">
        <v>204</v>
      </c>
      <c r="H169" s="192">
        <v>21</v>
      </c>
      <c r="I169" s="193"/>
      <c r="J169" s="194">
        <f>ROUND(I169*H169,2)</f>
        <v>0</v>
      </c>
      <c r="K169" s="195"/>
      <c r="L169" s="196"/>
      <c r="M169" s="197" t="s">
        <v>1</v>
      </c>
      <c r="N169" s="198" t="s">
        <v>40</v>
      </c>
      <c r="O169" s="73"/>
      <c r="P169" s="179">
        <f>O169*H169</f>
        <v>0</v>
      </c>
      <c r="Q169" s="179">
        <v>0.031</v>
      </c>
      <c r="R169" s="179">
        <f>Q169*H169</f>
        <v>0.65100000000000002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212</v>
      </c>
      <c r="AT169" s="181" t="s">
        <v>198</v>
      </c>
      <c r="AU169" s="181" t="s">
        <v>85</v>
      </c>
      <c r="AY169" s="15" t="s">
        <v>123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205</v>
      </c>
      <c r="BM169" s="181" t="s">
        <v>670</v>
      </c>
    </row>
    <row r="170" s="2" customFormat="1" ht="37.8" customHeight="1">
      <c r="A170" s="34"/>
      <c r="B170" s="168"/>
      <c r="C170" s="169" t="s">
        <v>481</v>
      </c>
      <c r="D170" s="169" t="s">
        <v>126</v>
      </c>
      <c r="E170" s="170" t="s">
        <v>323</v>
      </c>
      <c r="F170" s="171" t="s">
        <v>324</v>
      </c>
      <c r="G170" s="172" t="s">
        <v>164</v>
      </c>
      <c r="H170" s="173">
        <v>1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0.23974999999999999</v>
      </c>
      <c r="R170" s="179">
        <f>Q170*H170</f>
        <v>0.23974999999999999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205</v>
      </c>
      <c r="AT170" s="181" t="s">
        <v>126</v>
      </c>
      <c r="AU170" s="181" t="s">
        <v>85</v>
      </c>
      <c r="AY170" s="15" t="s">
        <v>123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205</v>
      </c>
      <c r="BM170" s="181" t="s">
        <v>671</v>
      </c>
    </row>
    <row r="171" s="2" customFormat="1" ht="24.15" customHeight="1">
      <c r="A171" s="34"/>
      <c r="B171" s="168"/>
      <c r="C171" s="169" t="s">
        <v>485</v>
      </c>
      <c r="D171" s="169" t="s">
        <v>126</v>
      </c>
      <c r="E171" s="170" t="s">
        <v>482</v>
      </c>
      <c r="F171" s="171" t="s">
        <v>483</v>
      </c>
      <c r="G171" s="172" t="s">
        <v>204</v>
      </c>
      <c r="H171" s="173">
        <v>421</v>
      </c>
      <c r="I171" s="174"/>
      <c r="J171" s="175">
        <f>ROUND(I171*H171,2)</f>
        <v>0</v>
      </c>
      <c r="K171" s="176"/>
      <c r="L171" s="35"/>
      <c r="M171" s="177" t="s">
        <v>1</v>
      </c>
      <c r="N171" s="178" t="s">
        <v>40</v>
      </c>
      <c r="O171" s="73"/>
      <c r="P171" s="179">
        <f>O171*H171</f>
        <v>0</v>
      </c>
      <c r="Q171" s="179">
        <v>0.0019</v>
      </c>
      <c r="R171" s="179">
        <f>Q171*H171</f>
        <v>0.79989999999999994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205</v>
      </c>
      <c r="AT171" s="181" t="s">
        <v>126</v>
      </c>
      <c r="AU171" s="181" t="s">
        <v>85</v>
      </c>
      <c r="AY171" s="15" t="s">
        <v>123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83</v>
      </c>
      <c r="BK171" s="182">
        <f>ROUND(I171*H171,2)</f>
        <v>0</v>
      </c>
      <c r="BL171" s="15" t="s">
        <v>205</v>
      </c>
      <c r="BM171" s="181" t="s">
        <v>672</v>
      </c>
    </row>
    <row r="172" s="2" customFormat="1" ht="21.75" customHeight="1">
      <c r="A172" s="34"/>
      <c r="B172" s="168"/>
      <c r="C172" s="169" t="s">
        <v>488</v>
      </c>
      <c r="D172" s="169" t="s">
        <v>126</v>
      </c>
      <c r="E172" s="170" t="s">
        <v>486</v>
      </c>
      <c r="F172" s="171" t="s">
        <v>328</v>
      </c>
      <c r="G172" s="172" t="s">
        <v>164</v>
      </c>
      <c r="H172" s="173">
        <v>76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0.0076</v>
      </c>
      <c r="R172" s="179">
        <f>Q172*H172</f>
        <v>0.5776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205</v>
      </c>
      <c r="AT172" s="181" t="s">
        <v>126</v>
      </c>
      <c r="AU172" s="181" t="s">
        <v>85</v>
      </c>
      <c r="AY172" s="15" t="s">
        <v>123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205</v>
      </c>
      <c r="BM172" s="181" t="s">
        <v>673</v>
      </c>
    </row>
    <row r="173" s="2" customFormat="1" ht="24.15" customHeight="1">
      <c r="A173" s="34"/>
      <c r="B173" s="168"/>
      <c r="C173" s="169" t="s">
        <v>492</v>
      </c>
      <c r="D173" s="169" t="s">
        <v>126</v>
      </c>
      <c r="E173" s="170" t="s">
        <v>489</v>
      </c>
      <c r="F173" s="171" t="s">
        <v>490</v>
      </c>
      <c r="G173" s="172" t="s">
        <v>164</v>
      </c>
      <c r="H173" s="173">
        <v>9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0.0038</v>
      </c>
      <c r="R173" s="179">
        <f>Q173*H173</f>
        <v>0.034200000000000001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205</v>
      </c>
      <c r="AT173" s="181" t="s">
        <v>126</v>
      </c>
      <c r="AU173" s="181" t="s">
        <v>85</v>
      </c>
      <c r="AY173" s="15" t="s">
        <v>123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205</v>
      </c>
      <c r="BM173" s="181" t="s">
        <v>674</v>
      </c>
    </row>
    <row r="174" s="2" customFormat="1" ht="21.75" customHeight="1">
      <c r="A174" s="34"/>
      <c r="B174" s="168"/>
      <c r="C174" s="169" t="s">
        <v>494</v>
      </c>
      <c r="D174" s="169" t="s">
        <v>126</v>
      </c>
      <c r="E174" s="170" t="s">
        <v>331</v>
      </c>
      <c r="F174" s="171" t="s">
        <v>332</v>
      </c>
      <c r="G174" s="172" t="s">
        <v>256</v>
      </c>
      <c r="H174" s="173">
        <v>76.5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40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205</v>
      </c>
      <c r="AT174" s="181" t="s">
        <v>126</v>
      </c>
      <c r="AU174" s="181" t="s">
        <v>85</v>
      </c>
      <c r="AY174" s="15" t="s">
        <v>123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83</v>
      </c>
      <c r="BK174" s="182">
        <f>ROUND(I174*H174,2)</f>
        <v>0</v>
      </c>
      <c r="BL174" s="15" t="s">
        <v>205</v>
      </c>
      <c r="BM174" s="181" t="s">
        <v>675</v>
      </c>
    </row>
    <row r="175" s="2" customFormat="1" ht="16.5" customHeight="1">
      <c r="A175" s="34"/>
      <c r="B175" s="168"/>
      <c r="C175" s="169" t="s">
        <v>496</v>
      </c>
      <c r="D175" s="169" t="s">
        <v>126</v>
      </c>
      <c r="E175" s="170" t="s">
        <v>335</v>
      </c>
      <c r="F175" s="171" t="s">
        <v>336</v>
      </c>
      <c r="G175" s="172" t="s">
        <v>256</v>
      </c>
      <c r="H175" s="173">
        <v>76.5</v>
      </c>
      <c r="I175" s="174"/>
      <c r="J175" s="175">
        <f>ROUND(I175*H175,2)</f>
        <v>0</v>
      </c>
      <c r="K175" s="176"/>
      <c r="L175" s="35"/>
      <c r="M175" s="177" t="s">
        <v>1</v>
      </c>
      <c r="N175" s="178" t="s">
        <v>40</v>
      </c>
      <c r="O175" s="73"/>
      <c r="P175" s="179">
        <f>O175*H175</f>
        <v>0</v>
      </c>
      <c r="Q175" s="179">
        <v>3.0000000000000001E-05</v>
      </c>
      <c r="R175" s="179">
        <f>Q175*H175</f>
        <v>0.0022950000000000002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205</v>
      </c>
      <c r="AT175" s="181" t="s">
        <v>126</v>
      </c>
      <c r="AU175" s="181" t="s">
        <v>85</v>
      </c>
      <c r="AY175" s="15" t="s">
        <v>123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83</v>
      </c>
      <c r="BK175" s="182">
        <f>ROUND(I175*H175,2)</f>
        <v>0</v>
      </c>
      <c r="BL175" s="15" t="s">
        <v>205</v>
      </c>
      <c r="BM175" s="181" t="s">
        <v>676</v>
      </c>
    </row>
    <row r="176" s="2" customFormat="1" ht="16.5" customHeight="1">
      <c r="A176" s="34"/>
      <c r="B176" s="168"/>
      <c r="C176" s="169" t="s">
        <v>500</v>
      </c>
      <c r="D176" s="169" t="s">
        <v>126</v>
      </c>
      <c r="E176" s="170" t="s">
        <v>497</v>
      </c>
      <c r="F176" s="171" t="s">
        <v>498</v>
      </c>
      <c r="G176" s="172" t="s">
        <v>256</v>
      </c>
      <c r="H176" s="173">
        <v>31.949999999999999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40</v>
      </c>
      <c r="O176" s="73"/>
      <c r="P176" s="179">
        <f>O176*H176</f>
        <v>0</v>
      </c>
      <c r="Q176" s="179">
        <v>0.34499999999999997</v>
      </c>
      <c r="R176" s="179">
        <f>Q176*H176</f>
        <v>11.022749999999999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205</v>
      </c>
      <c r="AT176" s="181" t="s">
        <v>126</v>
      </c>
      <c r="AU176" s="181" t="s">
        <v>85</v>
      </c>
      <c r="AY176" s="15" t="s">
        <v>123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205</v>
      </c>
      <c r="BM176" s="181" t="s">
        <v>677</v>
      </c>
    </row>
    <row r="177" s="2" customFormat="1" ht="24.15" customHeight="1">
      <c r="A177" s="34"/>
      <c r="B177" s="168"/>
      <c r="C177" s="169" t="s">
        <v>504</v>
      </c>
      <c r="D177" s="169" t="s">
        <v>126</v>
      </c>
      <c r="E177" s="170" t="s">
        <v>678</v>
      </c>
      <c r="F177" s="171" t="s">
        <v>679</v>
      </c>
      <c r="G177" s="172" t="s">
        <v>256</v>
      </c>
      <c r="H177" s="173">
        <v>32.719999999999999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40</v>
      </c>
      <c r="O177" s="73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205</v>
      </c>
      <c r="AT177" s="181" t="s">
        <v>126</v>
      </c>
      <c r="AU177" s="181" t="s">
        <v>85</v>
      </c>
      <c r="AY177" s="15" t="s">
        <v>123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83</v>
      </c>
      <c r="BK177" s="182">
        <f>ROUND(I177*H177,2)</f>
        <v>0</v>
      </c>
      <c r="BL177" s="15" t="s">
        <v>205</v>
      </c>
      <c r="BM177" s="181" t="s">
        <v>680</v>
      </c>
    </row>
    <row r="178" s="2" customFormat="1" ht="24.15" customHeight="1">
      <c r="A178" s="34"/>
      <c r="B178" s="168"/>
      <c r="C178" s="169" t="s">
        <v>508</v>
      </c>
      <c r="D178" s="169" t="s">
        <v>126</v>
      </c>
      <c r="E178" s="170" t="s">
        <v>505</v>
      </c>
      <c r="F178" s="171" t="s">
        <v>506</v>
      </c>
      <c r="G178" s="172" t="s">
        <v>256</v>
      </c>
      <c r="H178" s="173">
        <v>56.729999999999997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40</v>
      </c>
      <c r="O178" s="73"/>
      <c r="P178" s="179">
        <f>O178*H178</f>
        <v>0</v>
      </c>
      <c r="Q178" s="179">
        <v>0.0075300000000000002</v>
      </c>
      <c r="R178" s="179">
        <f>Q178*H178</f>
        <v>0.42717689999999997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205</v>
      </c>
      <c r="AT178" s="181" t="s">
        <v>126</v>
      </c>
      <c r="AU178" s="181" t="s">
        <v>85</v>
      </c>
      <c r="AY178" s="15" t="s">
        <v>123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83</v>
      </c>
      <c r="BK178" s="182">
        <f>ROUND(I178*H178,2)</f>
        <v>0</v>
      </c>
      <c r="BL178" s="15" t="s">
        <v>205</v>
      </c>
      <c r="BM178" s="181" t="s">
        <v>681</v>
      </c>
    </row>
    <row r="179" s="2" customFormat="1" ht="33" customHeight="1">
      <c r="A179" s="34"/>
      <c r="B179" s="168"/>
      <c r="C179" s="169" t="s">
        <v>512</v>
      </c>
      <c r="D179" s="169" t="s">
        <v>126</v>
      </c>
      <c r="E179" s="170" t="s">
        <v>509</v>
      </c>
      <c r="F179" s="171" t="s">
        <v>510</v>
      </c>
      <c r="G179" s="172" t="s">
        <v>256</v>
      </c>
      <c r="H179" s="173">
        <v>46.979999999999997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205</v>
      </c>
      <c r="AT179" s="181" t="s">
        <v>126</v>
      </c>
      <c r="AU179" s="181" t="s">
        <v>85</v>
      </c>
      <c r="AY179" s="15" t="s">
        <v>123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83</v>
      </c>
      <c r="BK179" s="182">
        <f>ROUND(I179*H179,2)</f>
        <v>0</v>
      </c>
      <c r="BL179" s="15" t="s">
        <v>205</v>
      </c>
      <c r="BM179" s="181" t="s">
        <v>682</v>
      </c>
    </row>
    <row r="180" s="2" customFormat="1" ht="21.75" customHeight="1">
      <c r="A180" s="34"/>
      <c r="B180" s="168"/>
      <c r="C180" s="169" t="s">
        <v>516</v>
      </c>
      <c r="D180" s="169" t="s">
        <v>126</v>
      </c>
      <c r="E180" s="170" t="s">
        <v>513</v>
      </c>
      <c r="F180" s="171" t="s">
        <v>514</v>
      </c>
      <c r="G180" s="172" t="s">
        <v>256</v>
      </c>
      <c r="H180" s="173">
        <v>105.15000000000001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0.00071000000000000002</v>
      </c>
      <c r="R180" s="179">
        <f>Q180*H180</f>
        <v>0.074656500000000001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205</v>
      </c>
      <c r="AT180" s="181" t="s">
        <v>126</v>
      </c>
      <c r="AU180" s="181" t="s">
        <v>85</v>
      </c>
      <c r="AY180" s="15" t="s">
        <v>123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83</v>
      </c>
      <c r="BK180" s="182">
        <f>ROUND(I180*H180,2)</f>
        <v>0</v>
      </c>
      <c r="BL180" s="15" t="s">
        <v>205</v>
      </c>
      <c r="BM180" s="181" t="s">
        <v>683</v>
      </c>
    </row>
    <row r="181" s="2" customFormat="1" ht="24.15" customHeight="1">
      <c r="A181" s="34"/>
      <c r="B181" s="168"/>
      <c r="C181" s="169" t="s">
        <v>520</v>
      </c>
      <c r="D181" s="169" t="s">
        <v>126</v>
      </c>
      <c r="E181" s="170" t="s">
        <v>517</v>
      </c>
      <c r="F181" s="171" t="s">
        <v>518</v>
      </c>
      <c r="G181" s="172" t="s">
        <v>256</v>
      </c>
      <c r="H181" s="173">
        <v>67.120000000000005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205</v>
      </c>
      <c r="AT181" s="181" t="s">
        <v>126</v>
      </c>
      <c r="AU181" s="181" t="s">
        <v>85</v>
      </c>
      <c r="AY181" s="15" t="s">
        <v>123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83</v>
      </c>
      <c r="BK181" s="182">
        <f>ROUND(I181*H181,2)</f>
        <v>0</v>
      </c>
      <c r="BL181" s="15" t="s">
        <v>205</v>
      </c>
      <c r="BM181" s="181" t="s">
        <v>684</v>
      </c>
    </row>
    <row r="182" s="2" customFormat="1" ht="24.15" customHeight="1">
      <c r="A182" s="34"/>
      <c r="B182" s="168"/>
      <c r="C182" s="169" t="s">
        <v>524</v>
      </c>
      <c r="D182" s="169" t="s">
        <v>126</v>
      </c>
      <c r="E182" s="170" t="s">
        <v>521</v>
      </c>
      <c r="F182" s="171" t="s">
        <v>522</v>
      </c>
      <c r="G182" s="172" t="s">
        <v>256</v>
      </c>
      <c r="H182" s="173">
        <v>23.780000000000001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205</v>
      </c>
      <c r="AT182" s="181" t="s">
        <v>126</v>
      </c>
      <c r="AU182" s="181" t="s">
        <v>85</v>
      </c>
      <c r="AY182" s="15" t="s">
        <v>123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83</v>
      </c>
      <c r="BK182" s="182">
        <f>ROUND(I182*H182,2)</f>
        <v>0</v>
      </c>
      <c r="BL182" s="15" t="s">
        <v>205</v>
      </c>
      <c r="BM182" s="181" t="s">
        <v>685</v>
      </c>
    </row>
    <row r="183" s="2" customFormat="1" ht="33" customHeight="1">
      <c r="A183" s="34"/>
      <c r="B183" s="168"/>
      <c r="C183" s="169" t="s">
        <v>528</v>
      </c>
      <c r="D183" s="169" t="s">
        <v>126</v>
      </c>
      <c r="E183" s="170" t="s">
        <v>525</v>
      </c>
      <c r="F183" s="171" t="s">
        <v>526</v>
      </c>
      <c r="G183" s="172" t="s">
        <v>256</v>
      </c>
      <c r="H183" s="173">
        <v>9.75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40</v>
      </c>
      <c r="O183" s="73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205</v>
      </c>
      <c r="AT183" s="181" t="s">
        <v>126</v>
      </c>
      <c r="AU183" s="181" t="s">
        <v>85</v>
      </c>
      <c r="AY183" s="15" t="s">
        <v>123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83</v>
      </c>
      <c r="BK183" s="182">
        <f>ROUND(I183*H183,2)</f>
        <v>0</v>
      </c>
      <c r="BL183" s="15" t="s">
        <v>205</v>
      </c>
      <c r="BM183" s="181" t="s">
        <v>686</v>
      </c>
    </row>
    <row r="184" s="2" customFormat="1" ht="24.15" customHeight="1">
      <c r="A184" s="34"/>
      <c r="B184" s="168"/>
      <c r="C184" s="169" t="s">
        <v>532</v>
      </c>
      <c r="D184" s="169" t="s">
        <v>126</v>
      </c>
      <c r="E184" s="170" t="s">
        <v>529</v>
      </c>
      <c r="F184" s="171" t="s">
        <v>530</v>
      </c>
      <c r="G184" s="172" t="s">
        <v>256</v>
      </c>
      <c r="H184" s="173">
        <v>14.25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205</v>
      </c>
      <c r="AT184" s="181" t="s">
        <v>126</v>
      </c>
      <c r="AU184" s="181" t="s">
        <v>85</v>
      </c>
      <c r="AY184" s="15" t="s">
        <v>123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83</v>
      </c>
      <c r="BK184" s="182">
        <f>ROUND(I184*H184,2)</f>
        <v>0</v>
      </c>
      <c r="BL184" s="15" t="s">
        <v>205</v>
      </c>
      <c r="BM184" s="181" t="s">
        <v>687</v>
      </c>
    </row>
    <row r="185" s="2" customFormat="1" ht="21.75" customHeight="1">
      <c r="A185" s="34"/>
      <c r="B185" s="168"/>
      <c r="C185" s="169" t="s">
        <v>536</v>
      </c>
      <c r="D185" s="169" t="s">
        <v>126</v>
      </c>
      <c r="E185" s="170" t="s">
        <v>533</v>
      </c>
      <c r="F185" s="171" t="s">
        <v>534</v>
      </c>
      <c r="G185" s="172" t="s">
        <v>204</v>
      </c>
      <c r="H185" s="173">
        <v>188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40</v>
      </c>
      <c r="O185" s="73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205</v>
      </c>
      <c r="AT185" s="181" t="s">
        <v>126</v>
      </c>
      <c r="AU185" s="181" t="s">
        <v>85</v>
      </c>
      <c r="AY185" s="15" t="s">
        <v>123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83</v>
      </c>
      <c r="BK185" s="182">
        <f>ROUND(I185*H185,2)</f>
        <v>0</v>
      </c>
      <c r="BL185" s="15" t="s">
        <v>205</v>
      </c>
      <c r="BM185" s="181" t="s">
        <v>688</v>
      </c>
    </row>
    <row r="186" s="2" customFormat="1" ht="24.15" customHeight="1">
      <c r="A186" s="34"/>
      <c r="B186" s="168"/>
      <c r="C186" s="169" t="s">
        <v>540</v>
      </c>
      <c r="D186" s="169" t="s">
        <v>126</v>
      </c>
      <c r="E186" s="170" t="s">
        <v>537</v>
      </c>
      <c r="F186" s="171" t="s">
        <v>538</v>
      </c>
      <c r="G186" s="172" t="s">
        <v>204</v>
      </c>
      <c r="H186" s="173">
        <v>18</v>
      </c>
      <c r="I186" s="174"/>
      <c r="J186" s="175">
        <f>ROUND(I186*H186,2)</f>
        <v>0</v>
      </c>
      <c r="K186" s="176"/>
      <c r="L186" s="35"/>
      <c r="M186" s="177" t="s">
        <v>1</v>
      </c>
      <c r="N186" s="178" t="s">
        <v>40</v>
      </c>
      <c r="O186" s="73"/>
      <c r="P186" s="179">
        <f>O186*H186</f>
        <v>0</v>
      </c>
      <c r="Q186" s="179">
        <v>0.14321</v>
      </c>
      <c r="R186" s="179">
        <f>Q186*H186</f>
        <v>2.5777800000000002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205</v>
      </c>
      <c r="AT186" s="181" t="s">
        <v>126</v>
      </c>
      <c r="AU186" s="181" t="s">
        <v>85</v>
      </c>
      <c r="AY186" s="15" t="s">
        <v>123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83</v>
      </c>
      <c r="BK186" s="182">
        <f>ROUND(I186*H186,2)</f>
        <v>0</v>
      </c>
      <c r="BL186" s="15" t="s">
        <v>205</v>
      </c>
      <c r="BM186" s="181" t="s">
        <v>689</v>
      </c>
    </row>
    <row r="187" s="2" customFormat="1" ht="16.5" customHeight="1">
      <c r="A187" s="34"/>
      <c r="B187" s="168"/>
      <c r="C187" s="188" t="s">
        <v>205</v>
      </c>
      <c r="D187" s="188" t="s">
        <v>198</v>
      </c>
      <c r="E187" s="189" t="s">
        <v>541</v>
      </c>
      <c r="F187" s="190" t="s">
        <v>542</v>
      </c>
      <c r="G187" s="191" t="s">
        <v>204</v>
      </c>
      <c r="H187" s="192">
        <v>18</v>
      </c>
      <c r="I187" s="193"/>
      <c r="J187" s="194">
        <f>ROUND(I187*H187,2)</f>
        <v>0</v>
      </c>
      <c r="K187" s="195"/>
      <c r="L187" s="196"/>
      <c r="M187" s="197" t="s">
        <v>1</v>
      </c>
      <c r="N187" s="198" t="s">
        <v>40</v>
      </c>
      <c r="O187" s="73"/>
      <c r="P187" s="179">
        <f>O187*H187</f>
        <v>0</v>
      </c>
      <c r="Q187" s="179">
        <v>0.040000000000000001</v>
      </c>
      <c r="R187" s="179">
        <f>Q187*H187</f>
        <v>0.71999999999999997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212</v>
      </c>
      <c r="AT187" s="181" t="s">
        <v>198</v>
      </c>
      <c r="AU187" s="181" t="s">
        <v>85</v>
      </c>
      <c r="AY187" s="15" t="s">
        <v>123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83</v>
      </c>
      <c r="BK187" s="182">
        <f>ROUND(I187*H187,2)</f>
        <v>0</v>
      </c>
      <c r="BL187" s="15" t="s">
        <v>205</v>
      </c>
      <c r="BM187" s="181" t="s">
        <v>690</v>
      </c>
    </row>
    <row r="188" s="2" customFormat="1" ht="24.15" customHeight="1">
      <c r="A188" s="34"/>
      <c r="B188" s="168"/>
      <c r="C188" s="169" t="s">
        <v>547</v>
      </c>
      <c r="D188" s="169" t="s">
        <v>126</v>
      </c>
      <c r="E188" s="170" t="s">
        <v>544</v>
      </c>
      <c r="F188" s="171" t="s">
        <v>545</v>
      </c>
      <c r="G188" s="172" t="s">
        <v>204</v>
      </c>
      <c r="H188" s="173">
        <v>3</v>
      </c>
      <c r="I188" s="174"/>
      <c r="J188" s="175">
        <f>ROUND(I188*H188,2)</f>
        <v>0</v>
      </c>
      <c r="K188" s="176"/>
      <c r="L188" s="35"/>
      <c r="M188" s="177" t="s">
        <v>1</v>
      </c>
      <c r="N188" s="178" t="s">
        <v>40</v>
      </c>
      <c r="O188" s="73"/>
      <c r="P188" s="179">
        <f>O188*H188</f>
        <v>0</v>
      </c>
      <c r="Q188" s="179">
        <v>0.11934</v>
      </c>
      <c r="R188" s="179">
        <f>Q188*H188</f>
        <v>0.35802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205</v>
      </c>
      <c r="AT188" s="181" t="s">
        <v>126</v>
      </c>
      <c r="AU188" s="181" t="s">
        <v>85</v>
      </c>
      <c r="AY188" s="15" t="s">
        <v>123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83</v>
      </c>
      <c r="BK188" s="182">
        <f>ROUND(I188*H188,2)</f>
        <v>0</v>
      </c>
      <c r="BL188" s="15" t="s">
        <v>205</v>
      </c>
      <c r="BM188" s="181" t="s">
        <v>691</v>
      </c>
    </row>
    <row r="189" s="2" customFormat="1" ht="16.5" customHeight="1">
      <c r="A189" s="34"/>
      <c r="B189" s="168"/>
      <c r="C189" s="188" t="s">
        <v>551</v>
      </c>
      <c r="D189" s="188" t="s">
        <v>198</v>
      </c>
      <c r="E189" s="189" t="s">
        <v>548</v>
      </c>
      <c r="F189" s="190" t="s">
        <v>549</v>
      </c>
      <c r="G189" s="191" t="s">
        <v>204</v>
      </c>
      <c r="H189" s="192">
        <v>3</v>
      </c>
      <c r="I189" s="193"/>
      <c r="J189" s="194">
        <f>ROUND(I189*H189,2)</f>
        <v>0</v>
      </c>
      <c r="K189" s="195"/>
      <c r="L189" s="196"/>
      <c r="M189" s="197" t="s">
        <v>1</v>
      </c>
      <c r="N189" s="198" t="s">
        <v>40</v>
      </c>
      <c r="O189" s="73"/>
      <c r="P189" s="179">
        <f>O189*H189</f>
        <v>0</v>
      </c>
      <c r="Q189" s="179">
        <v>0.056120000000000003</v>
      </c>
      <c r="R189" s="179">
        <f>Q189*H189</f>
        <v>0.16836000000000001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389</v>
      </c>
      <c r="AT189" s="181" t="s">
        <v>198</v>
      </c>
      <c r="AU189" s="181" t="s">
        <v>85</v>
      </c>
      <c r="AY189" s="15" t="s">
        <v>123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83</v>
      </c>
      <c r="BK189" s="182">
        <f>ROUND(I189*H189,2)</f>
        <v>0</v>
      </c>
      <c r="BL189" s="15" t="s">
        <v>389</v>
      </c>
      <c r="BM189" s="181" t="s">
        <v>692</v>
      </c>
    </row>
    <row r="190" s="2" customFormat="1" ht="37.8" customHeight="1">
      <c r="A190" s="34"/>
      <c r="B190" s="168"/>
      <c r="C190" s="169" t="s">
        <v>555</v>
      </c>
      <c r="D190" s="169" t="s">
        <v>126</v>
      </c>
      <c r="E190" s="170" t="s">
        <v>552</v>
      </c>
      <c r="F190" s="171" t="s">
        <v>553</v>
      </c>
      <c r="G190" s="172" t="s">
        <v>256</v>
      </c>
      <c r="H190" s="173">
        <v>32.719999999999999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40</v>
      </c>
      <c r="O190" s="73"/>
      <c r="P190" s="179">
        <f>O190*H190</f>
        <v>0</v>
      </c>
      <c r="Q190" s="179">
        <v>0</v>
      </c>
      <c r="R190" s="179">
        <f>Q190*H190</f>
        <v>0</v>
      </c>
      <c r="S190" s="179">
        <v>0.625</v>
      </c>
      <c r="T190" s="180">
        <f>S190*H190</f>
        <v>20.449999999999999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205</v>
      </c>
      <c r="AT190" s="181" t="s">
        <v>126</v>
      </c>
      <c r="AU190" s="181" t="s">
        <v>85</v>
      </c>
      <c r="AY190" s="15" t="s">
        <v>123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83</v>
      </c>
      <c r="BK190" s="182">
        <f>ROUND(I190*H190,2)</f>
        <v>0</v>
      </c>
      <c r="BL190" s="15" t="s">
        <v>205</v>
      </c>
      <c r="BM190" s="181" t="s">
        <v>693</v>
      </c>
    </row>
    <row r="191" s="2" customFormat="1" ht="24.15" customHeight="1">
      <c r="A191" s="34"/>
      <c r="B191" s="168"/>
      <c r="C191" s="169" t="s">
        <v>559</v>
      </c>
      <c r="D191" s="169" t="s">
        <v>126</v>
      </c>
      <c r="E191" s="170" t="s">
        <v>556</v>
      </c>
      <c r="F191" s="171" t="s">
        <v>557</v>
      </c>
      <c r="G191" s="172" t="s">
        <v>256</v>
      </c>
      <c r="H191" s="173">
        <v>105.15000000000001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40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0.098000000000000004</v>
      </c>
      <c r="T191" s="180">
        <f>S191*H191</f>
        <v>10.3047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205</v>
      </c>
      <c r="AT191" s="181" t="s">
        <v>126</v>
      </c>
      <c r="AU191" s="181" t="s">
        <v>85</v>
      </c>
      <c r="AY191" s="15" t="s">
        <v>123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83</v>
      </c>
      <c r="BK191" s="182">
        <f>ROUND(I191*H191,2)</f>
        <v>0</v>
      </c>
      <c r="BL191" s="15" t="s">
        <v>205</v>
      </c>
      <c r="BM191" s="181" t="s">
        <v>694</v>
      </c>
    </row>
    <row r="192" s="2" customFormat="1" ht="24.15" customHeight="1">
      <c r="A192" s="34"/>
      <c r="B192" s="168"/>
      <c r="C192" s="169" t="s">
        <v>563</v>
      </c>
      <c r="D192" s="169" t="s">
        <v>126</v>
      </c>
      <c r="E192" s="170" t="s">
        <v>560</v>
      </c>
      <c r="F192" s="171" t="s">
        <v>561</v>
      </c>
      <c r="G192" s="172" t="s">
        <v>256</v>
      </c>
      <c r="H192" s="173">
        <v>56.729999999999997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40</v>
      </c>
      <c r="O192" s="73"/>
      <c r="P192" s="179">
        <f>O192*H192</f>
        <v>0</v>
      </c>
      <c r="Q192" s="179">
        <v>0</v>
      </c>
      <c r="R192" s="179">
        <f>Q192*H192</f>
        <v>0</v>
      </c>
      <c r="S192" s="179">
        <v>0.316</v>
      </c>
      <c r="T192" s="180">
        <f>S192*H192</f>
        <v>17.926679999999998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205</v>
      </c>
      <c r="AT192" s="181" t="s">
        <v>126</v>
      </c>
      <c r="AU192" s="181" t="s">
        <v>85</v>
      </c>
      <c r="AY192" s="15" t="s">
        <v>123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83</v>
      </c>
      <c r="BK192" s="182">
        <f>ROUND(I192*H192,2)</f>
        <v>0</v>
      </c>
      <c r="BL192" s="15" t="s">
        <v>205</v>
      </c>
      <c r="BM192" s="181" t="s">
        <v>695</v>
      </c>
    </row>
    <row r="193" s="2" customFormat="1" ht="33" customHeight="1">
      <c r="A193" s="34"/>
      <c r="B193" s="168"/>
      <c r="C193" s="169" t="s">
        <v>567</v>
      </c>
      <c r="D193" s="169" t="s">
        <v>126</v>
      </c>
      <c r="E193" s="170" t="s">
        <v>564</v>
      </c>
      <c r="F193" s="171" t="s">
        <v>565</v>
      </c>
      <c r="G193" s="172" t="s">
        <v>204</v>
      </c>
      <c r="H193" s="173">
        <v>18</v>
      </c>
      <c r="I193" s="174"/>
      <c r="J193" s="175">
        <f>ROUND(I193*H193,2)</f>
        <v>0</v>
      </c>
      <c r="K193" s="176"/>
      <c r="L193" s="35"/>
      <c r="M193" s="177" t="s">
        <v>1</v>
      </c>
      <c r="N193" s="178" t="s">
        <v>40</v>
      </c>
      <c r="O193" s="73"/>
      <c r="P193" s="179">
        <f>O193*H193</f>
        <v>0</v>
      </c>
      <c r="Q193" s="179">
        <v>0</v>
      </c>
      <c r="R193" s="179">
        <f>Q193*H193</f>
        <v>0</v>
      </c>
      <c r="S193" s="179">
        <v>0.28999999999999998</v>
      </c>
      <c r="T193" s="180">
        <f>S193*H193</f>
        <v>5.2199999999999998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205</v>
      </c>
      <c r="AT193" s="181" t="s">
        <v>126</v>
      </c>
      <c r="AU193" s="181" t="s">
        <v>85</v>
      </c>
      <c r="AY193" s="15" t="s">
        <v>123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83</v>
      </c>
      <c r="BK193" s="182">
        <f>ROUND(I193*H193,2)</f>
        <v>0</v>
      </c>
      <c r="BL193" s="15" t="s">
        <v>205</v>
      </c>
      <c r="BM193" s="181" t="s">
        <v>696</v>
      </c>
    </row>
    <row r="194" s="2" customFormat="1" ht="37.8" customHeight="1">
      <c r="A194" s="34"/>
      <c r="B194" s="168"/>
      <c r="C194" s="169" t="s">
        <v>571</v>
      </c>
      <c r="D194" s="169" t="s">
        <v>126</v>
      </c>
      <c r="E194" s="170" t="s">
        <v>568</v>
      </c>
      <c r="F194" s="171" t="s">
        <v>569</v>
      </c>
      <c r="G194" s="172" t="s">
        <v>204</v>
      </c>
      <c r="H194" s="173">
        <v>3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40</v>
      </c>
      <c r="O194" s="73"/>
      <c r="P194" s="179">
        <f>O194*H194</f>
        <v>0</v>
      </c>
      <c r="Q194" s="179">
        <v>0</v>
      </c>
      <c r="R194" s="179">
        <f>Q194*H194</f>
        <v>0</v>
      </c>
      <c r="S194" s="179">
        <v>0.23000000000000001</v>
      </c>
      <c r="T194" s="180">
        <f>S194*H194</f>
        <v>0.69000000000000006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205</v>
      </c>
      <c r="AT194" s="181" t="s">
        <v>126</v>
      </c>
      <c r="AU194" s="181" t="s">
        <v>85</v>
      </c>
      <c r="AY194" s="15" t="s">
        <v>123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83</v>
      </c>
      <c r="BK194" s="182">
        <f>ROUND(I194*H194,2)</f>
        <v>0</v>
      </c>
      <c r="BL194" s="15" t="s">
        <v>205</v>
      </c>
      <c r="BM194" s="181" t="s">
        <v>697</v>
      </c>
    </row>
    <row r="195" s="2" customFormat="1" ht="24.15" customHeight="1">
      <c r="A195" s="34"/>
      <c r="B195" s="168"/>
      <c r="C195" s="169" t="s">
        <v>575</v>
      </c>
      <c r="D195" s="169" t="s">
        <v>126</v>
      </c>
      <c r="E195" s="170" t="s">
        <v>572</v>
      </c>
      <c r="F195" s="171" t="s">
        <v>573</v>
      </c>
      <c r="G195" s="172" t="s">
        <v>204</v>
      </c>
      <c r="H195" s="173">
        <v>46.600000000000001</v>
      </c>
      <c r="I195" s="174"/>
      <c r="J195" s="175">
        <f>ROUND(I195*H195,2)</f>
        <v>0</v>
      </c>
      <c r="K195" s="176"/>
      <c r="L195" s="35"/>
      <c r="M195" s="177" t="s">
        <v>1</v>
      </c>
      <c r="N195" s="178" t="s">
        <v>40</v>
      </c>
      <c r="O195" s="73"/>
      <c r="P195" s="179">
        <f>O195*H195</f>
        <v>0</v>
      </c>
      <c r="Q195" s="179">
        <v>0.00016000000000000001</v>
      </c>
      <c r="R195" s="179">
        <f>Q195*H195</f>
        <v>0.0074560000000000008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205</v>
      </c>
      <c r="AT195" s="181" t="s">
        <v>126</v>
      </c>
      <c r="AU195" s="181" t="s">
        <v>85</v>
      </c>
      <c r="AY195" s="15" t="s">
        <v>123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83</v>
      </c>
      <c r="BK195" s="182">
        <f>ROUND(I195*H195,2)</f>
        <v>0</v>
      </c>
      <c r="BL195" s="15" t="s">
        <v>205</v>
      </c>
      <c r="BM195" s="181" t="s">
        <v>698</v>
      </c>
    </row>
    <row r="196" s="2" customFormat="1" ht="24.15" customHeight="1">
      <c r="A196" s="34"/>
      <c r="B196" s="168"/>
      <c r="C196" s="169" t="s">
        <v>579</v>
      </c>
      <c r="D196" s="169" t="s">
        <v>126</v>
      </c>
      <c r="E196" s="170" t="s">
        <v>576</v>
      </c>
      <c r="F196" s="171" t="s">
        <v>577</v>
      </c>
      <c r="G196" s="172" t="s">
        <v>204</v>
      </c>
      <c r="H196" s="173">
        <v>91.200000000000003</v>
      </c>
      <c r="I196" s="174"/>
      <c r="J196" s="175">
        <f>ROUND(I196*H196,2)</f>
        <v>0</v>
      </c>
      <c r="K196" s="176"/>
      <c r="L196" s="35"/>
      <c r="M196" s="177" t="s">
        <v>1</v>
      </c>
      <c r="N196" s="178" t="s">
        <v>40</v>
      </c>
      <c r="O196" s="73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205</v>
      </c>
      <c r="AT196" s="181" t="s">
        <v>126</v>
      </c>
      <c r="AU196" s="181" t="s">
        <v>85</v>
      </c>
      <c r="AY196" s="15" t="s">
        <v>123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5" t="s">
        <v>83</v>
      </c>
      <c r="BK196" s="182">
        <f>ROUND(I196*H196,2)</f>
        <v>0</v>
      </c>
      <c r="BL196" s="15" t="s">
        <v>205</v>
      </c>
      <c r="BM196" s="181" t="s">
        <v>699</v>
      </c>
    </row>
    <row r="197" s="2" customFormat="1" ht="24.15" customHeight="1">
      <c r="A197" s="34"/>
      <c r="B197" s="168"/>
      <c r="C197" s="169" t="s">
        <v>583</v>
      </c>
      <c r="D197" s="169" t="s">
        <v>126</v>
      </c>
      <c r="E197" s="170" t="s">
        <v>580</v>
      </c>
      <c r="F197" s="171" t="s">
        <v>581</v>
      </c>
      <c r="G197" s="172" t="s">
        <v>204</v>
      </c>
      <c r="H197" s="173">
        <v>50.200000000000003</v>
      </c>
      <c r="I197" s="174"/>
      <c r="J197" s="175">
        <f>ROUND(I197*H197,2)</f>
        <v>0</v>
      </c>
      <c r="K197" s="176"/>
      <c r="L197" s="35"/>
      <c r="M197" s="177" t="s">
        <v>1</v>
      </c>
      <c r="N197" s="178" t="s">
        <v>40</v>
      </c>
      <c r="O197" s="73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205</v>
      </c>
      <c r="AT197" s="181" t="s">
        <v>126</v>
      </c>
      <c r="AU197" s="181" t="s">
        <v>85</v>
      </c>
      <c r="AY197" s="15" t="s">
        <v>123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83</v>
      </c>
      <c r="BK197" s="182">
        <f>ROUND(I197*H197,2)</f>
        <v>0</v>
      </c>
      <c r="BL197" s="15" t="s">
        <v>205</v>
      </c>
      <c r="BM197" s="181" t="s">
        <v>700</v>
      </c>
    </row>
    <row r="198" s="2" customFormat="1" ht="33" customHeight="1">
      <c r="A198" s="34"/>
      <c r="B198" s="168"/>
      <c r="C198" s="169" t="s">
        <v>701</v>
      </c>
      <c r="D198" s="169" t="s">
        <v>126</v>
      </c>
      <c r="E198" s="170" t="s">
        <v>702</v>
      </c>
      <c r="F198" s="171" t="s">
        <v>703</v>
      </c>
      <c r="G198" s="172" t="s">
        <v>204</v>
      </c>
      <c r="H198" s="173">
        <v>2</v>
      </c>
      <c r="I198" s="174"/>
      <c r="J198" s="175">
        <f>ROUND(I198*H198,2)</f>
        <v>0</v>
      </c>
      <c r="K198" s="176"/>
      <c r="L198" s="35"/>
      <c r="M198" s="177" t="s">
        <v>1</v>
      </c>
      <c r="N198" s="178" t="s">
        <v>40</v>
      </c>
      <c r="O198" s="73"/>
      <c r="P198" s="179">
        <f>O198*H198</f>
        <v>0</v>
      </c>
      <c r="Q198" s="179">
        <v>0</v>
      </c>
      <c r="R198" s="179">
        <f>Q198*H198</f>
        <v>0</v>
      </c>
      <c r="S198" s="179">
        <v>0.016</v>
      </c>
      <c r="T198" s="180">
        <f>S198*H198</f>
        <v>0.032000000000000001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205</v>
      </c>
      <c r="AT198" s="181" t="s">
        <v>126</v>
      </c>
      <c r="AU198" s="181" t="s">
        <v>85</v>
      </c>
      <c r="AY198" s="15" t="s">
        <v>123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83</v>
      </c>
      <c r="BK198" s="182">
        <f>ROUND(I198*H198,2)</f>
        <v>0</v>
      </c>
      <c r="BL198" s="15" t="s">
        <v>205</v>
      </c>
      <c r="BM198" s="181" t="s">
        <v>704</v>
      </c>
    </row>
    <row r="199" s="2" customFormat="1" ht="33" customHeight="1">
      <c r="A199" s="34"/>
      <c r="B199" s="168"/>
      <c r="C199" s="169" t="s">
        <v>705</v>
      </c>
      <c r="D199" s="169" t="s">
        <v>126</v>
      </c>
      <c r="E199" s="170" t="s">
        <v>706</v>
      </c>
      <c r="F199" s="171" t="s">
        <v>707</v>
      </c>
      <c r="G199" s="172" t="s">
        <v>204</v>
      </c>
      <c r="H199" s="173">
        <v>2</v>
      </c>
      <c r="I199" s="174"/>
      <c r="J199" s="175">
        <f>ROUND(I199*H199,2)</f>
        <v>0</v>
      </c>
      <c r="K199" s="176"/>
      <c r="L199" s="35"/>
      <c r="M199" s="177" t="s">
        <v>1</v>
      </c>
      <c r="N199" s="178" t="s">
        <v>40</v>
      </c>
      <c r="O199" s="73"/>
      <c r="P199" s="179">
        <f>O199*H199</f>
        <v>0</v>
      </c>
      <c r="Q199" s="179">
        <v>0.0011900000000000001</v>
      </c>
      <c r="R199" s="179">
        <f>Q199*H199</f>
        <v>0.0023800000000000002</v>
      </c>
      <c r="S199" s="179">
        <v>0</v>
      </c>
      <c r="T199" s="18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1" t="s">
        <v>205</v>
      </c>
      <c r="AT199" s="181" t="s">
        <v>126</v>
      </c>
      <c r="AU199" s="181" t="s">
        <v>85</v>
      </c>
      <c r="AY199" s="15" t="s">
        <v>123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5" t="s">
        <v>83</v>
      </c>
      <c r="BK199" s="182">
        <f>ROUND(I199*H199,2)</f>
        <v>0</v>
      </c>
      <c r="BL199" s="15" t="s">
        <v>205</v>
      </c>
      <c r="BM199" s="181" t="s">
        <v>708</v>
      </c>
    </row>
    <row r="200" s="2" customFormat="1" ht="16.5" customHeight="1">
      <c r="A200" s="34"/>
      <c r="B200" s="168"/>
      <c r="C200" s="169" t="s">
        <v>585</v>
      </c>
      <c r="D200" s="169" t="s">
        <v>126</v>
      </c>
      <c r="E200" s="170" t="s">
        <v>344</v>
      </c>
      <c r="F200" s="171" t="s">
        <v>345</v>
      </c>
      <c r="G200" s="172" t="s">
        <v>341</v>
      </c>
      <c r="H200" s="173">
        <v>358.71800000000002</v>
      </c>
      <c r="I200" s="174"/>
      <c r="J200" s="175">
        <f>ROUND(I200*H200,2)</f>
        <v>0</v>
      </c>
      <c r="K200" s="176"/>
      <c r="L200" s="35"/>
      <c r="M200" s="177" t="s">
        <v>1</v>
      </c>
      <c r="N200" s="178" t="s">
        <v>40</v>
      </c>
      <c r="O200" s="73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205</v>
      </c>
      <c r="AT200" s="181" t="s">
        <v>126</v>
      </c>
      <c r="AU200" s="181" t="s">
        <v>85</v>
      </c>
      <c r="AY200" s="15" t="s">
        <v>123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5" t="s">
        <v>83</v>
      </c>
      <c r="BK200" s="182">
        <f>ROUND(I200*H200,2)</f>
        <v>0</v>
      </c>
      <c r="BL200" s="15" t="s">
        <v>205</v>
      </c>
      <c r="BM200" s="181" t="s">
        <v>709</v>
      </c>
    </row>
    <row r="201" s="2" customFormat="1" ht="24.15" customHeight="1">
      <c r="A201" s="34"/>
      <c r="B201" s="168"/>
      <c r="C201" s="169" t="s">
        <v>587</v>
      </c>
      <c r="D201" s="169" t="s">
        <v>126</v>
      </c>
      <c r="E201" s="170" t="s">
        <v>348</v>
      </c>
      <c r="F201" s="171" t="s">
        <v>349</v>
      </c>
      <c r="G201" s="172" t="s">
        <v>341</v>
      </c>
      <c r="H201" s="173">
        <v>3587.1799999999998</v>
      </c>
      <c r="I201" s="174"/>
      <c r="J201" s="175">
        <f>ROUND(I201*H201,2)</f>
        <v>0</v>
      </c>
      <c r="K201" s="176"/>
      <c r="L201" s="35"/>
      <c r="M201" s="177" t="s">
        <v>1</v>
      </c>
      <c r="N201" s="178" t="s">
        <v>40</v>
      </c>
      <c r="O201" s="73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1" t="s">
        <v>205</v>
      </c>
      <c r="AT201" s="181" t="s">
        <v>126</v>
      </c>
      <c r="AU201" s="181" t="s">
        <v>85</v>
      </c>
      <c r="AY201" s="15" t="s">
        <v>123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5" t="s">
        <v>83</v>
      </c>
      <c r="BK201" s="182">
        <f>ROUND(I201*H201,2)</f>
        <v>0</v>
      </c>
      <c r="BL201" s="15" t="s">
        <v>205</v>
      </c>
      <c r="BM201" s="181" t="s">
        <v>710</v>
      </c>
    </row>
    <row r="202" s="2" customFormat="1" ht="24.15" customHeight="1">
      <c r="A202" s="34"/>
      <c r="B202" s="168"/>
      <c r="C202" s="169" t="s">
        <v>589</v>
      </c>
      <c r="D202" s="169" t="s">
        <v>126</v>
      </c>
      <c r="E202" s="170" t="s">
        <v>339</v>
      </c>
      <c r="F202" s="171" t="s">
        <v>340</v>
      </c>
      <c r="G202" s="172" t="s">
        <v>341</v>
      </c>
      <c r="H202" s="173">
        <v>217.25999999999999</v>
      </c>
      <c r="I202" s="174"/>
      <c r="J202" s="175">
        <f>ROUND(I202*H202,2)</f>
        <v>0</v>
      </c>
      <c r="K202" s="176"/>
      <c r="L202" s="35"/>
      <c r="M202" s="177" t="s">
        <v>1</v>
      </c>
      <c r="N202" s="178" t="s">
        <v>40</v>
      </c>
      <c r="O202" s="73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1" t="s">
        <v>205</v>
      </c>
      <c r="AT202" s="181" t="s">
        <v>126</v>
      </c>
      <c r="AU202" s="181" t="s">
        <v>85</v>
      </c>
      <c r="AY202" s="15" t="s">
        <v>123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5" t="s">
        <v>83</v>
      </c>
      <c r="BK202" s="182">
        <f>ROUND(I202*H202,2)</f>
        <v>0</v>
      </c>
      <c r="BL202" s="15" t="s">
        <v>205</v>
      </c>
      <c r="BM202" s="181" t="s">
        <v>711</v>
      </c>
    </row>
    <row r="203" s="2" customFormat="1" ht="37.8" customHeight="1">
      <c r="A203" s="34"/>
      <c r="B203" s="168"/>
      <c r="C203" s="169" t="s">
        <v>591</v>
      </c>
      <c r="D203" s="169" t="s">
        <v>126</v>
      </c>
      <c r="E203" s="170" t="s">
        <v>352</v>
      </c>
      <c r="F203" s="171" t="s">
        <v>353</v>
      </c>
      <c r="G203" s="172" t="s">
        <v>341</v>
      </c>
      <c r="H203" s="173">
        <v>27.526</v>
      </c>
      <c r="I203" s="174"/>
      <c r="J203" s="175">
        <f>ROUND(I203*H203,2)</f>
        <v>0</v>
      </c>
      <c r="K203" s="176"/>
      <c r="L203" s="35"/>
      <c r="M203" s="177" t="s">
        <v>1</v>
      </c>
      <c r="N203" s="178" t="s">
        <v>40</v>
      </c>
      <c r="O203" s="73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205</v>
      </c>
      <c r="AT203" s="181" t="s">
        <v>126</v>
      </c>
      <c r="AU203" s="181" t="s">
        <v>85</v>
      </c>
      <c r="AY203" s="15" t="s">
        <v>123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83</v>
      </c>
      <c r="BK203" s="182">
        <f>ROUND(I203*H203,2)</f>
        <v>0</v>
      </c>
      <c r="BL203" s="15" t="s">
        <v>205</v>
      </c>
      <c r="BM203" s="181" t="s">
        <v>712</v>
      </c>
    </row>
    <row r="204" s="2" customFormat="1" ht="44.25" customHeight="1">
      <c r="A204" s="34"/>
      <c r="B204" s="168"/>
      <c r="C204" s="169" t="s">
        <v>594</v>
      </c>
      <c r="D204" s="169" t="s">
        <v>126</v>
      </c>
      <c r="E204" s="170" t="s">
        <v>592</v>
      </c>
      <c r="F204" s="171" t="s">
        <v>357</v>
      </c>
      <c r="G204" s="172" t="s">
        <v>341</v>
      </c>
      <c r="H204" s="173">
        <v>92.072000000000003</v>
      </c>
      <c r="I204" s="174"/>
      <c r="J204" s="175">
        <f>ROUND(I204*H204,2)</f>
        <v>0</v>
      </c>
      <c r="K204" s="176"/>
      <c r="L204" s="35"/>
      <c r="M204" s="177" t="s">
        <v>1</v>
      </c>
      <c r="N204" s="178" t="s">
        <v>40</v>
      </c>
      <c r="O204" s="73"/>
      <c r="P204" s="179">
        <f>O204*H204</f>
        <v>0</v>
      </c>
      <c r="Q204" s="179">
        <v>0</v>
      </c>
      <c r="R204" s="179">
        <f>Q204*H204</f>
        <v>0</v>
      </c>
      <c r="S204" s="179">
        <v>0</v>
      </c>
      <c r="T204" s="18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1" t="s">
        <v>205</v>
      </c>
      <c r="AT204" s="181" t="s">
        <v>126</v>
      </c>
      <c r="AU204" s="181" t="s">
        <v>85</v>
      </c>
      <c r="AY204" s="15" t="s">
        <v>123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5" t="s">
        <v>83</v>
      </c>
      <c r="BK204" s="182">
        <f>ROUND(I204*H204,2)</f>
        <v>0</v>
      </c>
      <c r="BL204" s="15" t="s">
        <v>205</v>
      </c>
      <c r="BM204" s="181" t="s">
        <v>713</v>
      </c>
    </row>
    <row r="205" s="2" customFormat="1" ht="44.25" customHeight="1">
      <c r="A205" s="34"/>
      <c r="B205" s="168"/>
      <c r="C205" s="169" t="s">
        <v>598</v>
      </c>
      <c r="D205" s="169" t="s">
        <v>126</v>
      </c>
      <c r="E205" s="170" t="s">
        <v>595</v>
      </c>
      <c r="F205" s="171" t="s">
        <v>596</v>
      </c>
      <c r="G205" s="172" t="s">
        <v>341</v>
      </c>
      <c r="H205" s="173">
        <v>21.859999999999999</v>
      </c>
      <c r="I205" s="174"/>
      <c r="J205" s="175">
        <f>ROUND(I205*H205,2)</f>
        <v>0</v>
      </c>
      <c r="K205" s="176"/>
      <c r="L205" s="35"/>
      <c r="M205" s="177" t="s">
        <v>1</v>
      </c>
      <c r="N205" s="178" t="s">
        <v>40</v>
      </c>
      <c r="O205" s="73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205</v>
      </c>
      <c r="AT205" s="181" t="s">
        <v>126</v>
      </c>
      <c r="AU205" s="181" t="s">
        <v>85</v>
      </c>
      <c r="AY205" s="15" t="s">
        <v>123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5" t="s">
        <v>83</v>
      </c>
      <c r="BK205" s="182">
        <f>ROUND(I205*H205,2)</f>
        <v>0</v>
      </c>
      <c r="BL205" s="15" t="s">
        <v>205</v>
      </c>
      <c r="BM205" s="181" t="s">
        <v>714</v>
      </c>
    </row>
    <row r="206" s="2" customFormat="1" ht="16.5" customHeight="1">
      <c r="A206" s="34"/>
      <c r="B206" s="168"/>
      <c r="C206" s="188" t="s">
        <v>602</v>
      </c>
      <c r="D206" s="188" t="s">
        <v>198</v>
      </c>
      <c r="E206" s="189" t="s">
        <v>599</v>
      </c>
      <c r="F206" s="190" t="s">
        <v>600</v>
      </c>
      <c r="G206" s="191" t="s">
        <v>341</v>
      </c>
      <c r="H206" s="192">
        <v>71.879999999999995</v>
      </c>
      <c r="I206" s="193"/>
      <c r="J206" s="194">
        <f>ROUND(I206*H206,2)</f>
        <v>0</v>
      </c>
      <c r="K206" s="195"/>
      <c r="L206" s="196"/>
      <c r="M206" s="197" t="s">
        <v>1</v>
      </c>
      <c r="N206" s="198" t="s">
        <v>40</v>
      </c>
      <c r="O206" s="73"/>
      <c r="P206" s="179">
        <f>O206*H206</f>
        <v>0</v>
      </c>
      <c r="Q206" s="179">
        <v>0.00068999999999999997</v>
      </c>
      <c r="R206" s="179">
        <f>Q206*H206</f>
        <v>0.049597199999999994</v>
      </c>
      <c r="S206" s="179">
        <v>0</v>
      </c>
      <c r="T206" s="18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1" t="s">
        <v>389</v>
      </c>
      <c r="AT206" s="181" t="s">
        <v>198</v>
      </c>
      <c r="AU206" s="181" t="s">
        <v>85</v>
      </c>
      <c r="AY206" s="15" t="s">
        <v>123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5" t="s">
        <v>83</v>
      </c>
      <c r="BK206" s="182">
        <f>ROUND(I206*H206,2)</f>
        <v>0</v>
      </c>
      <c r="BL206" s="15" t="s">
        <v>389</v>
      </c>
      <c r="BM206" s="181" t="s">
        <v>715</v>
      </c>
    </row>
    <row r="207" s="12" customFormat="1" ht="22.8" customHeight="1">
      <c r="A207" s="12"/>
      <c r="B207" s="155"/>
      <c r="C207" s="12"/>
      <c r="D207" s="156" t="s">
        <v>74</v>
      </c>
      <c r="E207" s="166" t="s">
        <v>359</v>
      </c>
      <c r="F207" s="166" t="s">
        <v>360</v>
      </c>
      <c r="G207" s="12"/>
      <c r="H207" s="12"/>
      <c r="I207" s="158"/>
      <c r="J207" s="167">
        <f>BK207</f>
        <v>0</v>
      </c>
      <c r="K207" s="12"/>
      <c r="L207" s="155"/>
      <c r="M207" s="160"/>
      <c r="N207" s="161"/>
      <c r="O207" s="161"/>
      <c r="P207" s="162">
        <f>SUM(P208:P211)</f>
        <v>0</v>
      </c>
      <c r="Q207" s="161"/>
      <c r="R207" s="162">
        <f>SUM(R208:R211)</f>
        <v>0</v>
      </c>
      <c r="S207" s="161"/>
      <c r="T207" s="163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6" t="s">
        <v>135</v>
      </c>
      <c r="AT207" s="164" t="s">
        <v>74</v>
      </c>
      <c r="AU207" s="164" t="s">
        <v>83</v>
      </c>
      <c r="AY207" s="156" t="s">
        <v>123</v>
      </c>
      <c r="BK207" s="165">
        <f>SUM(BK208:BK211)</f>
        <v>0</v>
      </c>
    </row>
    <row r="208" s="2" customFormat="1" ht="33" customHeight="1">
      <c r="A208" s="34"/>
      <c r="B208" s="168"/>
      <c r="C208" s="169" t="s">
        <v>604</v>
      </c>
      <c r="D208" s="169" t="s">
        <v>126</v>
      </c>
      <c r="E208" s="170" t="s">
        <v>162</v>
      </c>
      <c r="F208" s="171" t="s">
        <v>362</v>
      </c>
      <c r="G208" s="172" t="s">
        <v>164</v>
      </c>
      <c r="H208" s="173">
        <v>1</v>
      </c>
      <c r="I208" s="174"/>
      <c r="J208" s="175">
        <f>ROUND(I208*H208,2)</f>
        <v>0</v>
      </c>
      <c r="K208" s="176"/>
      <c r="L208" s="35"/>
      <c r="M208" s="177" t="s">
        <v>1</v>
      </c>
      <c r="N208" s="178" t="s">
        <v>40</v>
      </c>
      <c r="O208" s="73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205</v>
      </c>
      <c r="AT208" s="181" t="s">
        <v>126</v>
      </c>
      <c r="AU208" s="181" t="s">
        <v>85</v>
      </c>
      <c r="AY208" s="15" t="s">
        <v>123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5" t="s">
        <v>83</v>
      </c>
      <c r="BK208" s="182">
        <f>ROUND(I208*H208,2)</f>
        <v>0</v>
      </c>
      <c r="BL208" s="15" t="s">
        <v>205</v>
      </c>
      <c r="BM208" s="181" t="s">
        <v>716</v>
      </c>
    </row>
    <row r="209" s="2" customFormat="1" ht="24.15" customHeight="1">
      <c r="A209" s="34"/>
      <c r="B209" s="168"/>
      <c r="C209" s="169" t="s">
        <v>606</v>
      </c>
      <c r="D209" s="169" t="s">
        <v>126</v>
      </c>
      <c r="E209" s="170" t="s">
        <v>365</v>
      </c>
      <c r="F209" s="171" t="s">
        <v>366</v>
      </c>
      <c r="G209" s="172" t="s">
        <v>164</v>
      </c>
      <c r="H209" s="173">
        <v>3</v>
      </c>
      <c r="I209" s="174"/>
      <c r="J209" s="175">
        <f>ROUND(I209*H209,2)</f>
        <v>0</v>
      </c>
      <c r="K209" s="176"/>
      <c r="L209" s="35"/>
      <c r="M209" s="177" t="s">
        <v>1</v>
      </c>
      <c r="N209" s="178" t="s">
        <v>40</v>
      </c>
      <c r="O209" s="73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1" t="s">
        <v>205</v>
      </c>
      <c r="AT209" s="181" t="s">
        <v>126</v>
      </c>
      <c r="AU209" s="181" t="s">
        <v>85</v>
      </c>
      <c r="AY209" s="15" t="s">
        <v>123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5" t="s">
        <v>83</v>
      </c>
      <c r="BK209" s="182">
        <f>ROUND(I209*H209,2)</f>
        <v>0</v>
      </c>
      <c r="BL209" s="15" t="s">
        <v>205</v>
      </c>
      <c r="BM209" s="181" t="s">
        <v>717</v>
      </c>
    </row>
    <row r="210" s="2" customFormat="1" ht="24.15" customHeight="1">
      <c r="A210" s="34"/>
      <c r="B210" s="168"/>
      <c r="C210" s="169" t="s">
        <v>608</v>
      </c>
      <c r="D210" s="169" t="s">
        <v>126</v>
      </c>
      <c r="E210" s="170" t="s">
        <v>369</v>
      </c>
      <c r="F210" s="171" t="s">
        <v>370</v>
      </c>
      <c r="G210" s="172" t="s">
        <v>164</v>
      </c>
      <c r="H210" s="173">
        <v>3</v>
      </c>
      <c r="I210" s="174"/>
      <c r="J210" s="175">
        <f>ROUND(I210*H210,2)</f>
        <v>0</v>
      </c>
      <c r="K210" s="176"/>
      <c r="L210" s="35"/>
      <c r="M210" s="177" t="s">
        <v>1</v>
      </c>
      <c r="N210" s="178" t="s">
        <v>40</v>
      </c>
      <c r="O210" s="73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1" t="s">
        <v>205</v>
      </c>
      <c r="AT210" s="181" t="s">
        <v>126</v>
      </c>
      <c r="AU210" s="181" t="s">
        <v>85</v>
      </c>
      <c r="AY210" s="15" t="s">
        <v>123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5" t="s">
        <v>83</v>
      </c>
      <c r="BK210" s="182">
        <f>ROUND(I210*H210,2)</f>
        <v>0</v>
      </c>
      <c r="BL210" s="15" t="s">
        <v>205</v>
      </c>
      <c r="BM210" s="181" t="s">
        <v>718</v>
      </c>
    </row>
    <row r="211" s="2" customFormat="1" ht="24.15" customHeight="1">
      <c r="A211" s="34"/>
      <c r="B211" s="168"/>
      <c r="C211" s="169" t="s">
        <v>719</v>
      </c>
      <c r="D211" s="169" t="s">
        <v>126</v>
      </c>
      <c r="E211" s="170" t="s">
        <v>373</v>
      </c>
      <c r="F211" s="171" t="s">
        <v>374</v>
      </c>
      <c r="G211" s="172" t="s">
        <v>129</v>
      </c>
      <c r="H211" s="173">
        <v>1</v>
      </c>
      <c r="I211" s="174"/>
      <c r="J211" s="175">
        <f>ROUND(I211*H211,2)</f>
        <v>0</v>
      </c>
      <c r="K211" s="176"/>
      <c r="L211" s="35"/>
      <c r="M211" s="183" t="s">
        <v>1</v>
      </c>
      <c r="N211" s="184" t="s">
        <v>40</v>
      </c>
      <c r="O211" s="185"/>
      <c r="P211" s="186">
        <f>O211*H211</f>
        <v>0</v>
      </c>
      <c r="Q211" s="186">
        <v>0</v>
      </c>
      <c r="R211" s="186">
        <f>Q211*H211</f>
        <v>0</v>
      </c>
      <c r="S211" s="186">
        <v>0</v>
      </c>
      <c r="T211" s="18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1" t="s">
        <v>205</v>
      </c>
      <c r="AT211" s="181" t="s">
        <v>126</v>
      </c>
      <c r="AU211" s="181" t="s">
        <v>85</v>
      </c>
      <c r="AY211" s="15" t="s">
        <v>123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5" t="s">
        <v>83</v>
      </c>
      <c r="BK211" s="182">
        <f>ROUND(I211*H211,2)</f>
        <v>0</v>
      </c>
      <c r="BL211" s="15" t="s">
        <v>205</v>
      </c>
      <c r="BM211" s="181" t="s">
        <v>720</v>
      </c>
    </row>
    <row r="212" s="2" customFormat="1" ht="6.96" customHeight="1">
      <c r="A212" s="34"/>
      <c r="B212" s="56"/>
      <c r="C212" s="57"/>
      <c r="D212" s="57"/>
      <c r="E212" s="57"/>
      <c r="F212" s="57"/>
      <c r="G212" s="57"/>
      <c r="H212" s="57"/>
      <c r="I212" s="57"/>
      <c r="J212" s="57"/>
      <c r="K212" s="57"/>
      <c r="L212" s="35"/>
      <c r="M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</row>
  </sheetData>
  <autoFilter ref="C119:K21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98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Připojení hradidlových a čerpacích komor k elektrické rozvodné síti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721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19. 11. 2021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35</v>
      </c>
      <c r="E30" s="34"/>
      <c r="F30" s="34"/>
      <c r="G30" s="34"/>
      <c r="H30" s="34"/>
      <c r="I30" s="34"/>
      <c r="J30" s="92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39</v>
      </c>
      <c r="E33" s="28" t="s">
        <v>40</v>
      </c>
      <c r="F33" s="123">
        <f>ROUND((SUM(BE122:BE224)),  2)</f>
        <v>0</v>
      </c>
      <c r="G33" s="34"/>
      <c r="H33" s="34"/>
      <c r="I33" s="124">
        <v>0.20999999999999999</v>
      </c>
      <c r="J33" s="123">
        <f>ROUND(((SUM(BE122:BE224))*I33),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23">
        <f>ROUND((SUM(BF122:BF224)),  2)</f>
        <v>0</v>
      </c>
      <c r="G34" s="34"/>
      <c r="H34" s="34"/>
      <c r="I34" s="124">
        <v>0.14999999999999999</v>
      </c>
      <c r="J34" s="123">
        <f>ROUND(((SUM(BF122:BF224))*I34),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3">
        <f>ROUND((SUM(BG122:BG224)),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3">
        <f>ROUND((SUM(BH122:BH224)),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23">
        <f>ROUND((SUM(BI122:BI224)),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45</v>
      </c>
      <c r="E39" s="77"/>
      <c r="F39" s="77"/>
      <c r="G39" s="127" t="s">
        <v>46</v>
      </c>
      <c r="H39" s="128" t="s">
        <v>47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1" t="s">
        <v>51</v>
      </c>
      <c r="G61" s="54" t="s">
        <v>50</v>
      </c>
      <c r="H61" s="37"/>
      <c r="I61" s="37"/>
      <c r="J61" s="132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1" t="s">
        <v>51</v>
      </c>
      <c r="G76" s="54" t="s">
        <v>50</v>
      </c>
      <c r="H76" s="37"/>
      <c r="I76" s="37"/>
      <c r="J76" s="132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7" t="str">
        <f>E7</f>
        <v>Připojení hradidlových a čerpacích komor k elektrické rozvodné síti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99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3" t="str">
        <f>E9</f>
        <v>04 - D - Bakalovo a Štýřické nábřeží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19. 11. 2021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>Ing. Tomáš Veselý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>Puttner, s.r.o.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3" t="s">
        <v>102</v>
      </c>
      <c r="D94" s="125"/>
      <c r="E94" s="125"/>
      <c r="F94" s="125"/>
      <c r="G94" s="125"/>
      <c r="H94" s="125"/>
      <c r="I94" s="125"/>
      <c r="J94" s="134" t="s">
        <v>103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5" t="s">
        <v>104</v>
      </c>
      <c r="D96" s="34"/>
      <c r="E96" s="34"/>
      <c r="F96" s="34"/>
      <c r="G96" s="34"/>
      <c r="H96" s="34"/>
      <c r="I96" s="34"/>
      <c r="J96" s="92">
        <f>J122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hidden="1" s="9" customFormat="1" ht="24.96" customHeight="1">
      <c r="A97" s="9"/>
      <c r="B97" s="136"/>
      <c r="C97" s="9"/>
      <c r="D97" s="137" t="s">
        <v>722</v>
      </c>
      <c r="E97" s="138"/>
      <c r="F97" s="138"/>
      <c r="G97" s="138"/>
      <c r="H97" s="138"/>
      <c r="I97" s="138"/>
      <c r="J97" s="139">
        <f>J123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723</v>
      </c>
      <c r="E98" s="142"/>
      <c r="F98" s="142"/>
      <c r="G98" s="142"/>
      <c r="H98" s="142"/>
      <c r="I98" s="142"/>
      <c r="J98" s="143">
        <f>J124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6"/>
      <c r="C99" s="9"/>
      <c r="D99" s="137" t="s">
        <v>194</v>
      </c>
      <c r="E99" s="138"/>
      <c r="F99" s="138"/>
      <c r="G99" s="138"/>
      <c r="H99" s="138"/>
      <c r="I99" s="138"/>
      <c r="J99" s="139">
        <f>J125</f>
        <v>0</v>
      </c>
      <c r="K99" s="9"/>
      <c r="L99" s="13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0"/>
      <c r="C100" s="10"/>
      <c r="D100" s="141" t="s">
        <v>195</v>
      </c>
      <c r="E100" s="142"/>
      <c r="F100" s="142"/>
      <c r="G100" s="142"/>
      <c r="H100" s="142"/>
      <c r="I100" s="142"/>
      <c r="J100" s="143">
        <f>J126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377</v>
      </c>
      <c r="E101" s="142"/>
      <c r="F101" s="142"/>
      <c r="G101" s="142"/>
      <c r="H101" s="142"/>
      <c r="I101" s="142"/>
      <c r="J101" s="143">
        <f>J147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197</v>
      </c>
      <c r="E102" s="142"/>
      <c r="F102" s="142"/>
      <c r="G102" s="142"/>
      <c r="H102" s="142"/>
      <c r="I102" s="142"/>
      <c r="J102" s="143">
        <f>J219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/>
    <row r="106" hidden="1"/>
    <row r="107" hidden="1"/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108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117" t="str">
        <f>E7</f>
        <v>Připojení hradidlových a čerpacích komor k elektrické rozvodné síti</v>
      </c>
      <c r="F112" s="28"/>
      <c r="G112" s="28"/>
      <c r="H112" s="28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99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E9</f>
        <v>04 - D - Bakalovo a Štýřické nábřeží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F12</f>
        <v xml:space="preserve"> </v>
      </c>
      <c r="G116" s="34"/>
      <c r="H116" s="34"/>
      <c r="I116" s="28" t="s">
        <v>22</v>
      </c>
      <c r="J116" s="65" t="str">
        <f>IF(J12="","",J12)</f>
        <v>19. 11. 2021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E15</f>
        <v xml:space="preserve"> </v>
      </c>
      <c r="G118" s="34"/>
      <c r="H118" s="34"/>
      <c r="I118" s="28" t="s">
        <v>29</v>
      </c>
      <c r="J118" s="32" t="str">
        <f>E21</f>
        <v>Ing. Tomáš Veselý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IF(E18="","",E18)</f>
        <v>Vyplň údaj</v>
      </c>
      <c r="G119" s="34"/>
      <c r="H119" s="34"/>
      <c r="I119" s="28" t="s">
        <v>32</v>
      </c>
      <c r="J119" s="32" t="str">
        <f>E24</f>
        <v>Puttner, s.r.o.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44"/>
      <c r="B121" s="145"/>
      <c r="C121" s="146" t="s">
        <v>109</v>
      </c>
      <c r="D121" s="147" t="s">
        <v>60</v>
      </c>
      <c r="E121" s="147" t="s">
        <v>56</v>
      </c>
      <c r="F121" s="147" t="s">
        <v>57</v>
      </c>
      <c r="G121" s="147" t="s">
        <v>110</v>
      </c>
      <c r="H121" s="147" t="s">
        <v>111</v>
      </c>
      <c r="I121" s="147" t="s">
        <v>112</v>
      </c>
      <c r="J121" s="148" t="s">
        <v>103</v>
      </c>
      <c r="K121" s="149" t="s">
        <v>113</v>
      </c>
      <c r="L121" s="150"/>
      <c r="M121" s="82" t="s">
        <v>1</v>
      </c>
      <c r="N121" s="83" t="s">
        <v>39</v>
      </c>
      <c r="O121" s="83" t="s">
        <v>114</v>
      </c>
      <c r="P121" s="83" t="s">
        <v>115</v>
      </c>
      <c r="Q121" s="83" t="s">
        <v>116</v>
      </c>
      <c r="R121" s="83" t="s">
        <v>117</v>
      </c>
      <c r="S121" s="83" t="s">
        <v>118</v>
      </c>
      <c r="T121" s="84" t="s">
        <v>119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="2" customFormat="1" ht="22.8" customHeight="1">
      <c r="A122" s="34"/>
      <c r="B122" s="35"/>
      <c r="C122" s="89" t="s">
        <v>120</v>
      </c>
      <c r="D122" s="34"/>
      <c r="E122" s="34"/>
      <c r="F122" s="34"/>
      <c r="G122" s="34"/>
      <c r="H122" s="34"/>
      <c r="I122" s="34"/>
      <c r="J122" s="151">
        <f>BK122</f>
        <v>0</v>
      </c>
      <c r="K122" s="34"/>
      <c r="L122" s="35"/>
      <c r="M122" s="85"/>
      <c r="N122" s="69"/>
      <c r="O122" s="86"/>
      <c r="P122" s="152">
        <f>P123+P125</f>
        <v>0</v>
      </c>
      <c r="Q122" s="86"/>
      <c r="R122" s="152">
        <f>R123+R125</f>
        <v>57.48962401</v>
      </c>
      <c r="S122" s="86"/>
      <c r="T122" s="153">
        <f>T123+T125</f>
        <v>119.02840000000001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74</v>
      </c>
      <c r="AU122" s="15" t="s">
        <v>105</v>
      </c>
      <c r="BK122" s="154">
        <f>BK123+BK125</f>
        <v>0</v>
      </c>
    </row>
    <row r="123" s="12" customFormat="1" ht="25.92" customHeight="1">
      <c r="A123" s="12"/>
      <c r="B123" s="155"/>
      <c r="C123" s="12"/>
      <c r="D123" s="156" t="s">
        <v>74</v>
      </c>
      <c r="E123" s="157" t="s">
        <v>121</v>
      </c>
      <c r="F123" s="157" t="s">
        <v>724</v>
      </c>
      <c r="G123" s="12"/>
      <c r="H123" s="12"/>
      <c r="I123" s="158"/>
      <c r="J123" s="159">
        <f>BK123</f>
        <v>0</v>
      </c>
      <c r="K123" s="12"/>
      <c r="L123" s="155"/>
      <c r="M123" s="160"/>
      <c r="N123" s="161"/>
      <c r="O123" s="161"/>
      <c r="P123" s="162">
        <f>P124</f>
        <v>0</v>
      </c>
      <c r="Q123" s="161"/>
      <c r="R123" s="162">
        <f>R124</f>
        <v>0</v>
      </c>
      <c r="S123" s="161"/>
      <c r="T123" s="16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83</v>
      </c>
      <c r="AT123" s="164" t="s">
        <v>74</v>
      </c>
      <c r="AU123" s="164" t="s">
        <v>75</v>
      </c>
      <c r="AY123" s="156" t="s">
        <v>123</v>
      </c>
      <c r="BK123" s="165">
        <f>BK124</f>
        <v>0</v>
      </c>
    </row>
    <row r="124" s="12" customFormat="1" ht="22.8" customHeight="1">
      <c r="A124" s="12"/>
      <c r="B124" s="155"/>
      <c r="C124" s="12"/>
      <c r="D124" s="156" t="s">
        <v>74</v>
      </c>
      <c r="E124" s="166" t="s">
        <v>142</v>
      </c>
      <c r="F124" s="166" t="s">
        <v>725</v>
      </c>
      <c r="G124" s="12"/>
      <c r="H124" s="12"/>
      <c r="I124" s="158"/>
      <c r="J124" s="167">
        <f>BK124</f>
        <v>0</v>
      </c>
      <c r="K124" s="12"/>
      <c r="L124" s="155"/>
      <c r="M124" s="160"/>
      <c r="N124" s="161"/>
      <c r="O124" s="161"/>
      <c r="P124" s="162">
        <v>0</v>
      </c>
      <c r="Q124" s="161"/>
      <c r="R124" s="162">
        <v>0</v>
      </c>
      <c r="S124" s="161"/>
      <c r="T124" s="163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83</v>
      </c>
      <c r="AT124" s="164" t="s">
        <v>74</v>
      </c>
      <c r="AU124" s="164" t="s">
        <v>83</v>
      </c>
      <c r="AY124" s="156" t="s">
        <v>123</v>
      </c>
      <c r="BK124" s="165">
        <v>0</v>
      </c>
    </row>
    <row r="125" s="12" customFormat="1" ht="25.92" customHeight="1">
      <c r="A125" s="12"/>
      <c r="B125" s="155"/>
      <c r="C125" s="12"/>
      <c r="D125" s="156" t="s">
        <v>74</v>
      </c>
      <c r="E125" s="157" t="s">
        <v>198</v>
      </c>
      <c r="F125" s="157" t="s">
        <v>199</v>
      </c>
      <c r="G125" s="12"/>
      <c r="H125" s="12"/>
      <c r="I125" s="158"/>
      <c r="J125" s="159">
        <f>BK125</f>
        <v>0</v>
      </c>
      <c r="K125" s="12"/>
      <c r="L125" s="155"/>
      <c r="M125" s="160"/>
      <c r="N125" s="161"/>
      <c r="O125" s="161"/>
      <c r="P125" s="162">
        <f>P126+P147+P219</f>
        <v>0</v>
      </c>
      <c r="Q125" s="161"/>
      <c r="R125" s="162">
        <f>R126+R147+R219</f>
        <v>57.48962401</v>
      </c>
      <c r="S125" s="161"/>
      <c r="T125" s="163">
        <f>T126+T147+T219</f>
        <v>119.02840000000001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135</v>
      </c>
      <c r="AT125" s="164" t="s">
        <v>74</v>
      </c>
      <c r="AU125" s="164" t="s">
        <v>75</v>
      </c>
      <c r="AY125" s="156" t="s">
        <v>123</v>
      </c>
      <c r="BK125" s="165">
        <f>BK126+BK147+BK219</f>
        <v>0</v>
      </c>
    </row>
    <row r="126" s="12" customFormat="1" ht="22.8" customHeight="1">
      <c r="A126" s="12"/>
      <c r="B126" s="155"/>
      <c r="C126" s="12"/>
      <c r="D126" s="156" t="s">
        <v>74</v>
      </c>
      <c r="E126" s="166" t="s">
        <v>200</v>
      </c>
      <c r="F126" s="166" t="s">
        <v>201</v>
      </c>
      <c r="G126" s="12"/>
      <c r="H126" s="12"/>
      <c r="I126" s="158"/>
      <c r="J126" s="167">
        <f>BK126</f>
        <v>0</v>
      </c>
      <c r="K126" s="12"/>
      <c r="L126" s="155"/>
      <c r="M126" s="160"/>
      <c r="N126" s="161"/>
      <c r="O126" s="161"/>
      <c r="P126" s="162">
        <f>SUM(P127:P146)</f>
        <v>0</v>
      </c>
      <c r="Q126" s="161"/>
      <c r="R126" s="162">
        <f>SUM(R127:R146)</f>
        <v>0.97849399999999997</v>
      </c>
      <c r="S126" s="161"/>
      <c r="T126" s="163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135</v>
      </c>
      <c r="AT126" s="164" t="s">
        <v>74</v>
      </c>
      <c r="AU126" s="164" t="s">
        <v>83</v>
      </c>
      <c r="AY126" s="156" t="s">
        <v>123</v>
      </c>
      <c r="BK126" s="165">
        <f>SUM(BK127:BK146)</f>
        <v>0</v>
      </c>
    </row>
    <row r="127" s="2" customFormat="1" ht="37.8" customHeight="1">
      <c r="A127" s="34"/>
      <c r="B127" s="168"/>
      <c r="C127" s="169" t="s">
        <v>83</v>
      </c>
      <c r="D127" s="169" t="s">
        <v>126</v>
      </c>
      <c r="E127" s="170" t="s">
        <v>726</v>
      </c>
      <c r="F127" s="171" t="s">
        <v>727</v>
      </c>
      <c r="G127" s="172" t="s">
        <v>204</v>
      </c>
      <c r="H127" s="173">
        <v>568.70000000000005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40</v>
      </c>
      <c r="O127" s="73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205</v>
      </c>
      <c r="AT127" s="181" t="s">
        <v>126</v>
      </c>
      <c r="AU127" s="181" t="s">
        <v>85</v>
      </c>
      <c r="AY127" s="15" t="s">
        <v>123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83</v>
      </c>
      <c r="BK127" s="182">
        <f>ROUND(I127*H127,2)</f>
        <v>0</v>
      </c>
      <c r="BL127" s="15" t="s">
        <v>205</v>
      </c>
      <c r="BM127" s="181" t="s">
        <v>728</v>
      </c>
    </row>
    <row r="128" s="2" customFormat="1" ht="37.8" customHeight="1">
      <c r="A128" s="34"/>
      <c r="B128" s="168"/>
      <c r="C128" s="169" t="s">
        <v>85</v>
      </c>
      <c r="D128" s="169" t="s">
        <v>126</v>
      </c>
      <c r="E128" s="170" t="s">
        <v>729</v>
      </c>
      <c r="F128" s="171" t="s">
        <v>730</v>
      </c>
      <c r="G128" s="172" t="s">
        <v>204</v>
      </c>
      <c r="H128" s="173">
        <v>26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40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205</v>
      </c>
      <c r="AT128" s="181" t="s">
        <v>126</v>
      </c>
      <c r="AU128" s="181" t="s">
        <v>85</v>
      </c>
      <c r="AY128" s="15" t="s">
        <v>123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83</v>
      </c>
      <c r="BK128" s="182">
        <f>ROUND(I128*H128,2)</f>
        <v>0</v>
      </c>
      <c r="BL128" s="15" t="s">
        <v>205</v>
      </c>
      <c r="BM128" s="181" t="s">
        <v>731</v>
      </c>
    </row>
    <row r="129" s="2" customFormat="1" ht="24.15" customHeight="1">
      <c r="A129" s="34"/>
      <c r="B129" s="168"/>
      <c r="C129" s="188" t="s">
        <v>135</v>
      </c>
      <c r="D129" s="188" t="s">
        <v>198</v>
      </c>
      <c r="E129" s="189" t="s">
        <v>732</v>
      </c>
      <c r="F129" s="190" t="s">
        <v>733</v>
      </c>
      <c r="G129" s="191" t="s">
        <v>204</v>
      </c>
      <c r="H129" s="192">
        <v>594.70000000000005</v>
      </c>
      <c r="I129" s="193"/>
      <c r="J129" s="194">
        <f>ROUND(I129*H129,2)</f>
        <v>0</v>
      </c>
      <c r="K129" s="195"/>
      <c r="L129" s="196"/>
      <c r="M129" s="197" t="s">
        <v>1</v>
      </c>
      <c r="N129" s="198" t="s">
        <v>40</v>
      </c>
      <c r="O129" s="73"/>
      <c r="P129" s="179">
        <f>O129*H129</f>
        <v>0</v>
      </c>
      <c r="Q129" s="179">
        <v>0.0016199999999999999</v>
      </c>
      <c r="R129" s="179">
        <f>Q129*H129</f>
        <v>0.96341399999999999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389</v>
      </c>
      <c r="AT129" s="181" t="s">
        <v>198</v>
      </c>
      <c r="AU129" s="181" t="s">
        <v>85</v>
      </c>
      <c r="AY129" s="15" t="s">
        <v>123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83</v>
      </c>
      <c r="BK129" s="182">
        <f>ROUND(I129*H129,2)</f>
        <v>0</v>
      </c>
      <c r="BL129" s="15" t="s">
        <v>389</v>
      </c>
      <c r="BM129" s="181" t="s">
        <v>734</v>
      </c>
    </row>
    <row r="130" s="2" customFormat="1" ht="24.15" customHeight="1">
      <c r="A130" s="34"/>
      <c r="B130" s="168"/>
      <c r="C130" s="169" t="s">
        <v>130</v>
      </c>
      <c r="D130" s="169" t="s">
        <v>126</v>
      </c>
      <c r="E130" s="170" t="s">
        <v>735</v>
      </c>
      <c r="F130" s="171" t="s">
        <v>736</v>
      </c>
      <c r="G130" s="172" t="s">
        <v>164</v>
      </c>
      <c r="H130" s="173">
        <v>1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40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205</v>
      </c>
      <c r="AT130" s="181" t="s">
        <v>126</v>
      </c>
      <c r="AU130" s="181" t="s">
        <v>85</v>
      </c>
      <c r="AY130" s="15" t="s">
        <v>123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83</v>
      </c>
      <c r="BK130" s="182">
        <f>ROUND(I130*H130,2)</f>
        <v>0</v>
      </c>
      <c r="BL130" s="15" t="s">
        <v>205</v>
      </c>
      <c r="BM130" s="181" t="s">
        <v>737</v>
      </c>
    </row>
    <row r="131" s="2" customFormat="1" ht="24.15" customHeight="1">
      <c r="A131" s="34"/>
      <c r="B131" s="168"/>
      <c r="C131" s="188" t="s">
        <v>142</v>
      </c>
      <c r="D131" s="188" t="s">
        <v>198</v>
      </c>
      <c r="E131" s="189" t="s">
        <v>738</v>
      </c>
      <c r="F131" s="190" t="s">
        <v>739</v>
      </c>
      <c r="G131" s="191" t="s">
        <v>164</v>
      </c>
      <c r="H131" s="192">
        <v>1</v>
      </c>
      <c r="I131" s="193"/>
      <c r="J131" s="194">
        <f>ROUND(I131*H131,2)</f>
        <v>0</v>
      </c>
      <c r="K131" s="195"/>
      <c r="L131" s="196"/>
      <c r="M131" s="197" t="s">
        <v>1</v>
      </c>
      <c r="N131" s="198" t="s">
        <v>40</v>
      </c>
      <c r="O131" s="73"/>
      <c r="P131" s="179">
        <f>O131*H131</f>
        <v>0</v>
      </c>
      <c r="Q131" s="179">
        <v>0.0080999999999999996</v>
      </c>
      <c r="R131" s="179">
        <f>Q131*H131</f>
        <v>0.0080999999999999996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389</v>
      </c>
      <c r="AT131" s="181" t="s">
        <v>198</v>
      </c>
      <c r="AU131" s="181" t="s">
        <v>85</v>
      </c>
      <c r="AY131" s="15" t="s">
        <v>123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83</v>
      </c>
      <c r="BK131" s="182">
        <f>ROUND(I131*H131,2)</f>
        <v>0</v>
      </c>
      <c r="BL131" s="15" t="s">
        <v>389</v>
      </c>
      <c r="BM131" s="181" t="s">
        <v>740</v>
      </c>
    </row>
    <row r="132" s="2" customFormat="1" ht="37.8" customHeight="1">
      <c r="A132" s="34"/>
      <c r="B132" s="168"/>
      <c r="C132" s="169" t="s">
        <v>146</v>
      </c>
      <c r="D132" s="169" t="s">
        <v>126</v>
      </c>
      <c r="E132" s="170" t="s">
        <v>202</v>
      </c>
      <c r="F132" s="171" t="s">
        <v>203</v>
      </c>
      <c r="G132" s="172" t="s">
        <v>204</v>
      </c>
      <c r="H132" s="173">
        <v>3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40</v>
      </c>
      <c r="O132" s="73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205</v>
      </c>
      <c r="AT132" s="181" t="s">
        <v>126</v>
      </c>
      <c r="AU132" s="181" t="s">
        <v>85</v>
      </c>
      <c r="AY132" s="15" t="s">
        <v>123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83</v>
      </c>
      <c r="BK132" s="182">
        <f>ROUND(I132*H132,2)</f>
        <v>0</v>
      </c>
      <c r="BL132" s="15" t="s">
        <v>205</v>
      </c>
      <c r="BM132" s="181" t="s">
        <v>741</v>
      </c>
    </row>
    <row r="133" s="2" customFormat="1" ht="37.8" customHeight="1">
      <c r="A133" s="34"/>
      <c r="B133" s="168"/>
      <c r="C133" s="169" t="s">
        <v>150</v>
      </c>
      <c r="D133" s="169" t="s">
        <v>126</v>
      </c>
      <c r="E133" s="170" t="s">
        <v>207</v>
      </c>
      <c r="F133" s="171" t="s">
        <v>208</v>
      </c>
      <c r="G133" s="172" t="s">
        <v>204</v>
      </c>
      <c r="H133" s="173">
        <v>4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40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205</v>
      </c>
      <c r="AT133" s="181" t="s">
        <v>126</v>
      </c>
      <c r="AU133" s="181" t="s">
        <v>85</v>
      </c>
      <c r="AY133" s="15" t="s">
        <v>123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83</v>
      </c>
      <c r="BK133" s="182">
        <f>ROUND(I133*H133,2)</f>
        <v>0</v>
      </c>
      <c r="BL133" s="15" t="s">
        <v>205</v>
      </c>
      <c r="BM133" s="181" t="s">
        <v>742</v>
      </c>
    </row>
    <row r="134" s="2" customFormat="1" ht="24.15" customHeight="1">
      <c r="A134" s="34"/>
      <c r="B134" s="168"/>
      <c r="C134" s="188" t="s">
        <v>154</v>
      </c>
      <c r="D134" s="188" t="s">
        <v>198</v>
      </c>
      <c r="E134" s="189" t="s">
        <v>210</v>
      </c>
      <c r="F134" s="190" t="s">
        <v>211</v>
      </c>
      <c r="G134" s="191" t="s">
        <v>204</v>
      </c>
      <c r="H134" s="192">
        <v>7</v>
      </c>
      <c r="I134" s="193"/>
      <c r="J134" s="194">
        <f>ROUND(I134*H134,2)</f>
        <v>0</v>
      </c>
      <c r="K134" s="195"/>
      <c r="L134" s="196"/>
      <c r="M134" s="197" t="s">
        <v>1</v>
      </c>
      <c r="N134" s="198" t="s">
        <v>40</v>
      </c>
      <c r="O134" s="73"/>
      <c r="P134" s="179">
        <f>O134*H134</f>
        <v>0</v>
      </c>
      <c r="Q134" s="179">
        <v>0.00029</v>
      </c>
      <c r="R134" s="179">
        <f>Q134*H134</f>
        <v>0.0020300000000000001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389</v>
      </c>
      <c r="AT134" s="181" t="s">
        <v>198</v>
      </c>
      <c r="AU134" s="181" t="s">
        <v>85</v>
      </c>
      <c r="AY134" s="15" t="s">
        <v>123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83</v>
      </c>
      <c r="BK134" s="182">
        <f>ROUND(I134*H134,2)</f>
        <v>0</v>
      </c>
      <c r="BL134" s="15" t="s">
        <v>389</v>
      </c>
      <c r="BM134" s="181" t="s">
        <v>743</v>
      </c>
    </row>
    <row r="135" s="2" customFormat="1" ht="24.15" customHeight="1">
      <c r="A135" s="34"/>
      <c r="B135" s="168"/>
      <c r="C135" s="169" t="s">
        <v>124</v>
      </c>
      <c r="D135" s="169" t="s">
        <v>126</v>
      </c>
      <c r="E135" s="170" t="s">
        <v>744</v>
      </c>
      <c r="F135" s="171" t="s">
        <v>745</v>
      </c>
      <c r="G135" s="172" t="s">
        <v>164</v>
      </c>
      <c r="H135" s="173">
        <v>4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40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205</v>
      </c>
      <c r="AT135" s="181" t="s">
        <v>126</v>
      </c>
      <c r="AU135" s="181" t="s">
        <v>85</v>
      </c>
      <c r="AY135" s="15" t="s">
        <v>123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83</v>
      </c>
      <c r="BK135" s="182">
        <f>ROUND(I135*H135,2)</f>
        <v>0</v>
      </c>
      <c r="BL135" s="15" t="s">
        <v>205</v>
      </c>
      <c r="BM135" s="181" t="s">
        <v>746</v>
      </c>
    </row>
    <row r="136" s="2" customFormat="1" ht="16.5" customHeight="1">
      <c r="A136" s="34"/>
      <c r="B136" s="168"/>
      <c r="C136" s="188" t="s">
        <v>161</v>
      </c>
      <c r="D136" s="188" t="s">
        <v>198</v>
      </c>
      <c r="E136" s="189" t="s">
        <v>747</v>
      </c>
      <c r="F136" s="190" t="s">
        <v>748</v>
      </c>
      <c r="G136" s="191" t="s">
        <v>164</v>
      </c>
      <c r="H136" s="192">
        <v>4</v>
      </c>
      <c r="I136" s="193"/>
      <c r="J136" s="194">
        <f>ROUND(I136*H136,2)</f>
        <v>0</v>
      </c>
      <c r="K136" s="195"/>
      <c r="L136" s="196"/>
      <c r="M136" s="197" t="s">
        <v>1</v>
      </c>
      <c r="N136" s="198" t="s">
        <v>40</v>
      </c>
      <c r="O136" s="73"/>
      <c r="P136" s="179">
        <f>O136*H136</f>
        <v>0</v>
      </c>
      <c r="Q136" s="179">
        <v>0.00013999999999999999</v>
      </c>
      <c r="R136" s="179">
        <f>Q136*H136</f>
        <v>0.00055999999999999995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389</v>
      </c>
      <c r="AT136" s="181" t="s">
        <v>198</v>
      </c>
      <c r="AU136" s="181" t="s">
        <v>85</v>
      </c>
      <c r="AY136" s="15" t="s">
        <v>123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5" t="s">
        <v>83</v>
      </c>
      <c r="BK136" s="182">
        <f>ROUND(I136*H136,2)</f>
        <v>0</v>
      </c>
      <c r="BL136" s="15" t="s">
        <v>389</v>
      </c>
      <c r="BM136" s="181" t="s">
        <v>749</v>
      </c>
    </row>
    <row r="137" s="2" customFormat="1" ht="24.15" customHeight="1">
      <c r="A137" s="34"/>
      <c r="B137" s="168"/>
      <c r="C137" s="169" t="s">
        <v>166</v>
      </c>
      <c r="D137" s="169" t="s">
        <v>126</v>
      </c>
      <c r="E137" s="170" t="s">
        <v>750</v>
      </c>
      <c r="F137" s="171" t="s">
        <v>751</v>
      </c>
      <c r="G137" s="172" t="s">
        <v>164</v>
      </c>
      <c r="H137" s="173">
        <v>16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40</v>
      </c>
      <c r="O137" s="73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205</v>
      </c>
      <c r="AT137" s="181" t="s">
        <v>126</v>
      </c>
      <c r="AU137" s="181" t="s">
        <v>85</v>
      </c>
      <c r="AY137" s="15" t="s">
        <v>123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83</v>
      </c>
      <c r="BK137" s="182">
        <f>ROUND(I137*H137,2)</f>
        <v>0</v>
      </c>
      <c r="BL137" s="15" t="s">
        <v>205</v>
      </c>
      <c r="BM137" s="181" t="s">
        <v>752</v>
      </c>
    </row>
    <row r="138" s="2" customFormat="1" ht="24.15" customHeight="1">
      <c r="A138" s="34"/>
      <c r="B138" s="168"/>
      <c r="C138" s="169" t="s">
        <v>170</v>
      </c>
      <c r="D138" s="169" t="s">
        <v>126</v>
      </c>
      <c r="E138" s="170" t="s">
        <v>214</v>
      </c>
      <c r="F138" s="171" t="s">
        <v>215</v>
      </c>
      <c r="G138" s="172" t="s">
        <v>164</v>
      </c>
      <c r="H138" s="173">
        <v>8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40</v>
      </c>
      <c r="O138" s="73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205</v>
      </c>
      <c r="AT138" s="181" t="s">
        <v>126</v>
      </c>
      <c r="AU138" s="181" t="s">
        <v>85</v>
      </c>
      <c r="AY138" s="15" t="s">
        <v>123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83</v>
      </c>
      <c r="BK138" s="182">
        <f>ROUND(I138*H138,2)</f>
        <v>0</v>
      </c>
      <c r="BL138" s="15" t="s">
        <v>205</v>
      </c>
      <c r="BM138" s="181" t="s">
        <v>753</v>
      </c>
    </row>
    <row r="139" s="2" customFormat="1" ht="16.5" customHeight="1">
      <c r="A139" s="34"/>
      <c r="B139" s="168"/>
      <c r="C139" s="169" t="s">
        <v>174</v>
      </c>
      <c r="D139" s="169" t="s">
        <v>126</v>
      </c>
      <c r="E139" s="170" t="s">
        <v>232</v>
      </c>
      <c r="F139" s="171" t="s">
        <v>233</v>
      </c>
      <c r="G139" s="172" t="s">
        <v>164</v>
      </c>
      <c r="H139" s="173">
        <v>6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40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205</v>
      </c>
      <c r="AT139" s="181" t="s">
        <v>126</v>
      </c>
      <c r="AU139" s="181" t="s">
        <v>85</v>
      </c>
      <c r="AY139" s="15" t="s">
        <v>123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83</v>
      </c>
      <c r="BK139" s="182">
        <f>ROUND(I139*H139,2)</f>
        <v>0</v>
      </c>
      <c r="BL139" s="15" t="s">
        <v>205</v>
      </c>
      <c r="BM139" s="181" t="s">
        <v>754</v>
      </c>
    </row>
    <row r="140" s="2" customFormat="1" ht="16.5" customHeight="1">
      <c r="A140" s="34"/>
      <c r="B140" s="168"/>
      <c r="C140" s="169" t="s">
        <v>178</v>
      </c>
      <c r="D140" s="169" t="s">
        <v>126</v>
      </c>
      <c r="E140" s="170" t="s">
        <v>217</v>
      </c>
      <c r="F140" s="171" t="s">
        <v>218</v>
      </c>
      <c r="G140" s="172" t="s">
        <v>164</v>
      </c>
      <c r="H140" s="173">
        <v>3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40</v>
      </c>
      <c r="O140" s="73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205</v>
      </c>
      <c r="AT140" s="181" t="s">
        <v>126</v>
      </c>
      <c r="AU140" s="181" t="s">
        <v>85</v>
      </c>
      <c r="AY140" s="15" t="s">
        <v>123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83</v>
      </c>
      <c r="BK140" s="182">
        <f>ROUND(I140*H140,2)</f>
        <v>0</v>
      </c>
      <c r="BL140" s="15" t="s">
        <v>205</v>
      </c>
      <c r="BM140" s="181" t="s">
        <v>755</v>
      </c>
    </row>
    <row r="141" s="2" customFormat="1" ht="24.15" customHeight="1">
      <c r="A141" s="34"/>
      <c r="B141" s="168"/>
      <c r="C141" s="188" t="s">
        <v>8</v>
      </c>
      <c r="D141" s="188" t="s">
        <v>198</v>
      </c>
      <c r="E141" s="189" t="s">
        <v>631</v>
      </c>
      <c r="F141" s="190" t="s">
        <v>632</v>
      </c>
      <c r="G141" s="191" t="s">
        <v>164</v>
      </c>
      <c r="H141" s="192">
        <v>3</v>
      </c>
      <c r="I141" s="193"/>
      <c r="J141" s="194">
        <f>ROUND(I141*H141,2)</f>
        <v>0</v>
      </c>
      <c r="K141" s="195"/>
      <c r="L141" s="196"/>
      <c r="M141" s="197" t="s">
        <v>1</v>
      </c>
      <c r="N141" s="198" t="s">
        <v>40</v>
      </c>
      <c r="O141" s="73"/>
      <c r="P141" s="179">
        <f>O141*H141</f>
        <v>0</v>
      </c>
      <c r="Q141" s="179">
        <v>0.00012999999999999999</v>
      </c>
      <c r="R141" s="179">
        <f>Q141*H141</f>
        <v>0.00038999999999999994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389</v>
      </c>
      <c r="AT141" s="181" t="s">
        <v>198</v>
      </c>
      <c r="AU141" s="181" t="s">
        <v>85</v>
      </c>
      <c r="AY141" s="15" t="s">
        <v>123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83</v>
      </c>
      <c r="BK141" s="182">
        <f>ROUND(I141*H141,2)</f>
        <v>0</v>
      </c>
      <c r="BL141" s="15" t="s">
        <v>389</v>
      </c>
      <c r="BM141" s="181" t="s">
        <v>756</v>
      </c>
    </row>
    <row r="142" s="2" customFormat="1" ht="16.5" customHeight="1">
      <c r="A142" s="34"/>
      <c r="B142" s="168"/>
      <c r="C142" s="188" t="s">
        <v>185</v>
      </c>
      <c r="D142" s="188" t="s">
        <v>198</v>
      </c>
      <c r="E142" s="189" t="s">
        <v>757</v>
      </c>
      <c r="F142" s="190" t="s">
        <v>758</v>
      </c>
      <c r="G142" s="191" t="s">
        <v>164</v>
      </c>
      <c r="H142" s="192">
        <v>1</v>
      </c>
      <c r="I142" s="193"/>
      <c r="J142" s="194">
        <f>ROUND(I142*H142,2)</f>
        <v>0</v>
      </c>
      <c r="K142" s="195"/>
      <c r="L142" s="196"/>
      <c r="M142" s="197" t="s">
        <v>1</v>
      </c>
      <c r="N142" s="198" t="s">
        <v>40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212</v>
      </c>
      <c r="AT142" s="181" t="s">
        <v>198</v>
      </c>
      <c r="AU142" s="181" t="s">
        <v>85</v>
      </c>
      <c r="AY142" s="15" t="s">
        <v>123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83</v>
      </c>
      <c r="BK142" s="182">
        <f>ROUND(I142*H142,2)</f>
        <v>0</v>
      </c>
      <c r="BL142" s="15" t="s">
        <v>205</v>
      </c>
      <c r="BM142" s="181" t="s">
        <v>759</v>
      </c>
    </row>
    <row r="143" s="2" customFormat="1" ht="16.5" customHeight="1">
      <c r="A143" s="34"/>
      <c r="B143" s="168"/>
      <c r="C143" s="169" t="s">
        <v>189</v>
      </c>
      <c r="D143" s="169" t="s">
        <v>126</v>
      </c>
      <c r="E143" s="170" t="s">
        <v>235</v>
      </c>
      <c r="F143" s="171" t="s">
        <v>236</v>
      </c>
      <c r="G143" s="172" t="s">
        <v>164</v>
      </c>
      <c r="H143" s="173">
        <v>4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40</v>
      </c>
      <c r="O143" s="73"/>
      <c r="P143" s="179">
        <f>O143*H143</f>
        <v>0</v>
      </c>
      <c r="Q143" s="179">
        <v>0.001</v>
      </c>
      <c r="R143" s="179">
        <f>Q143*H143</f>
        <v>0.0040000000000000001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205</v>
      </c>
      <c r="AT143" s="181" t="s">
        <v>126</v>
      </c>
      <c r="AU143" s="181" t="s">
        <v>85</v>
      </c>
      <c r="AY143" s="15" t="s">
        <v>123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83</v>
      </c>
      <c r="BK143" s="182">
        <f>ROUND(I143*H143,2)</f>
        <v>0</v>
      </c>
      <c r="BL143" s="15" t="s">
        <v>205</v>
      </c>
      <c r="BM143" s="181" t="s">
        <v>760</v>
      </c>
    </row>
    <row r="144" s="2" customFormat="1" ht="24.15" customHeight="1">
      <c r="A144" s="34"/>
      <c r="B144" s="168"/>
      <c r="C144" s="169" t="s">
        <v>261</v>
      </c>
      <c r="D144" s="169" t="s">
        <v>126</v>
      </c>
      <c r="E144" s="170" t="s">
        <v>410</v>
      </c>
      <c r="F144" s="171" t="s">
        <v>411</v>
      </c>
      <c r="G144" s="172" t="s">
        <v>204</v>
      </c>
      <c r="H144" s="173">
        <v>88</v>
      </c>
      <c r="I144" s="174"/>
      <c r="J144" s="175">
        <f>ROUND(I144*H144,2)</f>
        <v>0</v>
      </c>
      <c r="K144" s="176"/>
      <c r="L144" s="35"/>
      <c r="M144" s="177" t="s">
        <v>1</v>
      </c>
      <c r="N144" s="178" t="s">
        <v>40</v>
      </c>
      <c r="O144" s="73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205</v>
      </c>
      <c r="AT144" s="181" t="s">
        <v>126</v>
      </c>
      <c r="AU144" s="181" t="s">
        <v>85</v>
      </c>
      <c r="AY144" s="15" t="s">
        <v>123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5" t="s">
        <v>83</v>
      </c>
      <c r="BK144" s="182">
        <f>ROUND(I144*H144,2)</f>
        <v>0</v>
      </c>
      <c r="BL144" s="15" t="s">
        <v>205</v>
      </c>
      <c r="BM144" s="181" t="s">
        <v>761</v>
      </c>
    </row>
    <row r="145" s="2" customFormat="1" ht="16.5" customHeight="1">
      <c r="A145" s="34"/>
      <c r="B145" s="168"/>
      <c r="C145" s="169" t="s">
        <v>265</v>
      </c>
      <c r="D145" s="169" t="s">
        <v>126</v>
      </c>
      <c r="E145" s="170" t="s">
        <v>241</v>
      </c>
      <c r="F145" s="171" t="s">
        <v>242</v>
      </c>
      <c r="G145" s="172" t="s">
        <v>164</v>
      </c>
      <c r="H145" s="173">
        <v>10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40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205</v>
      </c>
      <c r="AT145" s="181" t="s">
        <v>126</v>
      </c>
      <c r="AU145" s="181" t="s">
        <v>85</v>
      </c>
      <c r="AY145" s="15" t="s">
        <v>123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83</v>
      </c>
      <c r="BK145" s="182">
        <f>ROUND(I145*H145,2)</f>
        <v>0</v>
      </c>
      <c r="BL145" s="15" t="s">
        <v>205</v>
      </c>
      <c r="BM145" s="181" t="s">
        <v>762</v>
      </c>
    </row>
    <row r="146" s="2" customFormat="1" ht="16.5" customHeight="1">
      <c r="A146" s="34"/>
      <c r="B146" s="168"/>
      <c r="C146" s="188" t="s">
        <v>269</v>
      </c>
      <c r="D146" s="188" t="s">
        <v>198</v>
      </c>
      <c r="E146" s="189" t="s">
        <v>244</v>
      </c>
      <c r="F146" s="190" t="s">
        <v>245</v>
      </c>
      <c r="G146" s="191" t="s">
        <v>246</v>
      </c>
      <c r="H146" s="192">
        <v>5</v>
      </c>
      <c r="I146" s="193"/>
      <c r="J146" s="194">
        <f>ROUND(I146*H146,2)</f>
        <v>0</v>
      </c>
      <c r="K146" s="195"/>
      <c r="L146" s="196"/>
      <c r="M146" s="197" t="s">
        <v>1</v>
      </c>
      <c r="N146" s="198" t="s">
        <v>40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212</v>
      </c>
      <c r="AT146" s="181" t="s">
        <v>198</v>
      </c>
      <c r="AU146" s="181" t="s">
        <v>85</v>
      </c>
      <c r="AY146" s="15" t="s">
        <v>123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83</v>
      </c>
      <c r="BK146" s="182">
        <f>ROUND(I146*H146,2)</f>
        <v>0</v>
      </c>
      <c r="BL146" s="15" t="s">
        <v>205</v>
      </c>
      <c r="BM146" s="181" t="s">
        <v>763</v>
      </c>
    </row>
    <row r="147" s="12" customFormat="1" ht="22.8" customHeight="1">
      <c r="A147" s="12"/>
      <c r="B147" s="155"/>
      <c r="C147" s="12"/>
      <c r="D147" s="156" t="s">
        <v>74</v>
      </c>
      <c r="E147" s="166" t="s">
        <v>248</v>
      </c>
      <c r="F147" s="166" t="s">
        <v>415</v>
      </c>
      <c r="G147" s="12"/>
      <c r="H147" s="12"/>
      <c r="I147" s="158"/>
      <c r="J147" s="167">
        <f>BK147</f>
        <v>0</v>
      </c>
      <c r="K147" s="12"/>
      <c r="L147" s="155"/>
      <c r="M147" s="160"/>
      <c r="N147" s="161"/>
      <c r="O147" s="161"/>
      <c r="P147" s="162">
        <f>SUM(P148:P218)</f>
        <v>0</v>
      </c>
      <c r="Q147" s="161"/>
      <c r="R147" s="162">
        <f>SUM(R148:R218)</f>
        <v>56.511130010000002</v>
      </c>
      <c r="S147" s="161"/>
      <c r="T147" s="163">
        <f>SUM(T148:T218)</f>
        <v>119.02840000000001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6" t="s">
        <v>135</v>
      </c>
      <c r="AT147" s="164" t="s">
        <v>74</v>
      </c>
      <c r="AU147" s="164" t="s">
        <v>83</v>
      </c>
      <c r="AY147" s="156" t="s">
        <v>123</v>
      </c>
      <c r="BK147" s="165">
        <f>SUM(BK148:BK218)</f>
        <v>0</v>
      </c>
    </row>
    <row r="148" s="2" customFormat="1" ht="24.15" customHeight="1">
      <c r="A148" s="34"/>
      <c r="B148" s="168"/>
      <c r="C148" s="169" t="s">
        <v>7</v>
      </c>
      <c r="D148" s="169" t="s">
        <v>126</v>
      </c>
      <c r="E148" s="170" t="s">
        <v>250</v>
      </c>
      <c r="F148" s="171" t="s">
        <v>251</v>
      </c>
      <c r="G148" s="172" t="s">
        <v>252</v>
      </c>
      <c r="H148" s="173">
        <v>0.505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40</v>
      </c>
      <c r="O148" s="73"/>
      <c r="P148" s="179">
        <f>O148*H148</f>
        <v>0</v>
      </c>
      <c r="Q148" s="179">
        <v>0.0088000000000000005</v>
      </c>
      <c r="R148" s="179">
        <f>Q148*H148</f>
        <v>0.004444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205</v>
      </c>
      <c r="AT148" s="181" t="s">
        <v>126</v>
      </c>
      <c r="AU148" s="181" t="s">
        <v>85</v>
      </c>
      <c r="AY148" s="15" t="s">
        <v>123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83</v>
      </c>
      <c r="BK148" s="182">
        <f>ROUND(I148*H148,2)</f>
        <v>0</v>
      </c>
      <c r="BL148" s="15" t="s">
        <v>205</v>
      </c>
      <c r="BM148" s="181" t="s">
        <v>764</v>
      </c>
    </row>
    <row r="149" s="2" customFormat="1" ht="16.5" customHeight="1">
      <c r="A149" s="34"/>
      <c r="B149" s="168"/>
      <c r="C149" s="169" t="s">
        <v>276</v>
      </c>
      <c r="D149" s="169" t="s">
        <v>126</v>
      </c>
      <c r="E149" s="170" t="s">
        <v>266</v>
      </c>
      <c r="F149" s="171" t="s">
        <v>267</v>
      </c>
      <c r="G149" s="172" t="s">
        <v>256</v>
      </c>
      <c r="H149" s="173">
        <v>147</v>
      </c>
      <c r="I149" s="174"/>
      <c r="J149" s="175">
        <f>ROUND(I149*H149,2)</f>
        <v>0</v>
      </c>
      <c r="K149" s="176"/>
      <c r="L149" s="35"/>
      <c r="M149" s="177" t="s">
        <v>1</v>
      </c>
      <c r="N149" s="178" t="s">
        <v>40</v>
      </c>
      <c r="O149" s="73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205</v>
      </c>
      <c r="AT149" s="181" t="s">
        <v>126</v>
      </c>
      <c r="AU149" s="181" t="s">
        <v>85</v>
      </c>
      <c r="AY149" s="15" t="s">
        <v>123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83</v>
      </c>
      <c r="BK149" s="182">
        <f>ROUND(I149*H149,2)</f>
        <v>0</v>
      </c>
      <c r="BL149" s="15" t="s">
        <v>205</v>
      </c>
      <c r="BM149" s="181" t="s">
        <v>765</v>
      </c>
    </row>
    <row r="150" s="2" customFormat="1" ht="24.15" customHeight="1">
      <c r="A150" s="34"/>
      <c r="B150" s="168"/>
      <c r="C150" s="169" t="s">
        <v>281</v>
      </c>
      <c r="D150" s="169" t="s">
        <v>126</v>
      </c>
      <c r="E150" s="170" t="s">
        <v>418</v>
      </c>
      <c r="F150" s="171" t="s">
        <v>419</v>
      </c>
      <c r="G150" s="172" t="s">
        <v>279</v>
      </c>
      <c r="H150" s="173">
        <v>26</v>
      </c>
      <c r="I150" s="174"/>
      <c r="J150" s="175">
        <f>ROUND(I150*H150,2)</f>
        <v>0</v>
      </c>
      <c r="K150" s="176"/>
      <c r="L150" s="35"/>
      <c r="M150" s="177" t="s">
        <v>1</v>
      </c>
      <c r="N150" s="178" t="s">
        <v>40</v>
      </c>
      <c r="O150" s="73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205</v>
      </c>
      <c r="AT150" s="181" t="s">
        <v>126</v>
      </c>
      <c r="AU150" s="181" t="s">
        <v>85</v>
      </c>
      <c r="AY150" s="15" t="s">
        <v>123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5" t="s">
        <v>83</v>
      </c>
      <c r="BK150" s="182">
        <f>ROUND(I150*H150,2)</f>
        <v>0</v>
      </c>
      <c r="BL150" s="15" t="s">
        <v>205</v>
      </c>
      <c r="BM150" s="181" t="s">
        <v>766</v>
      </c>
    </row>
    <row r="151" s="2" customFormat="1" ht="24.15" customHeight="1">
      <c r="A151" s="34"/>
      <c r="B151" s="168"/>
      <c r="C151" s="169" t="s">
        <v>285</v>
      </c>
      <c r="D151" s="169" t="s">
        <v>126</v>
      </c>
      <c r="E151" s="170" t="s">
        <v>421</v>
      </c>
      <c r="F151" s="171" t="s">
        <v>422</v>
      </c>
      <c r="G151" s="172" t="s">
        <v>279</v>
      </c>
      <c r="H151" s="173">
        <v>26</v>
      </c>
      <c r="I151" s="174"/>
      <c r="J151" s="175">
        <f>ROUND(I151*H151,2)</f>
        <v>0</v>
      </c>
      <c r="K151" s="176"/>
      <c r="L151" s="35"/>
      <c r="M151" s="177" t="s">
        <v>1</v>
      </c>
      <c r="N151" s="178" t="s">
        <v>40</v>
      </c>
      <c r="O151" s="73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205</v>
      </c>
      <c r="AT151" s="181" t="s">
        <v>126</v>
      </c>
      <c r="AU151" s="181" t="s">
        <v>85</v>
      </c>
      <c r="AY151" s="15" t="s">
        <v>123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5" t="s">
        <v>83</v>
      </c>
      <c r="BK151" s="182">
        <f>ROUND(I151*H151,2)</f>
        <v>0</v>
      </c>
      <c r="BL151" s="15" t="s">
        <v>205</v>
      </c>
      <c r="BM151" s="181" t="s">
        <v>767</v>
      </c>
    </row>
    <row r="152" s="2" customFormat="1" ht="16.5" customHeight="1">
      <c r="A152" s="34"/>
      <c r="B152" s="168"/>
      <c r="C152" s="169" t="s">
        <v>289</v>
      </c>
      <c r="D152" s="169" t="s">
        <v>126</v>
      </c>
      <c r="E152" s="170" t="s">
        <v>424</v>
      </c>
      <c r="F152" s="171" t="s">
        <v>425</v>
      </c>
      <c r="G152" s="172" t="s">
        <v>256</v>
      </c>
      <c r="H152" s="173">
        <v>48</v>
      </c>
      <c r="I152" s="174"/>
      <c r="J152" s="175">
        <f>ROUND(I152*H152,2)</f>
        <v>0</v>
      </c>
      <c r="K152" s="176"/>
      <c r="L152" s="35"/>
      <c r="M152" s="177" t="s">
        <v>1</v>
      </c>
      <c r="N152" s="178" t="s">
        <v>40</v>
      </c>
      <c r="O152" s="73"/>
      <c r="P152" s="179">
        <f>O152*H152</f>
        <v>0</v>
      </c>
      <c r="Q152" s="179">
        <v>0.00069999999999999999</v>
      </c>
      <c r="R152" s="179">
        <f>Q152*H152</f>
        <v>0.033599999999999998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205</v>
      </c>
      <c r="AT152" s="181" t="s">
        <v>126</v>
      </c>
      <c r="AU152" s="181" t="s">
        <v>85</v>
      </c>
      <c r="AY152" s="15" t="s">
        <v>123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5" t="s">
        <v>83</v>
      </c>
      <c r="BK152" s="182">
        <f>ROUND(I152*H152,2)</f>
        <v>0</v>
      </c>
      <c r="BL152" s="15" t="s">
        <v>205</v>
      </c>
      <c r="BM152" s="181" t="s">
        <v>768</v>
      </c>
    </row>
    <row r="153" s="2" customFormat="1" ht="21.75" customHeight="1">
      <c r="A153" s="34"/>
      <c r="B153" s="168"/>
      <c r="C153" s="169" t="s">
        <v>293</v>
      </c>
      <c r="D153" s="169" t="s">
        <v>126</v>
      </c>
      <c r="E153" s="170" t="s">
        <v>427</v>
      </c>
      <c r="F153" s="171" t="s">
        <v>428</v>
      </c>
      <c r="G153" s="172" t="s">
        <v>256</v>
      </c>
      <c r="H153" s="173">
        <v>48</v>
      </c>
      <c r="I153" s="174"/>
      <c r="J153" s="175">
        <f>ROUND(I153*H153,2)</f>
        <v>0</v>
      </c>
      <c r="K153" s="176"/>
      <c r="L153" s="35"/>
      <c r="M153" s="177" t="s">
        <v>1</v>
      </c>
      <c r="N153" s="178" t="s">
        <v>40</v>
      </c>
      <c r="O153" s="73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205</v>
      </c>
      <c r="AT153" s="181" t="s">
        <v>126</v>
      </c>
      <c r="AU153" s="181" t="s">
        <v>85</v>
      </c>
      <c r="AY153" s="15" t="s">
        <v>123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5" t="s">
        <v>83</v>
      </c>
      <c r="BK153" s="182">
        <f>ROUND(I153*H153,2)</f>
        <v>0</v>
      </c>
      <c r="BL153" s="15" t="s">
        <v>205</v>
      </c>
      <c r="BM153" s="181" t="s">
        <v>769</v>
      </c>
    </row>
    <row r="154" s="2" customFormat="1" ht="24.15" customHeight="1">
      <c r="A154" s="34"/>
      <c r="B154" s="168"/>
      <c r="C154" s="169" t="s">
        <v>297</v>
      </c>
      <c r="D154" s="169" t="s">
        <v>126</v>
      </c>
      <c r="E154" s="170" t="s">
        <v>430</v>
      </c>
      <c r="F154" s="171" t="s">
        <v>431</v>
      </c>
      <c r="G154" s="172" t="s">
        <v>204</v>
      </c>
      <c r="H154" s="173">
        <v>123</v>
      </c>
      <c r="I154" s="174"/>
      <c r="J154" s="175">
        <f>ROUND(I154*H154,2)</f>
        <v>0</v>
      </c>
      <c r="K154" s="176"/>
      <c r="L154" s="35"/>
      <c r="M154" s="177" t="s">
        <v>1</v>
      </c>
      <c r="N154" s="178" t="s">
        <v>40</v>
      </c>
      <c r="O154" s="73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1" t="s">
        <v>205</v>
      </c>
      <c r="AT154" s="181" t="s">
        <v>126</v>
      </c>
      <c r="AU154" s="181" t="s">
        <v>85</v>
      </c>
      <c r="AY154" s="15" t="s">
        <v>123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5" t="s">
        <v>83</v>
      </c>
      <c r="BK154" s="182">
        <f>ROUND(I154*H154,2)</f>
        <v>0</v>
      </c>
      <c r="BL154" s="15" t="s">
        <v>205</v>
      </c>
      <c r="BM154" s="181" t="s">
        <v>770</v>
      </c>
    </row>
    <row r="155" s="2" customFormat="1" ht="24.15" customHeight="1">
      <c r="A155" s="34"/>
      <c r="B155" s="168"/>
      <c r="C155" s="169" t="s">
        <v>302</v>
      </c>
      <c r="D155" s="169" t="s">
        <v>126</v>
      </c>
      <c r="E155" s="170" t="s">
        <v>270</v>
      </c>
      <c r="F155" s="171" t="s">
        <v>271</v>
      </c>
      <c r="G155" s="172" t="s">
        <v>204</v>
      </c>
      <c r="H155" s="173">
        <v>294</v>
      </c>
      <c r="I155" s="174"/>
      <c r="J155" s="175">
        <f>ROUND(I155*H155,2)</f>
        <v>0</v>
      </c>
      <c r="K155" s="176"/>
      <c r="L155" s="35"/>
      <c r="M155" s="177" t="s">
        <v>1</v>
      </c>
      <c r="N155" s="178" t="s">
        <v>40</v>
      </c>
      <c r="O155" s="73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1" t="s">
        <v>205</v>
      </c>
      <c r="AT155" s="181" t="s">
        <v>126</v>
      </c>
      <c r="AU155" s="181" t="s">
        <v>85</v>
      </c>
      <c r="AY155" s="15" t="s">
        <v>123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5" t="s">
        <v>83</v>
      </c>
      <c r="BK155" s="182">
        <f>ROUND(I155*H155,2)</f>
        <v>0</v>
      </c>
      <c r="BL155" s="15" t="s">
        <v>205</v>
      </c>
      <c r="BM155" s="181" t="s">
        <v>771</v>
      </c>
    </row>
    <row r="156" s="2" customFormat="1" ht="24.15" customHeight="1">
      <c r="A156" s="34"/>
      <c r="B156" s="168"/>
      <c r="C156" s="169" t="s">
        <v>306</v>
      </c>
      <c r="D156" s="169" t="s">
        <v>126</v>
      </c>
      <c r="E156" s="170" t="s">
        <v>434</v>
      </c>
      <c r="F156" s="171" t="s">
        <v>435</v>
      </c>
      <c r="G156" s="172" t="s">
        <v>204</v>
      </c>
      <c r="H156" s="173">
        <v>35</v>
      </c>
      <c r="I156" s="174"/>
      <c r="J156" s="175">
        <f>ROUND(I156*H156,2)</f>
        <v>0</v>
      </c>
      <c r="K156" s="176"/>
      <c r="L156" s="35"/>
      <c r="M156" s="177" t="s">
        <v>1</v>
      </c>
      <c r="N156" s="178" t="s">
        <v>40</v>
      </c>
      <c r="O156" s="73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1" t="s">
        <v>205</v>
      </c>
      <c r="AT156" s="181" t="s">
        <v>126</v>
      </c>
      <c r="AU156" s="181" t="s">
        <v>85</v>
      </c>
      <c r="AY156" s="15" t="s">
        <v>123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5" t="s">
        <v>83</v>
      </c>
      <c r="BK156" s="182">
        <f>ROUND(I156*H156,2)</f>
        <v>0</v>
      </c>
      <c r="BL156" s="15" t="s">
        <v>205</v>
      </c>
      <c r="BM156" s="181" t="s">
        <v>772</v>
      </c>
    </row>
    <row r="157" s="2" customFormat="1" ht="24.15" customHeight="1">
      <c r="A157" s="34"/>
      <c r="B157" s="168"/>
      <c r="C157" s="169" t="s">
        <v>310</v>
      </c>
      <c r="D157" s="169" t="s">
        <v>126</v>
      </c>
      <c r="E157" s="170" t="s">
        <v>437</v>
      </c>
      <c r="F157" s="171" t="s">
        <v>438</v>
      </c>
      <c r="G157" s="172" t="s">
        <v>279</v>
      </c>
      <c r="H157" s="173">
        <v>77.795000000000002</v>
      </c>
      <c r="I157" s="174"/>
      <c r="J157" s="175">
        <f>ROUND(I157*H157,2)</f>
        <v>0</v>
      </c>
      <c r="K157" s="176"/>
      <c r="L157" s="35"/>
      <c r="M157" s="177" t="s">
        <v>1</v>
      </c>
      <c r="N157" s="178" t="s">
        <v>40</v>
      </c>
      <c r="O157" s="73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1" t="s">
        <v>205</v>
      </c>
      <c r="AT157" s="181" t="s">
        <v>126</v>
      </c>
      <c r="AU157" s="181" t="s">
        <v>85</v>
      </c>
      <c r="AY157" s="15" t="s">
        <v>123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5" t="s">
        <v>83</v>
      </c>
      <c r="BK157" s="182">
        <f>ROUND(I157*H157,2)</f>
        <v>0</v>
      </c>
      <c r="BL157" s="15" t="s">
        <v>205</v>
      </c>
      <c r="BM157" s="181" t="s">
        <v>773</v>
      </c>
    </row>
    <row r="158" s="2" customFormat="1" ht="16.5" customHeight="1">
      <c r="A158" s="34"/>
      <c r="B158" s="168"/>
      <c r="C158" s="169" t="s">
        <v>314</v>
      </c>
      <c r="D158" s="169" t="s">
        <v>126</v>
      </c>
      <c r="E158" s="170" t="s">
        <v>277</v>
      </c>
      <c r="F158" s="171" t="s">
        <v>278</v>
      </c>
      <c r="G158" s="172" t="s">
        <v>279</v>
      </c>
      <c r="H158" s="173">
        <v>14.65</v>
      </c>
      <c r="I158" s="174"/>
      <c r="J158" s="175">
        <f>ROUND(I158*H158,2)</f>
        <v>0</v>
      </c>
      <c r="K158" s="176"/>
      <c r="L158" s="35"/>
      <c r="M158" s="177" t="s">
        <v>1</v>
      </c>
      <c r="N158" s="178" t="s">
        <v>40</v>
      </c>
      <c r="O158" s="73"/>
      <c r="P158" s="179">
        <f>O158*H158</f>
        <v>0</v>
      </c>
      <c r="Q158" s="179">
        <v>0</v>
      </c>
      <c r="R158" s="179">
        <f>Q158*H158</f>
        <v>0</v>
      </c>
      <c r="S158" s="179">
        <v>2.2000000000000002</v>
      </c>
      <c r="T158" s="180">
        <f>S158*H158</f>
        <v>32.230000000000004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1" t="s">
        <v>205</v>
      </c>
      <c r="AT158" s="181" t="s">
        <v>126</v>
      </c>
      <c r="AU158" s="181" t="s">
        <v>85</v>
      </c>
      <c r="AY158" s="15" t="s">
        <v>123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5" t="s">
        <v>83</v>
      </c>
      <c r="BK158" s="182">
        <f>ROUND(I158*H158,2)</f>
        <v>0</v>
      </c>
      <c r="BL158" s="15" t="s">
        <v>205</v>
      </c>
      <c r="BM158" s="181" t="s">
        <v>774</v>
      </c>
    </row>
    <row r="159" s="2" customFormat="1" ht="24.15" customHeight="1">
      <c r="A159" s="34"/>
      <c r="B159" s="168"/>
      <c r="C159" s="169" t="s">
        <v>318</v>
      </c>
      <c r="D159" s="169" t="s">
        <v>126</v>
      </c>
      <c r="E159" s="170" t="s">
        <v>441</v>
      </c>
      <c r="F159" s="171" t="s">
        <v>442</v>
      </c>
      <c r="G159" s="172" t="s">
        <v>204</v>
      </c>
      <c r="H159" s="173">
        <v>123</v>
      </c>
      <c r="I159" s="174"/>
      <c r="J159" s="175">
        <f>ROUND(I159*H159,2)</f>
        <v>0</v>
      </c>
      <c r="K159" s="176"/>
      <c r="L159" s="35"/>
      <c r="M159" s="177" t="s">
        <v>1</v>
      </c>
      <c r="N159" s="178" t="s">
        <v>40</v>
      </c>
      <c r="O159" s="73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1" t="s">
        <v>205</v>
      </c>
      <c r="AT159" s="181" t="s">
        <v>126</v>
      </c>
      <c r="AU159" s="181" t="s">
        <v>85</v>
      </c>
      <c r="AY159" s="15" t="s">
        <v>123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5" t="s">
        <v>83</v>
      </c>
      <c r="BK159" s="182">
        <f>ROUND(I159*H159,2)</f>
        <v>0</v>
      </c>
      <c r="BL159" s="15" t="s">
        <v>205</v>
      </c>
      <c r="BM159" s="181" t="s">
        <v>775</v>
      </c>
    </row>
    <row r="160" s="2" customFormat="1" ht="24.15" customHeight="1">
      <c r="A160" s="34"/>
      <c r="B160" s="168"/>
      <c r="C160" s="169" t="s">
        <v>322</v>
      </c>
      <c r="D160" s="169" t="s">
        <v>126</v>
      </c>
      <c r="E160" s="170" t="s">
        <v>290</v>
      </c>
      <c r="F160" s="171" t="s">
        <v>291</v>
      </c>
      <c r="G160" s="172" t="s">
        <v>204</v>
      </c>
      <c r="H160" s="173">
        <v>294</v>
      </c>
      <c r="I160" s="174"/>
      <c r="J160" s="175">
        <f>ROUND(I160*H160,2)</f>
        <v>0</v>
      </c>
      <c r="K160" s="176"/>
      <c r="L160" s="35"/>
      <c r="M160" s="177" t="s">
        <v>1</v>
      </c>
      <c r="N160" s="178" t="s">
        <v>40</v>
      </c>
      <c r="O160" s="73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1" t="s">
        <v>205</v>
      </c>
      <c r="AT160" s="181" t="s">
        <v>126</v>
      </c>
      <c r="AU160" s="181" t="s">
        <v>85</v>
      </c>
      <c r="AY160" s="15" t="s">
        <v>123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5" t="s">
        <v>83</v>
      </c>
      <c r="BK160" s="182">
        <f>ROUND(I160*H160,2)</f>
        <v>0</v>
      </c>
      <c r="BL160" s="15" t="s">
        <v>205</v>
      </c>
      <c r="BM160" s="181" t="s">
        <v>776</v>
      </c>
    </row>
    <row r="161" s="2" customFormat="1" ht="24.15" customHeight="1">
      <c r="A161" s="34"/>
      <c r="B161" s="168"/>
      <c r="C161" s="169" t="s">
        <v>326</v>
      </c>
      <c r="D161" s="169" t="s">
        <v>126</v>
      </c>
      <c r="E161" s="170" t="s">
        <v>294</v>
      </c>
      <c r="F161" s="171" t="s">
        <v>295</v>
      </c>
      <c r="G161" s="172" t="s">
        <v>204</v>
      </c>
      <c r="H161" s="173">
        <v>35</v>
      </c>
      <c r="I161" s="174"/>
      <c r="J161" s="175">
        <f>ROUND(I161*H161,2)</f>
        <v>0</v>
      </c>
      <c r="K161" s="176"/>
      <c r="L161" s="35"/>
      <c r="M161" s="177" t="s">
        <v>1</v>
      </c>
      <c r="N161" s="178" t="s">
        <v>40</v>
      </c>
      <c r="O161" s="73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1" t="s">
        <v>205</v>
      </c>
      <c r="AT161" s="181" t="s">
        <v>126</v>
      </c>
      <c r="AU161" s="181" t="s">
        <v>85</v>
      </c>
      <c r="AY161" s="15" t="s">
        <v>123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5" t="s">
        <v>83</v>
      </c>
      <c r="BK161" s="182">
        <f>ROUND(I161*H161,2)</f>
        <v>0</v>
      </c>
      <c r="BL161" s="15" t="s">
        <v>205</v>
      </c>
      <c r="BM161" s="181" t="s">
        <v>777</v>
      </c>
    </row>
    <row r="162" s="2" customFormat="1" ht="24.15" customHeight="1">
      <c r="A162" s="34"/>
      <c r="B162" s="168"/>
      <c r="C162" s="169" t="s">
        <v>330</v>
      </c>
      <c r="D162" s="169" t="s">
        <v>126</v>
      </c>
      <c r="E162" s="170" t="s">
        <v>446</v>
      </c>
      <c r="F162" s="171" t="s">
        <v>447</v>
      </c>
      <c r="G162" s="172" t="s">
        <v>204</v>
      </c>
      <c r="H162" s="173">
        <v>123</v>
      </c>
      <c r="I162" s="174"/>
      <c r="J162" s="175">
        <f>ROUND(I162*H162,2)</f>
        <v>0</v>
      </c>
      <c r="K162" s="176"/>
      <c r="L162" s="35"/>
      <c r="M162" s="177" t="s">
        <v>1</v>
      </c>
      <c r="N162" s="178" t="s">
        <v>40</v>
      </c>
      <c r="O162" s="73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1" t="s">
        <v>205</v>
      </c>
      <c r="AT162" s="181" t="s">
        <v>126</v>
      </c>
      <c r="AU162" s="181" t="s">
        <v>85</v>
      </c>
      <c r="AY162" s="15" t="s">
        <v>123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5" t="s">
        <v>83</v>
      </c>
      <c r="BK162" s="182">
        <f>ROUND(I162*H162,2)</f>
        <v>0</v>
      </c>
      <c r="BL162" s="15" t="s">
        <v>205</v>
      </c>
      <c r="BM162" s="181" t="s">
        <v>778</v>
      </c>
    </row>
    <row r="163" s="2" customFormat="1" ht="24.15" customHeight="1">
      <c r="A163" s="34"/>
      <c r="B163" s="168"/>
      <c r="C163" s="169" t="s">
        <v>334</v>
      </c>
      <c r="D163" s="169" t="s">
        <v>126</v>
      </c>
      <c r="E163" s="170" t="s">
        <v>449</v>
      </c>
      <c r="F163" s="171" t="s">
        <v>450</v>
      </c>
      <c r="G163" s="172" t="s">
        <v>204</v>
      </c>
      <c r="H163" s="173">
        <v>294</v>
      </c>
      <c r="I163" s="174"/>
      <c r="J163" s="175">
        <f>ROUND(I163*H163,2)</f>
        <v>0</v>
      </c>
      <c r="K163" s="176"/>
      <c r="L163" s="35"/>
      <c r="M163" s="177" t="s">
        <v>1</v>
      </c>
      <c r="N163" s="178" t="s">
        <v>40</v>
      </c>
      <c r="O163" s="73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1" t="s">
        <v>205</v>
      </c>
      <c r="AT163" s="181" t="s">
        <v>126</v>
      </c>
      <c r="AU163" s="181" t="s">
        <v>85</v>
      </c>
      <c r="AY163" s="15" t="s">
        <v>123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5" t="s">
        <v>83</v>
      </c>
      <c r="BK163" s="182">
        <f>ROUND(I163*H163,2)</f>
        <v>0</v>
      </c>
      <c r="BL163" s="15" t="s">
        <v>205</v>
      </c>
      <c r="BM163" s="181" t="s">
        <v>779</v>
      </c>
    </row>
    <row r="164" s="2" customFormat="1" ht="24.15" customHeight="1">
      <c r="A164" s="34"/>
      <c r="B164" s="168"/>
      <c r="C164" s="169" t="s">
        <v>338</v>
      </c>
      <c r="D164" s="169" t="s">
        <v>126</v>
      </c>
      <c r="E164" s="170" t="s">
        <v>452</v>
      </c>
      <c r="F164" s="171" t="s">
        <v>453</v>
      </c>
      <c r="G164" s="172" t="s">
        <v>204</v>
      </c>
      <c r="H164" s="173">
        <v>54</v>
      </c>
      <c r="I164" s="174"/>
      <c r="J164" s="175">
        <f>ROUND(I164*H164,2)</f>
        <v>0</v>
      </c>
      <c r="K164" s="176"/>
      <c r="L164" s="35"/>
      <c r="M164" s="177" t="s">
        <v>1</v>
      </c>
      <c r="N164" s="178" t="s">
        <v>40</v>
      </c>
      <c r="O164" s="73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1" t="s">
        <v>205</v>
      </c>
      <c r="AT164" s="181" t="s">
        <v>126</v>
      </c>
      <c r="AU164" s="181" t="s">
        <v>85</v>
      </c>
      <c r="AY164" s="15" t="s">
        <v>123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5" t="s">
        <v>83</v>
      </c>
      <c r="BK164" s="182">
        <f>ROUND(I164*H164,2)</f>
        <v>0</v>
      </c>
      <c r="BL164" s="15" t="s">
        <v>205</v>
      </c>
      <c r="BM164" s="181" t="s">
        <v>780</v>
      </c>
    </row>
    <row r="165" s="2" customFormat="1" ht="16.5" customHeight="1">
      <c r="A165" s="34"/>
      <c r="B165" s="168"/>
      <c r="C165" s="169" t="s">
        <v>343</v>
      </c>
      <c r="D165" s="169" t="s">
        <v>126</v>
      </c>
      <c r="E165" s="170" t="s">
        <v>311</v>
      </c>
      <c r="F165" s="171" t="s">
        <v>312</v>
      </c>
      <c r="G165" s="172" t="s">
        <v>204</v>
      </c>
      <c r="H165" s="173">
        <v>514</v>
      </c>
      <c r="I165" s="174"/>
      <c r="J165" s="175">
        <f>ROUND(I165*H165,2)</f>
        <v>0</v>
      </c>
      <c r="K165" s="176"/>
      <c r="L165" s="35"/>
      <c r="M165" s="177" t="s">
        <v>1</v>
      </c>
      <c r="N165" s="178" t="s">
        <v>40</v>
      </c>
      <c r="O165" s="73"/>
      <c r="P165" s="179">
        <f>O165*H165</f>
        <v>0</v>
      </c>
      <c r="Q165" s="179">
        <v>9.0000000000000006E-05</v>
      </c>
      <c r="R165" s="179">
        <f>Q165*H165</f>
        <v>0.046260000000000003</v>
      </c>
      <c r="S165" s="179">
        <v>0</v>
      </c>
      <c r="T165" s="18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1" t="s">
        <v>205</v>
      </c>
      <c r="AT165" s="181" t="s">
        <v>126</v>
      </c>
      <c r="AU165" s="181" t="s">
        <v>85</v>
      </c>
      <c r="AY165" s="15" t="s">
        <v>123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5" t="s">
        <v>83</v>
      </c>
      <c r="BK165" s="182">
        <f>ROUND(I165*H165,2)</f>
        <v>0</v>
      </c>
      <c r="BL165" s="15" t="s">
        <v>205</v>
      </c>
      <c r="BM165" s="181" t="s">
        <v>781</v>
      </c>
    </row>
    <row r="166" s="2" customFormat="1" ht="33" customHeight="1">
      <c r="A166" s="34"/>
      <c r="B166" s="168"/>
      <c r="C166" s="169" t="s">
        <v>347</v>
      </c>
      <c r="D166" s="169" t="s">
        <v>126</v>
      </c>
      <c r="E166" s="170" t="s">
        <v>315</v>
      </c>
      <c r="F166" s="171" t="s">
        <v>316</v>
      </c>
      <c r="G166" s="172" t="s">
        <v>204</v>
      </c>
      <c r="H166" s="173">
        <v>58</v>
      </c>
      <c r="I166" s="174"/>
      <c r="J166" s="175">
        <f>ROUND(I166*H166,2)</f>
        <v>0</v>
      </c>
      <c r="K166" s="176"/>
      <c r="L166" s="35"/>
      <c r="M166" s="177" t="s">
        <v>1</v>
      </c>
      <c r="N166" s="178" t="s">
        <v>40</v>
      </c>
      <c r="O166" s="73"/>
      <c r="P166" s="179">
        <f>O166*H166</f>
        <v>0</v>
      </c>
      <c r="Q166" s="179">
        <v>0.17999999999999999</v>
      </c>
      <c r="R166" s="179">
        <f>Q166*H166</f>
        <v>10.44</v>
      </c>
      <c r="S166" s="179">
        <v>0</v>
      </c>
      <c r="T166" s="18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1" t="s">
        <v>205</v>
      </c>
      <c r="AT166" s="181" t="s">
        <v>126</v>
      </c>
      <c r="AU166" s="181" t="s">
        <v>85</v>
      </c>
      <c r="AY166" s="15" t="s">
        <v>123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5" t="s">
        <v>83</v>
      </c>
      <c r="BK166" s="182">
        <f>ROUND(I166*H166,2)</f>
        <v>0</v>
      </c>
      <c r="BL166" s="15" t="s">
        <v>205</v>
      </c>
      <c r="BM166" s="181" t="s">
        <v>782</v>
      </c>
    </row>
    <row r="167" s="2" customFormat="1" ht="33" customHeight="1">
      <c r="A167" s="34"/>
      <c r="B167" s="168"/>
      <c r="C167" s="188" t="s">
        <v>351</v>
      </c>
      <c r="D167" s="188" t="s">
        <v>198</v>
      </c>
      <c r="E167" s="189" t="s">
        <v>319</v>
      </c>
      <c r="F167" s="190" t="s">
        <v>320</v>
      </c>
      <c r="G167" s="191" t="s">
        <v>204</v>
      </c>
      <c r="H167" s="192">
        <v>58</v>
      </c>
      <c r="I167" s="193"/>
      <c r="J167" s="194">
        <f>ROUND(I167*H167,2)</f>
        <v>0</v>
      </c>
      <c r="K167" s="195"/>
      <c r="L167" s="196"/>
      <c r="M167" s="197" t="s">
        <v>1</v>
      </c>
      <c r="N167" s="198" t="s">
        <v>40</v>
      </c>
      <c r="O167" s="73"/>
      <c r="P167" s="179">
        <f>O167*H167</f>
        <v>0</v>
      </c>
      <c r="Q167" s="179">
        <v>0.00068999999999999997</v>
      </c>
      <c r="R167" s="179">
        <f>Q167*H167</f>
        <v>0.04002</v>
      </c>
      <c r="S167" s="179">
        <v>0</v>
      </c>
      <c r="T167" s="18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1" t="s">
        <v>212</v>
      </c>
      <c r="AT167" s="181" t="s">
        <v>198</v>
      </c>
      <c r="AU167" s="181" t="s">
        <v>85</v>
      </c>
      <c r="AY167" s="15" t="s">
        <v>123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5" t="s">
        <v>83</v>
      </c>
      <c r="BK167" s="182">
        <f>ROUND(I167*H167,2)</f>
        <v>0</v>
      </c>
      <c r="BL167" s="15" t="s">
        <v>205</v>
      </c>
      <c r="BM167" s="181" t="s">
        <v>783</v>
      </c>
    </row>
    <row r="168" s="2" customFormat="1" ht="33" customHeight="1">
      <c r="A168" s="34"/>
      <c r="B168" s="168"/>
      <c r="C168" s="169" t="s">
        <v>355</v>
      </c>
      <c r="D168" s="169" t="s">
        <v>126</v>
      </c>
      <c r="E168" s="170" t="s">
        <v>784</v>
      </c>
      <c r="F168" s="171" t="s">
        <v>785</v>
      </c>
      <c r="G168" s="172" t="s">
        <v>164</v>
      </c>
      <c r="H168" s="173">
        <v>1</v>
      </c>
      <c r="I168" s="174"/>
      <c r="J168" s="175">
        <f>ROUND(I168*H168,2)</f>
        <v>0</v>
      </c>
      <c r="K168" s="176"/>
      <c r="L168" s="35"/>
      <c r="M168" s="177" t="s">
        <v>1</v>
      </c>
      <c r="N168" s="178" t="s">
        <v>40</v>
      </c>
      <c r="O168" s="73"/>
      <c r="P168" s="179">
        <f>O168*H168</f>
        <v>0</v>
      </c>
      <c r="Q168" s="179">
        <v>0</v>
      </c>
      <c r="R168" s="179">
        <f>Q168*H168</f>
        <v>0</v>
      </c>
      <c r="S168" s="179">
        <v>0.029999999999999999</v>
      </c>
      <c r="T168" s="180">
        <f>S168*H168</f>
        <v>0.029999999999999999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1" t="s">
        <v>205</v>
      </c>
      <c r="AT168" s="181" t="s">
        <v>126</v>
      </c>
      <c r="AU168" s="181" t="s">
        <v>85</v>
      </c>
      <c r="AY168" s="15" t="s">
        <v>123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5" t="s">
        <v>83</v>
      </c>
      <c r="BK168" s="182">
        <f>ROUND(I168*H168,2)</f>
        <v>0</v>
      </c>
      <c r="BL168" s="15" t="s">
        <v>205</v>
      </c>
      <c r="BM168" s="181" t="s">
        <v>786</v>
      </c>
    </row>
    <row r="169" s="2" customFormat="1" ht="37.8" customHeight="1">
      <c r="A169" s="34"/>
      <c r="B169" s="168"/>
      <c r="C169" s="169" t="s">
        <v>361</v>
      </c>
      <c r="D169" s="169" t="s">
        <v>126</v>
      </c>
      <c r="E169" s="170" t="s">
        <v>458</v>
      </c>
      <c r="F169" s="171" t="s">
        <v>459</v>
      </c>
      <c r="G169" s="172" t="s">
        <v>204</v>
      </c>
      <c r="H169" s="173">
        <v>30</v>
      </c>
      <c r="I169" s="174"/>
      <c r="J169" s="175">
        <f>ROUND(I169*H169,2)</f>
        <v>0</v>
      </c>
      <c r="K169" s="176"/>
      <c r="L169" s="35"/>
      <c r="M169" s="177" t="s">
        <v>1</v>
      </c>
      <c r="N169" s="178" t="s">
        <v>40</v>
      </c>
      <c r="O169" s="73"/>
      <c r="P169" s="179">
        <f>O169*H169</f>
        <v>0</v>
      </c>
      <c r="Q169" s="179">
        <v>0.0032599999999999999</v>
      </c>
      <c r="R169" s="179">
        <f>Q169*H169</f>
        <v>0.097799999999999998</v>
      </c>
      <c r="S169" s="179">
        <v>0</v>
      </c>
      <c r="T169" s="18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1" t="s">
        <v>205</v>
      </c>
      <c r="AT169" s="181" t="s">
        <v>126</v>
      </c>
      <c r="AU169" s="181" t="s">
        <v>85</v>
      </c>
      <c r="AY169" s="15" t="s">
        <v>123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5" t="s">
        <v>83</v>
      </c>
      <c r="BK169" s="182">
        <f>ROUND(I169*H169,2)</f>
        <v>0</v>
      </c>
      <c r="BL169" s="15" t="s">
        <v>205</v>
      </c>
      <c r="BM169" s="181" t="s">
        <v>787</v>
      </c>
    </row>
    <row r="170" s="2" customFormat="1" ht="33" customHeight="1">
      <c r="A170" s="34"/>
      <c r="B170" s="168"/>
      <c r="C170" s="169" t="s">
        <v>364</v>
      </c>
      <c r="D170" s="169" t="s">
        <v>126</v>
      </c>
      <c r="E170" s="170" t="s">
        <v>461</v>
      </c>
      <c r="F170" s="171" t="s">
        <v>462</v>
      </c>
      <c r="G170" s="172" t="s">
        <v>204</v>
      </c>
      <c r="H170" s="173">
        <v>30</v>
      </c>
      <c r="I170" s="174"/>
      <c r="J170" s="175">
        <f>ROUND(I170*H170,2)</f>
        <v>0</v>
      </c>
      <c r="K170" s="176"/>
      <c r="L170" s="35"/>
      <c r="M170" s="177" t="s">
        <v>1</v>
      </c>
      <c r="N170" s="178" t="s">
        <v>40</v>
      </c>
      <c r="O170" s="73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1" t="s">
        <v>205</v>
      </c>
      <c r="AT170" s="181" t="s">
        <v>126</v>
      </c>
      <c r="AU170" s="181" t="s">
        <v>85</v>
      </c>
      <c r="AY170" s="15" t="s">
        <v>123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5" t="s">
        <v>83</v>
      </c>
      <c r="BK170" s="182">
        <f>ROUND(I170*H170,2)</f>
        <v>0</v>
      </c>
      <c r="BL170" s="15" t="s">
        <v>205</v>
      </c>
      <c r="BM170" s="181" t="s">
        <v>788</v>
      </c>
    </row>
    <row r="171" s="2" customFormat="1" ht="16.5" customHeight="1">
      <c r="A171" s="34"/>
      <c r="B171" s="168"/>
      <c r="C171" s="188" t="s">
        <v>368</v>
      </c>
      <c r="D171" s="188" t="s">
        <v>198</v>
      </c>
      <c r="E171" s="189" t="s">
        <v>464</v>
      </c>
      <c r="F171" s="190" t="s">
        <v>465</v>
      </c>
      <c r="G171" s="191" t="s">
        <v>204</v>
      </c>
      <c r="H171" s="192">
        <v>30</v>
      </c>
      <c r="I171" s="193"/>
      <c r="J171" s="194">
        <f>ROUND(I171*H171,2)</f>
        <v>0</v>
      </c>
      <c r="K171" s="195"/>
      <c r="L171" s="196"/>
      <c r="M171" s="197" t="s">
        <v>1</v>
      </c>
      <c r="N171" s="198" t="s">
        <v>40</v>
      </c>
      <c r="O171" s="73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1" t="s">
        <v>212</v>
      </c>
      <c r="AT171" s="181" t="s">
        <v>198</v>
      </c>
      <c r="AU171" s="181" t="s">
        <v>85</v>
      </c>
      <c r="AY171" s="15" t="s">
        <v>123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5" t="s">
        <v>83</v>
      </c>
      <c r="BK171" s="182">
        <f>ROUND(I171*H171,2)</f>
        <v>0</v>
      </c>
      <c r="BL171" s="15" t="s">
        <v>205</v>
      </c>
      <c r="BM171" s="181" t="s">
        <v>789</v>
      </c>
    </row>
    <row r="172" s="2" customFormat="1" ht="16.5" customHeight="1">
      <c r="A172" s="34"/>
      <c r="B172" s="168"/>
      <c r="C172" s="169" t="s">
        <v>372</v>
      </c>
      <c r="D172" s="169" t="s">
        <v>126</v>
      </c>
      <c r="E172" s="170" t="s">
        <v>467</v>
      </c>
      <c r="F172" s="171" t="s">
        <v>468</v>
      </c>
      <c r="G172" s="172" t="s">
        <v>204</v>
      </c>
      <c r="H172" s="173">
        <v>30</v>
      </c>
      <c r="I172" s="174"/>
      <c r="J172" s="175">
        <f>ROUND(I172*H172,2)</f>
        <v>0</v>
      </c>
      <c r="K172" s="176"/>
      <c r="L172" s="35"/>
      <c r="M172" s="177" t="s">
        <v>1</v>
      </c>
      <c r="N172" s="178" t="s">
        <v>40</v>
      </c>
      <c r="O172" s="73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1" t="s">
        <v>205</v>
      </c>
      <c r="AT172" s="181" t="s">
        <v>126</v>
      </c>
      <c r="AU172" s="181" t="s">
        <v>85</v>
      </c>
      <c r="AY172" s="15" t="s">
        <v>123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5" t="s">
        <v>83</v>
      </c>
      <c r="BK172" s="182">
        <f>ROUND(I172*H172,2)</f>
        <v>0</v>
      </c>
      <c r="BL172" s="15" t="s">
        <v>205</v>
      </c>
      <c r="BM172" s="181" t="s">
        <v>790</v>
      </c>
    </row>
    <row r="173" s="2" customFormat="1" ht="16.5" customHeight="1">
      <c r="A173" s="34"/>
      <c r="B173" s="168"/>
      <c r="C173" s="169" t="s">
        <v>479</v>
      </c>
      <c r="D173" s="169" t="s">
        <v>126</v>
      </c>
      <c r="E173" s="170" t="s">
        <v>470</v>
      </c>
      <c r="F173" s="171" t="s">
        <v>471</v>
      </c>
      <c r="G173" s="172" t="s">
        <v>129</v>
      </c>
      <c r="H173" s="173">
        <v>1</v>
      </c>
      <c r="I173" s="174"/>
      <c r="J173" s="175">
        <f>ROUND(I173*H173,2)</f>
        <v>0</v>
      </c>
      <c r="K173" s="176"/>
      <c r="L173" s="35"/>
      <c r="M173" s="177" t="s">
        <v>1</v>
      </c>
      <c r="N173" s="178" t="s">
        <v>40</v>
      </c>
      <c r="O173" s="73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1" t="s">
        <v>205</v>
      </c>
      <c r="AT173" s="181" t="s">
        <v>126</v>
      </c>
      <c r="AU173" s="181" t="s">
        <v>85</v>
      </c>
      <c r="AY173" s="15" t="s">
        <v>123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5" t="s">
        <v>83</v>
      </c>
      <c r="BK173" s="182">
        <f>ROUND(I173*H173,2)</f>
        <v>0</v>
      </c>
      <c r="BL173" s="15" t="s">
        <v>205</v>
      </c>
      <c r="BM173" s="181" t="s">
        <v>791</v>
      </c>
    </row>
    <row r="174" s="2" customFormat="1" ht="33" customHeight="1">
      <c r="A174" s="34"/>
      <c r="B174" s="168"/>
      <c r="C174" s="169" t="s">
        <v>481</v>
      </c>
      <c r="D174" s="169" t="s">
        <v>126</v>
      </c>
      <c r="E174" s="170" t="s">
        <v>473</v>
      </c>
      <c r="F174" s="171" t="s">
        <v>474</v>
      </c>
      <c r="G174" s="172" t="s">
        <v>204</v>
      </c>
      <c r="H174" s="173">
        <v>4</v>
      </c>
      <c r="I174" s="174"/>
      <c r="J174" s="175">
        <f>ROUND(I174*H174,2)</f>
        <v>0</v>
      </c>
      <c r="K174" s="176"/>
      <c r="L174" s="35"/>
      <c r="M174" s="177" t="s">
        <v>1</v>
      </c>
      <c r="N174" s="178" t="s">
        <v>40</v>
      </c>
      <c r="O174" s="73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1" t="s">
        <v>205</v>
      </c>
      <c r="AT174" s="181" t="s">
        <v>126</v>
      </c>
      <c r="AU174" s="181" t="s">
        <v>85</v>
      </c>
      <c r="AY174" s="15" t="s">
        <v>123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5" t="s">
        <v>83</v>
      </c>
      <c r="BK174" s="182">
        <f>ROUND(I174*H174,2)</f>
        <v>0</v>
      </c>
      <c r="BL174" s="15" t="s">
        <v>205</v>
      </c>
      <c r="BM174" s="181" t="s">
        <v>792</v>
      </c>
    </row>
    <row r="175" s="2" customFormat="1" ht="24.15" customHeight="1">
      <c r="A175" s="34"/>
      <c r="B175" s="168"/>
      <c r="C175" s="188" t="s">
        <v>485</v>
      </c>
      <c r="D175" s="188" t="s">
        <v>198</v>
      </c>
      <c r="E175" s="189" t="s">
        <v>476</v>
      </c>
      <c r="F175" s="190" t="s">
        <v>477</v>
      </c>
      <c r="G175" s="191" t="s">
        <v>204</v>
      </c>
      <c r="H175" s="192">
        <v>4</v>
      </c>
      <c r="I175" s="193"/>
      <c r="J175" s="194">
        <f>ROUND(I175*H175,2)</f>
        <v>0</v>
      </c>
      <c r="K175" s="195"/>
      <c r="L175" s="196"/>
      <c r="M175" s="197" t="s">
        <v>1</v>
      </c>
      <c r="N175" s="198" t="s">
        <v>40</v>
      </c>
      <c r="O175" s="73"/>
      <c r="P175" s="179">
        <f>O175*H175</f>
        <v>0</v>
      </c>
      <c r="Q175" s="179">
        <v>0.031</v>
      </c>
      <c r="R175" s="179">
        <f>Q175*H175</f>
        <v>0.124</v>
      </c>
      <c r="S175" s="179">
        <v>0</v>
      </c>
      <c r="T175" s="18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1" t="s">
        <v>212</v>
      </c>
      <c r="AT175" s="181" t="s">
        <v>198</v>
      </c>
      <c r="AU175" s="181" t="s">
        <v>85</v>
      </c>
      <c r="AY175" s="15" t="s">
        <v>123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5" t="s">
        <v>83</v>
      </c>
      <c r="BK175" s="182">
        <f>ROUND(I175*H175,2)</f>
        <v>0</v>
      </c>
      <c r="BL175" s="15" t="s">
        <v>205</v>
      </c>
      <c r="BM175" s="181" t="s">
        <v>793</v>
      </c>
    </row>
    <row r="176" s="2" customFormat="1" ht="37.8" customHeight="1">
      <c r="A176" s="34"/>
      <c r="B176" s="168"/>
      <c r="C176" s="169" t="s">
        <v>488</v>
      </c>
      <c r="D176" s="169" t="s">
        <v>126</v>
      </c>
      <c r="E176" s="170" t="s">
        <v>323</v>
      </c>
      <c r="F176" s="171" t="s">
        <v>324</v>
      </c>
      <c r="G176" s="172" t="s">
        <v>164</v>
      </c>
      <c r="H176" s="173">
        <v>1</v>
      </c>
      <c r="I176" s="174"/>
      <c r="J176" s="175">
        <f>ROUND(I176*H176,2)</f>
        <v>0</v>
      </c>
      <c r="K176" s="176"/>
      <c r="L176" s="35"/>
      <c r="M176" s="177" t="s">
        <v>1</v>
      </c>
      <c r="N176" s="178" t="s">
        <v>40</v>
      </c>
      <c r="O176" s="73"/>
      <c r="P176" s="179">
        <f>O176*H176</f>
        <v>0</v>
      </c>
      <c r="Q176" s="179">
        <v>0.23974999999999999</v>
      </c>
      <c r="R176" s="179">
        <f>Q176*H176</f>
        <v>0.23974999999999999</v>
      </c>
      <c r="S176" s="179">
        <v>0</v>
      </c>
      <c r="T176" s="18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1" t="s">
        <v>205</v>
      </c>
      <c r="AT176" s="181" t="s">
        <v>126</v>
      </c>
      <c r="AU176" s="181" t="s">
        <v>85</v>
      </c>
      <c r="AY176" s="15" t="s">
        <v>123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5" t="s">
        <v>83</v>
      </c>
      <c r="BK176" s="182">
        <f>ROUND(I176*H176,2)</f>
        <v>0</v>
      </c>
      <c r="BL176" s="15" t="s">
        <v>205</v>
      </c>
      <c r="BM176" s="181" t="s">
        <v>794</v>
      </c>
    </row>
    <row r="177" s="2" customFormat="1" ht="24.15" customHeight="1">
      <c r="A177" s="34"/>
      <c r="B177" s="168"/>
      <c r="C177" s="169" t="s">
        <v>492</v>
      </c>
      <c r="D177" s="169" t="s">
        <v>126</v>
      </c>
      <c r="E177" s="170" t="s">
        <v>482</v>
      </c>
      <c r="F177" s="171" t="s">
        <v>483</v>
      </c>
      <c r="G177" s="172" t="s">
        <v>204</v>
      </c>
      <c r="H177" s="173">
        <v>459</v>
      </c>
      <c r="I177" s="174"/>
      <c r="J177" s="175">
        <f>ROUND(I177*H177,2)</f>
        <v>0</v>
      </c>
      <c r="K177" s="176"/>
      <c r="L177" s="35"/>
      <c r="M177" s="177" t="s">
        <v>1</v>
      </c>
      <c r="N177" s="178" t="s">
        <v>40</v>
      </c>
      <c r="O177" s="73"/>
      <c r="P177" s="179">
        <f>O177*H177</f>
        <v>0</v>
      </c>
      <c r="Q177" s="179">
        <v>0.0019</v>
      </c>
      <c r="R177" s="179">
        <f>Q177*H177</f>
        <v>0.87209999999999999</v>
      </c>
      <c r="S177" s="179">
        <v>0</v>
      </c>
      <c r="T177" s="18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1" t="s">
        <v>205</v>
      </c>
      <c r="AT177" s="181" t="s">
        <v>126</v>
      </c>
      <c r="AU177" s="181" t="s">
        <v>85</v>
      </c>
      <c r="AY177" s="15" t="s">
        <v>123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5" t="s">
        <v>83</v>
      </c>
      <c r="BK177" s="182">
        <f>ROUND(I177*H177,2)</f>
        <v>0</v>
      </c>
      <c r="BL177" s="15" t="s">
        <v>205</v>
      </c>
      <c r="BM177" s="181" t="s">
        <v>795</v>
      </c>
    </row>
    <row r="178" s="2" customFormat="1" ht="21.75" customHeight="1">
      <c r="A178" s="34"/>
      <c r="B178" s="168"/>
      <c r="C178" s="169" t="s">
        <v>494</v>
      </c>
      <c r="D178" s="169" t="s">
        <v>126</v>
      </c>
      <c r="E178" s="170" t="s">
        <v>486</v>
      </c>
      <c r="F178" s="171" t="s">
        <v>328</v>
      </c>
      <c r="G178" s="172" t="s">
        <v>164</v>
      </c>
      <c r="H178" s="173">
        <v>52</v>
      </c>
      <c r="I178" s="174"/>
      <c r="J178" s="175">
        <f>ROUND(I178*H178,2)</f>
        <v>0</v>
      </c>
      <c r="K178" s="176"/>
      <c r="L178" s="35"/>
      <c r="M178" s="177" t="s">
        <v>1</v>
      </c>
      <c r="N178" s="178" t="s">
        <v>40</v>
      </c>
      <c r="O178" s="73"/>
      <c r="P178" s="179">
        <f>O178*H178</f>
        <v>0</v>
      </c>
      <c r="Q178" s="179">
        <v>0.0076</v>
      </c>
      <c r="R178" s="179">
        <f>Q178*H178</f>
        <v>0.3952</v>
      </c>
      <c r="S178" s="179">
        <v>0</v>
      </c>
      <c r="T178" s="18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1" t="s">
        <v>205</v>
      </c>
      <c r="AT178" s="181" t="s">
        <v>126</v>
      </c>
      <c r="AU178" s="181" t="s">
        <v>85</v>
      </c>
      <c r="AY178" s="15" t="s">
        <v>123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5" t="s">
        <v>83</v>
      </c>
      <c r="BK178" s="182">
        <f>ROUND(I178*H178,2)</f>
        <v>0</v>
      </c>
      <c r="BL178" s="15" t="s">
        <v>205</v>
      </c>
      <c r="BM178" s="181" t="s">
        <v>796</v>
      </c>
    </row>
    <row r="179" s="2" customFormat="1" ht="24.15" customHeight="1">
      <c r="A179" s="34"/>
      <c r="B179" s="168"/>
      <c r="C179" s="169" t="s">
        <v>496</v>
      </c>
      <c r="D179" s="169" t="s">
        <v>126</v>
      </c>
      <c r="E179" s="170" t="s">
        <v>489</v>
      </c>
      <c r="F179" s="171" t="s">
        <v>490</v>
      </c>
      <c r="G179" s="172" t="s">
        <v>164</v>
      </c>
      <c r="H179" s="173">
        <v>6</v>
      </c>
      <c r="I179" s="174"/>
      <c r="J179" s="175">
        <f>ROUND(I179*H179,2)</f>
        <v>0</v>
      </c>
      <c r="K179" s="176"/>
      <c r="L179" s="35"/>
      <c r="M179" s="177" t="s">
        <v>1</v>
      </c>
      <c r="N179" s="178" t="s">
        <v>40</v>
      </c>
      <c r="O179" s="73"/>
      <c r="P179" s="179">
        <f>O179*H179</f>
        <v>0</v>
      </c>
      <c r="Q179" s="179">
        <v>0.0038</v>
      </c>
      <c r="R179" s="179">
        <f>Q179*H179</f>
        <v>0.022800000000000001</v>
      </c>
      <c r="S179" s="179">
        <v>0</v>
      </c>
      <c r="T179" s="18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1" t="s">
        <v>205</v>
      </c>
      <c r="AT179" s="181" t="s">
        <v>126</v>
      </c>
      <c r="AU179" s="181" t="s">
        <v>85</v>
      </c>
      <c r="AY179" s="15" t="s">
        <v>123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5" t="s">
        <v>83</v>
      </c>
      <c r="BK179" s="182">
        <f>ROUND(I179*H179,2)</f>
        <v>0</v>
      </c>
      <c r="BL179" s="15" t="s">
        <v>205</v>
      </c>
      <c r="BM179" s="181" t="s">
        <v>797</v>
      </c>
    </row>
    <row r="180" s="2" customFormat="1" ht="21.75" customHeight="1">
      <c r="A180" s="34"/>
      <c r="B180" s="168"/>
      <c r="C180" s="169" t="s">
        <v>500</v>
      </c>
      <c r="D180" s="169" t="s">
        <v>126</v>
      </c>
      <c r="E180" s="170" t="s">
        <v>331</v>
      </c>
      <c r="F180" s="171" t="s">
        <v>332</v>
      </c>
      <c r="G180" s="172" t="s">
        <v>256</v>
      </c>
      <c r="H180" s="173">
        <v>147</v>
      </c>
      <c r="I180" s="174"/>
      <c r="J180" s="175">
        <f>ROUND(I180*H180,2)</f>
        <v>0</v>
      </c>
      <c r="K180" s="176"/>
      <c r="L180" s="35"/>
      <c r="M180" s="177" t="s">
        <v>1</v>
      </c>
      <c r="N180" s="178" t="s">
        <v>40</v>
      </c>
      <c r="O180" s="73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1" t="s">
        <v>205</v>
      </c>
      <c r="AT180" s="181" t="s">
        <v>126</v>
      </c>
      <c r="AU180" s="181" t="s">
        <v>85</v>
      </c>
      <c r="AY180" s="15" t="s">
        <v>123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5" t="s">
        <v>83</v>
      </c>
      <c r="BK180" s="182">
        <f>ROUND(I180*H180,2)</f>
        <v>0</v>
      </c>
      <c r="BL180" s="15" t="s">
        <v>205</v>
      </c>
      <c r="BM180" s="181" t="s">
        <v>798</v>
      </c>
    </row>
    <row r="181" s="2" customFormat="1" ht="16.5" customHeight="1">
      <c r="A181" s="34"/>
      <c r="B181" s="168"/>
      <c r="C181" s="169" t="s">
        <v>504</v>
      </c>
      <c r="D181" s="169" t="s">
        <v>126</v>
      </c>
      <c r="E181" s="170" t="s">
        <v>335</v>
      </c>
      <c r="F181" s="171" t="s">
        <v>336</v>
      </c>
      <c r="G181" s="172" t="s">
        <v>256</v>
      </c>
      <c r="H181" s="173">
        <v>147</v>
      </c>
      <c r="I181" s="174"/>
      <c r="J181" s="175">
        <f>ROUND(I181*H181,2)</f>
        <v>0</v>
      </c>
      <c r="K181" s="176"/>
      <c r="L181" s="35"/>
      <c r="M181" s="177" t="s">
        <v>1</v>
      </c>
      <c r="N181" s="178" t="s">
        <v>40</v>
      </c>
      <c r="O181" s="73"/>
      <c r="P181" s="179">
        <f>O181*H181</f>
        <v>0</v>
      </c>
      <c r="Q181" s="179">
        <v>3.0000000000000001E-05</v>
      </c>
      <c r="R181" s="179">
        <f>Q181*H181</f>
        <v>0.0044099999999999999</v>
      </c>
      <c r="S181" s="179">
        <v>0</v>
      </c>
      <c r="T181" s="18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1" t="s">
        <v>205</v>
      </c>
      <c r="AT181" s="181" t="s">
        <v>126</v>
      </c>
      <c r="AU181" s="181" t="s">
        <v>85</v>
      </c>
      <c r="AY181" s="15" t="s">
        <v>123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5" t="s">
        <v>83</v>
      </c>
      <c r="BK181" s="182">
        <f>ROUND(I181*H181,2)</f>
        <v>0</v>
      </c>
      <c r="BL181" s="15" t="s">
        <v>205</v>
      </c>
      <c r="BM181" s="181" t="s">
        <v>799</v>
      </c>
    </row>
    <row r="182" s="2" customFormat="1" ht="16.5" customHeight="1">
      <c r="A182" s="34"/>
      <c r="B182" s="168"/>
      <c r="C182" s="169" t="s">
        <v>508</v>
      </c>
      <c r="D182" s="169" t="s">
        <v>126</v>
      </c>
      <c r="E182" s="170" t="s">
        <v>497</v>
      </c>
      <c r="F182" s="171" t="s">
        <v>498</v>
      </c>
      <c r="G182" s="172" t="s">
        <v>256</v>
      </c>
      <c r="H182" s="173">
        <v>50.399999999999999</v>
      </c>
      <c r="I182" s="174"/>
      <c r="J182" s="175">
        <f>ROUND(I182*H182,2)</f>
        <v>0</v>
      </c>
      <c r="K182" s="176"/>
      <c r="L182" s="35"/>
      <c r="M182" s="177" t="s">
        <v>1</v>
      </c>
      <c r="N182" s="178" t="s">
        <v>40</v>
      </c>
      <c r="O182" s="73"/>
      <c r="P182" s="179">
        <f>O182*H182</f>
        <v>0</v>
      </c>
      <c r="Q182" s="179">
        <v>0.34499999999999997</v>
      </c>
      <c r="R182" s="179">
        <f>Q182*H182</f>
        <v>17.387999999999998</v>
      </c>
      <c r="S182" s="179">
        <v>0</v>
      </c>
      <c r="T182" s="18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1" t="s">
        <v>205</v>
      </c>
      <c r="AT182" s="181" t="s">
        <v>126</v>
      </c>
      <c r="AU182" s="181" t="s">
        <v>85</v>
      </c>
      <c r="AY182" s="15" t="s">
        <v>123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5" t="s">
        <v>83</v>
      </c>
      <c r="BK182" s="182">
        <f>ROUND(I182*H182,2)</f>
        <v>0</v>
      </c>
      <c r="BL182" s="15" t="s">
        <v>205</v>
      </c>
      <c r="BM182" s="181" t="s">
        <v>800</v>
      </c>
    </row>
    <row r="183" s="2" customFormat="1" ht="24.15" customHeight="1">
      <c r="A183" s="34"/>
      <c r="B183" s="168"/>
      <c r="C183" s="169" t="s">
        <v>512</v>
      </c>
      <c r="D183" s="169" t="s">
        <v>126</v>
      </c>
      <c r="E183" s="170" t="s">
        <v>501</v>
      </c>
      <c r="F183" s="171" t="s">
        <v>502</v>
      </c>
      <c r="G183" s="172" t="s">
        <v>256</v>
      </c>
      <c r="H183" s="173">
        <v>18.699999999999999</v>
      </c>
      <c r="I183" s="174"/>
      <c r="J183" s="175">
        <f>ROUND(I183*H183,2)</f>
        <v>0</v>
      </c>
      <c r="K183" s="176"/>
      <c r="L183" s="35"/>
      <c r="M183" s="177" t="s">
        <v>1</v>
      </c>
      <c r="N183" s="178" t="s">
        <v>40</v>
      </c>
      <c r="O183" s="73"/>
      <c r="P183" s="179">
        <f>O183*H183</f>
        <v>0</v>
      </c>
      <c r="Q183" s="179">
        <v>0.51085999999999998</v>
      </c>
      <c r="R183" s="179">
        <f>Q183*H183</f>
        <v>9.5530819999999999</v>
      </c>
      <c r="S183" s="179">
        <v>0</v>
      </c>
      <c r="T183" s="18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1" t="s">
        <v>205</v>
      </c>
      <c r="AT183" s="181" t="s">
        <v>126</v>
      </c>
      <c r="AU183" s="181" t="s">
        <v>85</v>
      </c>
      <c r="AY183" s="15" t="s">
        <v>123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5" t="s">
        <v>83</v>
      </c>
      <c r="BK183" s="182">
        <f>ROUND(I183*H183,2)</f>
        <v>0</v>
      </c>
      <c r="BL183" s="15" t="s">
        <v>205</v>
      </c>
      <c r="BM183" s="181" t="s">
        <v>801</v>
      </c>
    </row>
    <row r="184" s="2" customFormat="1" ht="24.15" customHeight="1">
      <c r="A184" s="34"/>
      <c r="B184" s="168"/>
      <c r="C184" s="169" t="s">
        <v>516</v>
      </c>
      <c r="D184" s="169" t="s">
        <v>126</v>
      </c>
      <c r="E184" s="170" t="s">
        <v>678</v>
      </c>
      <c r="F184" s="171" t="s">
        <v>679</v>
      </c>
      <c r="G184" s="172" t="s">
        <v>256</v>
      </c>
      <c r="H184" s="173">
        <v>19.800000000000001</v>
      </c>
      <c r="I184" s="174"/>
      <c r="J184" s="175">
        <f>ROUND(I184*H184,2)</f>
        <v>0</v>
      </c>
      <c r="K184" s="176"/>
      <c r="L184" s="35"/>
      <c r="M184" s="177" t="s">
        <v>1</v>
      </c>
      <c r="N184" s="178" t="s">
        <v>40</v>
      </c>
      <c r="O184" s="73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1" t="s">
        <v>205</v>
      </c>
      <c r="AT184" s="181" t="s">
        <v>126</v>
      </c>
      <c r="AU184" s="181" t="s">
        <v>85</v>
      </c>
      <c r="AY184" s="15" t="s">
        <v>123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5" t="s">
        <v>83</v>
      </c>
      <c r="BK184" s="182">
        <f>ROUND(I184*H184,2)</f>
        <v>0</v>
      </c>
      <c r="BL184" s="15" t="s">
        <v>205</v>
      </c>
      <c r="BM184" s="181" t="s">
        <v>802</v>
      </c>
    </row>
    <row r="185" s="2" customFormat="1" ht="24.15" customHeight="1">
      <c r="A185" s="34"/>
      <c r="B185" s="168"/>
      <c r="C185" s="169" t="s">
        <v>520</v>
      </c>
      <c r="D185" s="169" t="s">
        <v>126</v>
      </c>
      <c r="E185" s="170" t="s">
        <v>505</v>
      </c>
      <c r="F185" s="171" t="s">
        <v>506</v>
      </c>
      <c r="G185" s="172" t="s">
        <v>256</v>
      </c>
      <c r="H185" s="173">
        <v>37.125</v>
      </c>
      <c r="I185" s="174"/>
      <c r="J185" s="175">
        <f>ROUND(I185*H185,2)</f>
        <v>0</v>
      </c>
      <c r="K185" s="176"/>
      <c r="L185" s="35"/>
      <c r="M185" s="177" t="s">
        <v>1</v>
      </c>
      <c r="N185" s="178" t="s">
        <v>40</v>
      </c>
      <c r="O185" s="73"/>
      <c r="P185" s="179">
        <f>O185*H185</f>
        <v>0</v>
      </c>
      <c r="Q185" s="179">
        <v>0.0075300000000000002</v>
      </c>
      <c r="R185" s="179">
        <f>Q185*H185</f>
        <v>0.27955125000000003</v>
      </c>
      <c r="S185" s="179">
        <v>0</v>
      </c>
      <c r="T185" s="18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1" t="s">
        <v>205</v>
      </c>
      <c r="AT185" s="181" t="s">
        <v>126</v>
      </c>
      <c r="AU185" s="181" t="s">
        <v>85</v>
      </c>
      <c r="AY185" s="15" t="s">
        <v>123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5" t="s">
        <v>83</v>
      </c>
      <c r="BK185" s="182">
        <f>ROUND(I185*H185,2)</f>
        <v>0</v>
      </c>
      <c r="BL185" s="15" t="s">
        <v>205</v>
      </c>
      <c r="BM185" s="181" t="s">
        <v>803</v>
      </c>
    </row>
    <row r="186" s="2" customFormat="1" ht="33" customHeight="1">
      <c r="A186" s="34"/>
      <c r="B186" s="168"/>
      <c r="C186" s="169" t="s">
        <v>524</v>
      </c>
      <c r="D186" s="169" t="s">
        <v>126</v>
      </c>
      <c r="E186" s="170" t="s">
        <v>509</v>
      </c>
      <c r="F186" s="171" t="s">
        <v>510</v>
      </c>
      <c r="G186" s="172" t="s">
        <v>256</v>
      </c>
      <c r="H186" s="173">
        <v>23.800000000000001</v>
      </c>
      <c r="I186" s="174"/>
      <c r="J186" s="175">
        <f>ROUND(I186*H186,2)</f>
        <v>0</v>
      </c>
      <c r="K186" s="176"/>
      <c r="L186" s="35"/>
      <c r="M186" s="177" t="s">
        <v>1</v>
      </c>
      <c r="N186" s="178" t="s">
        <v>40</v>
      </c>
      <c r="O186" s="73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1" t="s">
        <v>205</v>
      </c>
      <c r="AT186" s="181" t="s">
        <v>126</v>
      </c>
      <c r="AU186" s="181" t="s">
        <v>85</v>
      </c>
      <c r="AY186" s="15" t="s">
        <v>123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5" t="s">
        <v>83</v>
      </c>
      <c r="BK186" s="182">
        <f>ROUND(I186*H186,2)</f>
        <v>0</v>
      </c>
      <c r="BL186" s="15" t="s">
        <v>205</v>
      </c>
      <c r="BM186" s="181" t="s">
        <v>804</v>
      </c>
    </row>
    <row r="187" s="2" customFormat="1" ht="21.75" customHeight="1">
      <c r="A187" s="34"/>
      <c r="B187" s="168"/>
      <c r="C187" s="169" t="s">
        <v>528</v>
      </c>
      <c r="D187" s="169" t="s">
        <v>126</v>
      </c>
      <c r="E187" s="170" t="s">
        <v>513</v>
      </c>
      <c r="F187" s="171" t="s">
        <v>514</v>
      </c>
      <c r="G187" s="172" t="s">
        <v>256</v>
      </c>
      <c r="H187" s="173">
        <v>48.375</v>
      </c>
      <c r="I187" s="174"/>
      <c r="J187" s="175">
        <f>ROUND(I187*H187,2)</f>
        <v>0</v>
      </c>
      <c r="K187" s="176"/>
      <c r="L187" s="35"/>
      <c r="M187" s="177" t="s">
        <v>1</v>
      </c>
      <c r="N187" s="178" t="s">
        <v>40</v>
      </c>
      <c r="O187" s="73"/>
      <c r="P187" s="179">
        <f>O187*H187</f>
        <v>0</v>
      </c>
      <c r="Q187" s="179">
        <v>0.00071000000000000002</v>
      </c>
      <c r="R187" s="179">
        <f>Q187*H187</f>
        <v>0.034346250000000002</v>
      </c>
      <c r="S187" s="179">
        <v>0</v>
      </c>
      <c r="T187" s="18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1" t="s">
        <v>205</v>
      </c>
      <c r="AT187" s="181" t="s">
        <v>126</v>
      </c>
      <c r="AU187" s="181" t="s">
        <v>85</v>
      </c>
      <c r="AY187" s="15" t="s">
        <v>123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5" t="s">
        <v>83</v>
      </c>
      <c r="BK187" s="182">
        <f>ROUND(I187*H187,2)</f>
        <v>0</v>
      </c>
      <c r="BL187" s="15" t="s">
        <v>205</v>
      </c>
      <c r="BM187" s="181" t="s">
        <v>805</v>
      </c>
    </row>
    <row r="188" s="2" customFormat="1" ht="24.15" customHeight="1">
      <c r="A188" s="34"/>
      <c r="B188" s="168"/>
      <c r="C188" s="169" t="s">
        <v>532</v>
      </c>
      <c r="D188" s="169" t="s">
        <v>126</v>
      </c>
      <c r="E188" s="170" t="s">
        <v>517</v>
      </c>
      <c r="F188" s="171" t="s">
        <v>518</v>
      </c>
      <c r="G188" s="172" t="s">
        <v>256</v>
      </c>
      <c r="H188" s="173">
        <v>28.899999999999999</v>
      </c>
      <c r="I188" s="174"/>
      <c r="J188" s="175">
        <f>ROUND(I188*H188,2)</f>
        <v>0</v>
      </c>
      <c r="K188" s="176"/>
      <c r="L188" s="35"/>
      <c r="M188" s="177" t="s">
        <v>1</v>
      </c>
      <c r="N188" s="178" t="s">
        <v>40</v>
      </c>
      <c r="O188" s="73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1" t="s">
        <v>205</v>
      </c>
      <c r="AT188" s="181" t="s">
        <v>126</v>
      </c>
      <c r="AU188" s="181" t="s">
        <v>85</v>
      </c>
      <c r="AY188" s="15" t="s">
        <v>123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5" t="s">
        <v>83</v>
      </c>
      <c r="BK188" s="182">
        <f>ROUND(I188*H188,2)</f>
        <v>0</v>
      </c>
      <c r="BL188" s="15" t="s">
        <v>205</v>
      </c>
      <c r="BM188" s="181" t="s">
        <v>806</v>
      </c>
    </row>
    <row r="189" s="2" customFormat="1" ht="33" customHeight="1">
      <c r="A189" s="34"/>
      <c r="B189" s="168"/>
      <c r="C189" s="169" t="s">
        <v>536</v>
      </c>
      <c r="D189" s="169" t="s">
        <v>126</v>
      </c>
      <c r="E189" s="170" t="s">
        <v>525</v>
      </c>
      <c r="F189" s="171" t="s">
        <v>526</v>
      </c>
      <c r="G189" s="172" t="s">
        <v>256</v>
      </c>
      <c r="H189" s="173">
        <v>13.324999999999999</v>
      </c>
      <c r="I189" s="174"/>
      <c r="J189" s="175">
        <f>ROUND(I189*H189,2)</f>
        <v>0</v>
      </c>
      <c r="K189" s="176"/>
      <c r="L189" s="35"/>
      <c r="M189" s="177" t="s">
        <v>1</v>
      </c>
      <c r="N189" s="178" t="s">
        <v>40</v>
      </c>
      <c r="O189" s="73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1" t="s">
        <v>205</v>
      </c>
      <c r="AT189" s="181" t="s">
        <v>126</v>
      </c>
      <c r="AU189" s="181" t="s">
        <v>85</v>
      </c>
      <c r="AY189" s="15" t="s">
        <v>123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5" t="s">
        <v>83</v>
      </c>
      <c r="BK189" s="182">
        <f>ROUND(I189*H189,2)</f>
        <v>0</v>
      </c>
      <c r="BL189" s="15" t="s">
        <v>205</v>
      </c>
      <c r="BM189" s="181" t="s">
        <v>807</v>
      </c>
    </row>
    <row r="190" s="2" customFormat="1" ht="24.15" customHeight="1">
      <c r="A190" s="34"/>
      <c r="B190" s="168"/>
      <c r="C190" s="169" t="s">
        <v>540</v>
      </c>
      <c r="D190" s="169" t="s">
        <v>126</v>
      </c>
      <c r="E190" s="170" t="s">
        <v>529</v>
      </c>
      <c r="F190" s="171" t="s">
        <v>530</v>
      </c>
      <c r="G190" s="172" t="s">
        <v>256</v>
      </c>
      <c r="H190" s="173">
        <v>19.475000000000001</v>
      </c>
      <c r="I190" s="174"/>
      <c r="J190" s="175">
        <f>ROUND(I190*H190,2)</f>
        <v>0</v>
      </c>
      <c r="K190" s="176"/>
      <c r="L190" s="35"/>
      <c r="M190" s="177" t="s">
        <v>1</v>
      </c>
      <c r="N190" s="178" t="s">
        <v>40</v>
      </c>
      <c r="O190" s="73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1" t="s">
        <v>205</v>
      </c>
      <c r="AT190" s="181" t="s">
        <v>126</v>
      </c>
      <c r="AU190" s="181" t="s">
        <v>85</v>
      </c>
      <c r="AY190" s="15" t="s">
        <v>123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5" t="s">
        <v>83</v>
      </c>
      <c r="BK190" s="182">
        <f>ROUND(I190*H190,2)</f>
        <v>0</v>
      </c>
      <c r="BL190" s="15" t="s">
        <v>205</v>
      </c>
      <c r="BM190" s="181" t="s">
        <v>808</v>
      </c>
    </row>
    <row r="191" s="2" customFormat="1" ht="21.75" customHeight="1">
      <c r="A191" s="34"/>
      <c r="B191" s="168"/>
      <c r="C191" s="169" t="s">
        <v>205</v>
      </c>
      <c r="D191" s="169" t="s">
        <v>126</v>
      </c>
      <c r="E191" s="170" t="s">
        <v>533</v>
      </c>
      <c r="F191" s="171" t="s">
        <v>534</v>
      </c>
      <c r="G191" s="172" t="s">
        <v>204</v>
      </c>
      <c r="H191" s="173">
        <v>150</v>
      </c>
      <c r="I191" s="174"/>
      <c r="J191" s="175">
        <f>ROUND(I191*H191,2)</f>
        <v>0</v>
      </c>
      <c r="K191" s="176"/>
      <c r="L191" s="35"/>
      <c r="M191" s="177" t="s">
        <v>1</v>
      </c>
      <c r="N191" s="178" t="s">
        <v>40</v>
      </c>
      <c r="O191" s="73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1" t="s">
        <v>205</v>
      </c>
      <c r="AT191" s="181" t="s">
        <v>126</v>
      </c>
      <c r="AU191" s="181" t="s">
        <v>85</v>
      </c>
      <c r="AY191" s="15" t="s">
        <v>123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5" t="s">
        <v>83</v>
      </c>
      <c r="BK191" s="182">
        <f>ROUND(I191*H191,2)</f>
        <v>0</v>
      </c>
      <c r="BL191" s="15" t="s">
        <v>205</v>
      </c>
      <c r="BM191" s="181" t="s">
        <v>809</v>
      </c>
    </row>
    <row r="192" s="2" customFormat="1" ht="24.15" customHeight="1">
      <c r="A192" s="34"/>
      <c r="B192" s="168"/>
      <c r="C192" s="169" t="s">
        <v>547</v>
      </c>
      <c r="D192" s="169" t="s">
        <v>126</v>
      </c>
      <c r="E192" s="170" t="s">
        <v>810</v>
      </c>
      <c r="F192" s="171" t="s">
        <v>811</v>
      </c>
      <c r="G192" s="172" t="s">
        <v>256</v>
      </c>
      <c r="H192" s="173">
        <v>26.699999999999999</v>
      </c>
      <c r="I192" s="174"/>
      <c r="J192" s="175">
        <f>ROUND(I192*H192,2)</f>
        <v>0</v>
      </c>
      <c r="K192" s="176"/>
      <c r="L192" s="35"/>
      <c r="M192" s="177" t="s">
        <v>1</v>
      </c>
      <c r="N192" s="178" t="s">
        <v>40</v>
      </c>
      <c r="O192" s="73"/>
      <c r="P192" s="179">
        <f>O192*H192</f>
        <v>0</v>
      </c>
      <c r="Q192" s="179">
        <v>0.19536000000000001</v>
      </c>
      <c r="R192" s="179">
        <f>Q192*H192</f>
        <v>5.2161119999999999</v>
      </c>
      <c r="S192" s="179">
        <v>0</v>
      </c>
      <c r="T192" s="18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1" t="s">
        <v>130</v>
      </c>
      <c r="AT192" s="181" t="s">
        <v>126</v>
      </c>
      <c r="AU192" s="181" t="s">
        <v>85</v>
      </c>
      <c r="AY192" s="15" t="s">
        <v>123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5" t="s">
        <v>83</v>
      </c>
      <c r="BK192" s="182">
        <f>ROUND(I192*H192,2)</f>
        <v>0</v>
      </c>
      <c r="BL192" s="15" t="s">
        <v>130</v>
      </c>
      <c r="BM192" s="181" t="s">
        <v>812</v>
      </c>
    </row>
    <row r="193" s="2" customFormat="1" ht="16.5" customHeight="1">
      <c r="A193" s="34"/>
      <c r="B193" s="168"/>
      <c r="C193" s="188" t="s">
        <v>551</v>
      </c>
      <c r="D193" s="188" t="s">
        <v>198</v>
      </c>
      <c r="E193" s="189" t="s">
        <v>813</v>
      </c>
      <c r="F193" s="190" t="s">
        <v>814</v>
      </c>
      <c r="G193" s="191" t="s">
        <v>256</v>
      </c>
      <c r="H193" s="192">
        <v>5.3399999999999999</v>
      </c>
      <c r="I193" s="193"/>
      <c r="J193" s="194">
        <f>ROUND(I193*H193,2)</f>
        <v>0</v>
      </c>
      <c r="K193" s="195"/>
      <c r="L193" s="196"/>
      <c r="M193" s="197" t="s">
        <v>1</v>
      </c>
      <c r="N193" s="198" t="s">
        <v>40</v>
      </c>
      <c r="O193" s="73"/>
      <c r="P193" s="179">
        <f>O193*H193</f>
        <v>0</v>
      </c>
      <c r="Q193" s="179">
        <v>0.222</v>
      </c>
      <c r="R193" s="179">
        <f>Q193*H193</f>
        <v>1.1854800000000001</v>
      </c>
      <c r="S193" s="179">
        <v>0</v>
      </c>
      <c r="T193" s="18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1" t="s">
        <v>154</v>
      </c>
      <c r="AT193" s="181" t="s">
        <v>198</v>
      </c>
      <c r="AU193" s="181" t="s">
        <v>85</v>
      </c>
      <c r="AY193" s="15" t="s">
        <v>123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5" t="s">
        <v>83</v>
      </c>
      <c r="BK193" s="182">
        <f>ROUND(I193*H193,2)</f>
        <v>0</v>
      </c>
      <c r="BL193" s="15" t="s">
        <v>130</v>
      </c>
      <c r="BM193" s="181" t="s">
        <v>815</v>
      </c>
    </row>
    <row r="194" s="2" customFormat="1" ht="24.15" customHeight="1">
      <c r="A194" s="34"/>
      <c r="B194" s="168"/>
      <c r="C194" s="169" t="s">
        <v>555</v>
      </c>
      <c r="D194" s="169" t="s">
        <v>126</v>
      </c>
      <c r="E194" s="170" t="s">
        <v>816</v>
      </c>
      <c r="F194" s="171" t="s">
        <v>817</v>
      </c>
      <c r="G194" s="172" t="s">
        <v>256</v>
      </c>
      <c r="H194" s="173">
        <v>28.274999999999999</v>
      </c>
      <c r="I194" s="174"/>
      <c r="J194" s="175">
        <f>ROUND(I194*H194,2)</f>
        <v>0</v>
      </c>
      <c r="K194" s="176"/>
      <c r="L194" s="35"/>
      <c r="M194" s="177" t="s">
        <v>1</v>
      </c>
      <c r="N194" s="178" t="s">
        <v>40</v>
      </c>
      <c r="O194" s="73"/>
      <c r="P194" s="179">
        <f>O194*H194</f>
        <v>0</v>
      </c>
      <c r="Q194" s="179">
        <v>0.084250000000000005</v>
      </c>
      <c r="R194" s="179">
        <f>Q194*H194</f>
        <v>2.3821687499999999</v>
      </c>
      <c r="S194" s="179">
        <v>0</v>
      </c>
      <c r="T194" s="18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1" t="s">
        <v>130</v>
      </c>
      <c r="AT194" s="181" t="s">
        <v>126</v>
      </c>
      <c r="AU194" s="181" t="s">
        <v>85</v>
      </c>
      <c r="AY194" s="15" t="s">
        <v>123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5" t="s">
        <v>83</v>
      </c>
      <c r="BK194" s="182">
        <f>ROUND(I194*H194,2)</f>
        <v>0</v>
      </c>
      <c r="BL194" s="15" t="s">
        <v>130</v>
      </c>
      <c r="BM194" s="181" t="s">
        <v>818</v>
      </c>
    </row>
    <row r="195" s="2" customFormat="1" ht="16.5" customHeight="1">
      <c r="A195" s="34"/>
      <c r="B195" s="168"/>
      <c r="C195" s="188" t="s">
        <v>559</v>
      </c>
      <c r="D195" s="188" t="s">
        <v>198</v>
      </c>
      <c r="E195" s="189" t="s">
        <v>819</v>
      </c>
      <c r="F195" s="190" t="s">
        <v>820</v>
      </c>
      <c r="G195" s="191" t="s">
        <v>256</v>
      </c>
      <c r="H195" s="192">
        <v>5.6550000000000002</v>
      </c>
      <c r="I195" s="193"/>
      <c r="J195" s="194">
        <f>ROUND(I195*H195,2)</f>
        <v>0</v>
      </c>
      <c r="K195" s="195"/>
      <c r="L195" s="196"/>
      <c r="M195" s="197" t="s">
        <v>1</v>
      </c>
      <c r="N195" s="198" t="s">
        <v>40</v>
      </c>
      <c r="O195" s="73"/>
      <c r="P195" s="179">
        <f>O195*H195</f>
        <v>0</v>
      </c>
      <c r="Q195" s="179">
        <v>0.113</v>
      </c>
      <c r="R195" s="179">
        <f>Q195*H195</f>
        <v>0.639015</v>
      </c>
      <c r="S195" s="179">
        <v>0</v>
      </c>
      <c r="T195" s="18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1" t="s">
        <v>154</v>
      </c>
      <c r="AT195" s="181" t="s">
        <v>198</v>
      </c>
      <c r="AU195" s="181" t="s">
        <v>85</v>
      </c>
      <c r="AY195" s="15" t="s">
        <v>123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5" t="s">
        <v>83</v>
      </c>
      <c r="BK195" s="182">
        <f>ROUND(I195*H195,2)</f>
        <v>0</v>
      </c>
      <c r="BL195" s="15" t="s">
        <v>130</v>
      </c>
      <c r="BM195" s="181" t="s">
        <v>821</v>
      </c>
    </row>
    <row r="196" s="2" customFormat="1" ht="24.15" customHeight="1">
      <c r="A196" s="34"/>
      <c r="B196" s="168"/>
      <c r="C196" s="169" t="s">
        <v>563</v>
      </c>
      <c r="D196" s="169" t="s">
        <v>126</v>
      </c>
      <c r="E196" s="170" t="s">
        <v>537</v>
      </c>
      <c r="F196" s="171" t="s">
        <v>538</v>
      </c>
      <c r="G196" s="172" t="s">
        <v>204</v>
      </c>
      <c r="H196" s="173">
        <v>12</v>
      </c>
      <c r="I196" s="174"/>
      <c r="J196" s="175">
        <f>ROUND(I196*H196,2)</f>
        <v>0</v>
      </c>
      <c r="K196" s="176"/>
      <c r="L196" s="35"/>
      <c r="M196" s="177" t="s">
        <v>1</v>
      </c>
      <c r="N196" s="178" t="s">
        <v>40</v>
      </c>
      <c r="O196" s="73"/>
      <c r="P196" s="179">
        <f>O196*H196</f>
        <v>0</v>
      </c>
      <c r="Q196" s="179">
        <v>0.14321</v>
      </c>
      <c r="R196" s="179">
        <f>Q196*H196</f>
        <v>1.7185200000000001</v>
      </c>
      <c r="S196" s="179">
        <v>0</v>
      </c>
      <c r="T196" s="18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1" t="s">
        <v>205</v>
      </c>
      <c r="AT196" s="181" t="s">
        <v>126</v>
      </c>
      <c r="AU196" s="181" t="s">
        <v>85</v>
      </c>
      <c r="AY196" s="15" t="s">
        <v>123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5" t="s">
        <v>83</v>
      </c>
      <c r="BK196" s="182">
        <f>ROUND(I196*H196,2)</f>
        <v>0</v>
      </c>
      <c r="BL196" s="15" t="s">
        <v>205</v>
      </c>
      <c r="BM196" s="181" t="s">
        <v>822</v>
      </c>
    </row>
    <row r="197" s="2" customFormat="1" ht="16.5" customHeight="1">
      <c r="A197" s="34"/>
      <c r="B197" s="168"/>
      <c r="C197" s="188" t="s">
        <v>567</v>
      </c>
      <c r="D197" s="188" t="s">
        <v>198</v>
      </c>
      <c r="E197" s="189" t="s">
        <v>541</v>
      </c>
      <c r="F197" s="190" t="s">
        <v>542</v>
      </c>
      <c r="G197" s="191" t="s">
        <v>204</v>
      </c>
      <c r="H197" s="192">
        <v>12</v>
      </c>
      <c r="I197" s="193"/>
      <c r="J197" s="194">
        <f>ROUND(I197*H197,2)</f>
        <v>0</v>
      </c>
      <c r="K197" s="195"/>
      <c r="L197" s="196"/>
      <c r="M197" s="197" t="s">
        <v>1</v>
      </c>
      <c r="N197" s="198" t="s">
        <v>40</v>
      </c>
      <c r="O197" s="73"/>
      <c r="P197" s="179">
        <f>O197*H197</f>
        <v>0</v>
      </c>
      <c r="Q197" s="179">
        <v>0.040000000000000001</v>
      </c>
      <c r="R197" s="179">
        <f>Q197*H197</f>
        <v>0.47999999999999998</v>
      </c>
      <c r="S197" s="179">
        <v>0</v>
      </c>
      <c r="T197" s="18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1" t="s">
        <v>212</v>
      </c>
      <c r="AT197" s="181" t="s">
        <v>198</v>
      </c>
      <c r="AU197" s="181" t="s">
        <v>85</v>
      </c>
      <c r="AY197" s="15" t="s">
        <v>123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5" t="s">
        <v>83</v>
      </c>
      <c r="BK197" s="182">
        <f>ROUND(I197*H197,2)</f>
        <v>0</v>
      </c>
      <c r="BL197" s="15" t="s">
        <v>205</v>
      </c>
      <c r="BM197" s="181" t="s">
        <v>823</v>
      </c>
    </row>
    <row r="198" s="2" customFormat="1" ht="24.15" customHeight="1">
      <c r="A198" s="34"/>
      <c r="B198" s="168"/>
      <c r="C198" s="169" t="s">
        <v>571</v>
      </c>
      <c r="D198" s="169" t="s">
        <v>126</v>
      </c>
      <c r="E198" s="170" t="s">
        <v>544</v>
      </c>
      <c r="F198" s="171" t="s">
        <v>545</v>
      </c>
      <c r="G198" s="172" t="s">
        <v>204</v>
      </c>
      <c r="H198" s="173">
        <v>30</v>
      </c>
      <c r="I198" s="174"/>
      <c r="J198" s="175">
        <f>ROUND(I198*H198,2)</f>
        <v>0</v>
      </c>
      <c r="K198" s="176"/>
      <c r="L198" s="35"/>
      <c r="M198" s="177" t="s">
        <v>1</v>
      </c>
      <c r="N198" s="178" t="s">
        <v>40</v>
      </c>
      <c r="O198" s="73"/>
      <c r="P198" s="179">
        <f>O198*H198</f>
        <v>0</v>
      </c>
      <c r="Q198" s="179">
        <v>0.11934</v>
      </c>
      <c r="R198" s="179">
        <f>Q198*H198</f>
        <v>3.5802</v>
      </c>
      <c r="S198" s="179">
        <v>0</v>
      </c>
      <c r="T198" s="18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1" t="s">
        <v>205</v>
      </c>
      <c r="AT198" s="181" t="s">
        <v>126</v>
      </c>
      <c r="AU198" s="181" t="s">
        <v>85</v>
      </c>
      <c r="AY198" s="15" t="s">
        <v>123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5" t="s">
        <v>83</v>
      </c>
      <c r="BK198" s="182">
        <f>ROUND(I198*H198,2)</f>
        <v>0</v>
      </c>
      <c r="BL198" s="15" t="s">
        <v>205</v>
      </c>
      <c r="BM198" s="181" t="s">
        <v>824</v>
      </c>
    </row>
    <row r="199" s="2" customFormat="1" ht="16.5" customHeight="1">
      <c r="A199" s="34"/>
      <c r="B199" s="168"/>
      <c r="C199" s="188" t="s">
        <v>575</v>
      </c>
      <c r="D199" s="188" t="s">
        <v>198</v>
      </c>
      <c r="E199" s="189" t="s">
        <v>548</v>
      </c>
      <c r="F199" s="190" t="s">
        <v>549</v>
      </c>
      <c r="G199" s="191" t="s">
        <v>204</v>
      </c>
      <c r="H199" s="192">
        <v>30</v>
      </c>
      <c r="I199" s="193"/>
      <c r="J199" s="194">
        <f>ROUND(I199*H199,2)</f>
        <v>0</v>
      </c>
      <c r="K199" s="195"/>
      <c r="L199" s="196"/>
      <c r="M199" s="197" t="s">
        <v>1</v>
      </c>
      <c r="N199" s="198" t="s">
        <v>40</v>
      </c>
      <c r="O199" s="73"/>
      <c r="P199" s="179">
        <f>O199*H199</f>
        <v>0</v>
      </c>
      <c r="Q199" s="179">
        <v>0.056120000000000003</v>
      </c>
      <c r="R199" s="179">
        <f>Q199*H199</f>
        <v>1.6836000000000002</v>
      </c>
      <c r="S199" s="179">
        <v>0</v>
      </c>
      <c r="T199" s="18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1" t="s">
        <v>389</v>
      </c>
      <c r="AT199" s="181" t="s">
        <v>198</v>
      </c>
      <c r="AU199" s="181" t="s">
        <v>85</v>
      </c>
      <c r="AY199" s="15" t="s">
        <v>123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5" t="s">
        <v>83</v>
      </c>
      <c r="BK199" s="182">
        <f>ROUND(I199*H199,2)</f>
        <v>0</v>
      </c>
      <c r="BL199" s="15" t="s">
        <v>389</v>
      </c>
      <c r="BM199" s="181" t="s">
        <v>825</v>
      </c>
    </row>
    <row r="200" s="2" customFormat="1" ht="37.8" customHeight="1">
      <c r="A200" s="34"/>
      <c r="B200" s="168"/>
      <c r="C200" s="169" t="s">
        <v>579</v>
      </c>
      <c r="D200" s="169" t="s">
        <v>126</v>
      </c>
      <c r="E200" s="170" t="s">
        <v>552</v>
      </c>
      <c r="F200" s="171" t="s">
        <v>553</v>
      </c>
      <c r="G200" s="172" t="s">
        <v>256</v>
      </c>
      <c r="H200" s="173">
        <v>38.5</v>
      </c>
      <c r="I200" s="174"/>
      <c r="J200" s="175">
        <f>ROUND(I200*H200,2)</f>
        <v>0</v>
      </c>
      <c r="K200" s="176"/>
      <c r="L200" s="35"/>
      <c r="M200" s="177" t="s">
        <v>1</v>
      </c>
      <c r="N200" s="178" t="s">
        <v>40</v>
      </c>
      <c r="O200" s="73"/>
      <c r="P200" s="179">
        <f>O200*H200</f>
        <v>0</v>
      </c>
      <c r="Q200" s="179">
        <v>0</v>
      </c>
      <c r="R200" s="179">
        <f>Q200*H200</f>
        <v>0</v>
      </c>
      <c r="S200" s="179">
        <v>0.625</v>
      </c>
      <c r="T200" s="180">
        <f>S200*H200</f>
        <v>24.0625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1" t="s">
        <v>205</v>
      </c>
      <c r="AT200" s="181" t="s">
        <v>126</v>
      </c>
      <c r="AU200" s="181" t="s">
        <v>85</v>
      </c>
      <c r="AY200" s="15" t="s">
        <v>123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5" t="s">
        <v>83</v>
      </c>
      <c r="BK200" s="182">
        <f>ROUND(I200*H200,2)</f>
        <v>0</v>
      </c>
      <c r="BL200" s="15" t="s">
        <v>205</v>
      </c>
      <c r="BM200" s="181" t="s">
        <v>826</v>
      </c>
    </row>
    <row r="201" s="2" customFormat="1" ht="24.15" customHeight="1">
      <c r="A201" s="34"/>
      <c r="B201" s="168"/>
      <c r="C201" s="169" t="s">
        <v>583</v>
      </c>
      <c r="D201" s="169" t="s">
        <v>126</v>
      </c>
      <c r="E201" s="170" t="s">
        <v>556</v>
      </c>
      <c r="F201" s="171" t="s">
        <v>557</v>
      </c>
      <c r="G201" s="172" t="s">
        <v>256</v>
      </c>
      <c r="H201" s="173">
        <v>60.25</v>
      </c>
      <c r="I201" s="174"/>
      <c r="J201" s="175">
        <f>ROUND(I201*H201,2)</f>
        <v>0</v>
      </c>
      <c r="K201" s="176"/>
      <c r="L201" s="35"/>
      <c r="M201" s="177" t="s">
        <v>1</v>
      </c>
      <c r="N201" s="178" t="s">
        <v>40</v>
      </c>
      <c r="O201" s="73"/>
      <c r="P201" s="179">
        <f>O201*H201</f>
        <v>0</v>
      </c>
      <c r="Q201" s="179">
        <v>0</v>
      </c>
      <c r="R201" s="179">
        <f>Q201*H201</f>
        <v>0</v>
      </c>
      <c r="S201" s="179">
        <v>0.098000000000000004</v>
      </c>
      <c r="T201" s="180">
        <f>S201*H201</f>
        <v>5.9045000000000005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1" t="s">
        <v>205</v>
      </c>
      <c r="AT201" s="181" t="s">
        <v>126</v>
      </c>
      <c r="AU201" s="181" t="s">
        <v>85</v>
      </c>
      <c r="AY201" s="15" t="s">
        <v>123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5" t="s">
        <v>83</v>
      </c>
      <c r="BK201" s="182">
        <f>ROUND(I201*H201,2)</f>
        <v>0</v>
      </c>
      <c r="BL201" s="15" t="s">
        <v>205</v>
      </c>
      <c r="BM201" s="181" t="s">
        <v>827</v>
      </c>
    </row>
    <row r="202" s="2" customFormat="1" ht="24.15" customHeight="1">
      <c r="A202" s="34"/>
      <c r="B202" s="168"/>
      <c r="C202" s="169" t="s">
        <v>585</v>
      </c>
      <c r="D202" s="169" t="s">
        <v>126</v>
      </c>
      <c r="E202" s="170" t="s">
        <v>560</v>
      </c>
      <c r="F202" s="171" t="s">
        <v>561</v>
      </c>
      <c r="G202" s="172" t="s">
        <v>256</v>
      </c>
      <c r="H202" s="173">
        <v>45.25</v>
      </c>
      <c r="I202" s="174"/>
      <c r="J202" s="175">
        <f>ROUND(I202*H202,2)</f>
        <v>0</v>
      </c>
      <c r="K202" s="176"/>
      <c r="L202" s="35"/>
      <c r="M202" s="177" t="s">
        <v>1</v>
      </c>
      <c r="N202" s="178" t="s">
        <v>40</v>
      </c>
      <c r="O202" s="73"/>
      <c r="P202" s="179">
        <f>O202*H202</f>
        <v>0</v>
      </c>
      <c r="Q202" s="179">
        <v>0</v>
      </c>
      <c r="R202" s="179">
        <f>Q202*H202</f>
        <v>0</v>
      </c>
      <c r="S202" s="179">
        <v>0.316</v>
      </c>
      <c r="T202" s="180">
        <f>S202*H202</f>
        <v>14.299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1" t="s">
        <v>205</v>
      </c>
      <c r="AT202" s="181" t="s">
        <v>126</v>
      </c>
      <c r="AU202" s="181" t="s">
        <v>85</v>
      </c>
      <c r="AY202" s="15" t="s">
        <v>123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5" t="s">
        <v>83</v>
      </c>
      <c r="BK202" s="182">
        <f>ROUND(I202*H202,2)</f>
        <v>0</v>
      </c>
      <c r="BL202" s="15" t="s">
        <v>205</v>
      </c>
      <c r="BM202" s="181" t="s">
        <v>828</v>
      </c>
    </row>
    <row r="203" s="2" customFormat="1" ht="33" customHeight="1">
      <c r="A203" s="34"/>
      <c r="B203" s="168"/>
      <c r="C203" s="169" t="s">
        <v>587</v>
      </c>
      <c r="D203" s="169" t="s">
        <v>126</v>
      </c>
      <c r="E203" s="170" t="s">
        <v>564</v>
      </c>
      <c r="F203" s="171" t="s">
        <v>565</v>
      </c>
      <c r="G203" s="172" t="s">
        <v>204</v>
      </c>
      <c r="H203" s="173">
        <v>12</v>
      </c>
      <c r="I203" s="174"/>
      <c r="J203" s="175">
        <f>ROUND(I203*H203,2)</f>
        <v>0</v>
      </c>
      <c r="K203" s="176"/>
      <c r="L203" s="35"/>
      <c r="M203" s="177" t="s">
        <v>1</v>
      </c>
      <c r="N203" s="178" t="s">
        <v>40</v>
      </c>
      <c r="O203" s="73"/>
      <c r="P203" s="179">
        <f>O203*H203</f>
        <v>0</v>
      </c>
      <c r="Q203" s="179">
        <v>0</v>
      </c>
      <c r="R203" s="179">
        <f>Q203*H203</f>
        <v>0</v>
      </c>
      <c r="S203" s="179">
        <v>0.28999999999999998</v>
      </c>
      <c r="T203" s="180">
        <f>S203*H203</f>
        <v>3.4799999999999995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1" t="s">
        <v>205</v>
      </c>
      <c r="AT203" s="181" t="s">
        <v>126</v>
      </c>
      <c r="AU203" s="181" t="s">
        <v>85</v>
      </c>
      <c r="AY203" s="15" t="s">
        <v>123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5" t="s">
        <v>83</v>
      </c>
      <c r="BK203" s="182">
        <f>ROUND(I203*H203,2)</f>
        <v>0</v>
      </c>
      <c r="BL203" s="15" t="s">
        <v>205</v>
      </c>
      <c r="BM203" s="181" t="s">
        <v>829</v>
      </c>
    </row>
    <row r="204" s="2" customFormat="1" ht="37.8" customHeight="1">
      <c r="A204" s="34"/>
      <c r="B204" s="168"/>
      <c r="C204" s="169" t="s">
        <v>589</v>
      </c>
      <c r="D204" s="169" t="s">
        <v>126</v>
      </c>
      <c r="E204" s="170" t="s">
        <v>568</v>
      </c>
      <c r="F204" s="171" t="s">
        <v>569</v>
      </c>
      <c r="G204" s="172" t="s">
        <v>204</v>
      </c>
      <c r="H204" s="173">
        <v>41</v>
      </c>
      <c r="I204" s="174"/>
      <c r="J204" s="175">
        <f>ROUND(I204*H204,2)</f>
        <v>0</v>
      </c>
      <c r="K204" s="176"/>
      <c r="L204" s="35"/>
      <c r="M204" s="177" t="s">
        <v>1</v>
      </c>
      <c r="N204" s="178" t="s">
        <v>40</v>
      </c>
      <c r="O204" s="73"/>
      <c r="P204" s="179">
        <f>O204*H204</f>
        <v>0</v>
      </c>
      <c r="Q204" s="179">
        <v>0</v>
      </c>
      <c r="R204" s="179">
        <f>Q204*H204</f>
        <v>0</v>
      </c>
      <c r="S204" s="179">
        <v>0.23000000000000001</v>
      </c>
      <c r="T204" s="180">
        <f>S204*H204</f>
        <v>9.4299999999999997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1" t="s">
        <v>205</v>
      </c>
      <c r="AT204" s="181" t="s">
        <v>126</v>
      </c>
      <c r="AU204" s="181" t="s">
        <v>85</v>
      </c>
      <c r="AY204" s="15" t="s">
        <v>123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5" t="s">
        <v>83</v>
      </c>
      <c r="BK204" s="182">
        <f>ROUND(I204*H204,2)</f>
        <v>0</v>
      </c>
      <c r="BL204" s="15" t="s">
        <v>205</v>
      </c>
      <c r="BM204" s="181" t="s">
        <v>830</v>
      </c>
    </row>
    <row r="205" s="2" customFormat="1" ht="24.15" customHeight="1">
      <c r="A205" s="34"/>
      <c r="B205" s="168"/>
      <c r="C205" s="169" t="s">
        <v>591</v>
      </c>
      <c r="D205" s="169" t="s">
        <v>126</v>
      </c>
      <c r="E205" s="170" t="s">
        <v>572</v>
      </c>
      <c r="F205" s="171" t="s">
        <v>573</v>
      </c>
      <c r="G205" s="172" t="s">
        <v>204</v>
      </c>
      <c r="H205" s="173">
        <v>70</v>
      </c>
      <c r="I205" s="174"/>
      <c r="J205" s="175">
        <f>ROUND(I205*H205,2)</f>
        <v>0</v>
      </c>
      <c r="K205" s="176"/>
      <c r="L205" s="35"/>
      <c r="M205" s="177" t="s">
        <v>1</v>
      </c>
      <c r="N205" s="178" t="s">
        <v>40</v>
      </c>
      <c r="O205" s="73"/>
      <c r="P205" s="179">
        <f>O205*H205</f>
        <v>0</v>
      </c>
      <c r="Q205" s="179">
        <v>0.00016000000000000001</v>
      </c>
      <c r="R205" s="179">
        <f>Q205*H205</f>
        <v>0.011200000000000002</v>
      </c>
      <c r="S205" s="179">
        <v>0</v>
      </c>
      <c r="T205" s="18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1" t="s">
        <v>205</v>
      </c>
      <c r="AT205" s="181" t="s">
        <v>126</v>
      </c>
      <c r="AU205" s="181" t="s">
        <v>85</v>
      </c>
      <c r="AY205" s="15" t="s">
        <v>123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5" t="s">
        <v>83</v>
      </c>
      <c r="BK205" s="182">
        <f>ROUND(I205*H205,2)</f>
        <v>0</v>
      </c>
      <c r="BL205" s="15" t="s">
        <v>205</v>
      </c>
      <c r="BM205" s="181" t="s">
        <v>831</v>
      </c>
    </row>
    <row r="206" s="2" customFormat="1" ht="24.15" customHeight="1">
      <c r="A206" s="34"/>
      <c r="B206" s="168"/>
      <c r="C206" s="169" t="s">
        <v>594</v>
      </c>
      <c r="D206" s="169" t="s">
        <v>126</v>
      </c>
      <c r="E206" s="170" t="s">
        <v>576</v>
      </c>
      <c r="F206" s="171" t="s">
        <v>577</v>
      </c>
      <c r="G206" s="172" t="s">
        <v>204</v>
      </c>
      <c r="H206" s="173">
        <v>100</v>
      </c>
      <c r="I206" s="174"/>
      <c r="J206" s="175">
        <f>ROUND(I206*H206,2)</f>
        <v>0</v>
      </c>
      <c r="K206" s="176"/>
      <c r="L206" s="35"/>
      <c r="M206" s="177" t="s">
        <v>1</v>
      </c>
      <c r="N206" s="178" t="s">
        <v>40</v>
      </c>
      <c r="O206" s="73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1" t="s">
        <v>205</v>
      </c>
      <c r="AT206" s="181" t="s">
        <v>126</v>
      </c>
      <c r="AU206" s="181" t="s">
        <v>85</v>
      </c>
      <c r="AY206" s="15" t="s">
        <v>123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5" t="s">
        <v>83</v>
      </c>
      <c r="BK206" s="182">
        <f>ROUND(I206*H206,2)</f>
        <v>0</v>
      </c>
      <c r="BL206" s="15" t="s">
        <v>205</v>
      </c>
      <c r="BM206" s="181" t="s">
        <v>832</v>
      </c>
    </row>
    <row r="207" s="2" customFormat="1" ht="24.15" customHeight="1">
      <c r="A207" s="34"/>
      <c r="B207" s="168"/>
      <c r="C207" s="169" t="s">
        <v>598</v>
      </c>
      <c r="D207" s="169" t="s">
        <v>126</v>
      </c>
      <c r="E207" s="170" t="s">
        <v>580</v>
      </c>
      <c r="F207" s="171" t="s">
        <v>581</v>
      </c>
      <c r="G207" s="172" t="s">
        <v>204</v>
      </c>
      <c r="H207" s="173">
        <v>100</v>
      </c>
      <c r="I207" s="174"/>
      <c r="J207" s="175">
        <f>ROUND(I207*H207,2)</f>
        <v>0</v>
      </c>
      <c r="K207" s="176"/>
      <c r="L207" s="35"/>
      <c r="M207" s="177" t="s">
        <v>1</v>
      </c>
      <c r="N207" s="178" t="s">
        <v>40</v>
      </c>
      <c r="O207" s="73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1" t="s">
        <v>205</v>
      </c>
      <c r="AT207" s="181" t="s">
        <v>126</v>
      </c>
      <c r="AU207" s="181" t="s">
        <v>85</v>
      </c>
      <c r="AY207" s="15" t="s">
        <v>123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5" t="s">
        <v>83</v>
      </c>
      <c r="BK207" s="182">
        <f>ROUND(I207*H207,2)</f>
        <v>0</v>
      </c>
      <c r="BL207" s="15" t="s">
        <v>205</v>
      </c>
      <c r="BM207" s="181" t="s">
        <v>833</v>
      </c>
    </row>
    <row r="208" s="2" customFormat="1" ht="24.15" customHeight="1">
      <c r="A208" s="34"/>
      <c r="B208" s="168"/>
      <c r="C208" s="169" t="s">
        <v>602</v>
      </c>
      <c r="D208" s="169" t="s">
        <v>126</v>
      </c>
      <c r="E208" s="170" t="s">
        <v>834</v>
      </c>
      <c r="F208" s="171" t="s">
        <v>835</v>
      </c>
      <c r="G208" s="172" t="s">
        <v>256</v>
      </c>
      <c r="H208" s="173">
        <v>25.199999999999999</v>
      </c>
      <c r="I208" s="174"/>
      <c r="J208" s="175">
        <f>ROUND(I208*H208,2)</f>
        <v>0</v>
      </c>
      <c r="K208" s="176"/>
      <c r="L208" s="35"/>
      <c r="M208" s="177" t="s">
        <v>1</v>
      </c>
      <c r="N208" s="178" t="s">
        <v>40</v>
      </c>
      <c r="O208" s="73"/>
      <c r="P208" s="179">
        <f>O208*H208</f>
        <v>0</v>
      </c>
      <c r="Q208" s="179">
        <v>0</v>
      </c>
      <c r="R208" s="179">
        <f>Q208*H208</f>
        <v>0</v>
      </c>
      <c r="S208" s="179">
        <v>0.39700000000000002</v>
      </c>
      <c r="T208" s="180">
        <f>S208*H208</f>
        <v>10.0044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1" t="s">
        <v>205</v>
      </c>
      <c r="AT208" s="181" t="s">
        <v>126</v>
      </c>
      <c r="AU208" s="181" t="s">
        <v>85</v>
      </c>
      <c r="AY208" s="15" t="s">
        <v>123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5" t="s">
        <v>83</v>
      </c>
      <c r="BK208" s="182">
        <f>ROUND(I208*H208,2)</f>
        <v>0</v>
      </c>
      <c r="BL208" s="15" t="s">
        <v>205</v>
      </c>
      <c r="BM208" s="181" t="s">
        <v>836</v>
      </c>
    </row>
    <row r="209" s="2" customFormat="1" ht="24.15" customHeight="1">
      <c r="A209" s="34"/>
      <c r="B209" s="168"/>
      <c r="C209" s="169" t="s">
        <v>604</v>
      </c>
      <c r="D209" s="169" t="s">
        <v>126</v>
      </c>
      <c r="E209" s="170" t="s">
        <v>837</v>
      </c>
      <c r="F209" s="171" t="s">
        <v>838</v>
      </c>
      <c r="G209" s="172" t="s">
        <v>256</v>
      </c>
      <c r="H209" s="173">
        <v>66.400000000000006</v>
      </c>
      <c r="I209" s="174"/>
      <c r="J209" s="175">
        <f>ROUND(I209*H209,2)</f>
        <v>0</v>
      </c>
      <c r="K209" s="176"/>
      <c r="L209" s="35"/>
      <c r="M209" s="177" t="s">
        <v>1</v>
      </c>
      <c r="N209" s="178" t="s">
        <v>40</v>
      </c>
      <c r="O209" s="73"/>
      <c r="P209" s="179">
        <f>O209*H209</f>
        <v>0</v>
      </c>
      <c r="Q209" s="179">
        <v>0</v>
      </c>
      <c r="R209" s="179">
        <f>Q209*H209</f>
        <v>0</v>
      </c>
      <c r="S209" s="179">
        <v>0.29499999999999998</v>
      </c>
      <c r="T209" s="180">
        <f>S209*H209</f>
        <v>19.588000000000001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1" t="s">
        <v>205</v>
      </c>
      <c r="AT209" s="181" t="s">
        <v>126</v>
      </c>
      <c r="AU209" s="181" t="s">
        <v>85</v>
      </c>
      <c r="AY209" s="15" t="s">
        <v>123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5" t="s">
        <v>83</v>
      </c>
      <c r="BK209" s="182">
        <f>ROUND(I209*H209,2)</f>
        <v>0</v>
      </c>
      <c r="BL209" s="15" t="s">
        <v>205</v>
      </c>
      <c r="BM209" s="181" t="s">
        <v>839</v>
      </c>
    </row>
    <row r="210" s="2" customFormat="1" ht="16.5" customHeight="1">
      <c r="A210" s="34"/>
      <c r="B210" s="168"/>
      <c r="C210" s="169" t="s">
        <v>606</v>
      </c>
      <c r="D210" s="169" t="s">
        <v>126</v>
      </c>
      <c r="E210" s="170" t="s">
        <v>344</v>
      </c>
      <c r="F210" s="171" t="s">
        <v>345</v>
      </c>
      <c r="G210" s="172" t="s">
        <v>341</v>
      </c>
      <c r="H210" s="173">
        <v>165.619</v>
      </c>
      <c r="I210" s="174"/>
      <c r="J210" s="175">
        <f>ROUND(I210*H210,2)</f>
        <v>0</v>
      </c>
      <c r="K210" s="176"/>
      <c r="L210" s="35"/>
      <c r="M210" s="177" t="s">
        <v>1</v>
      </c>
      <c r="N210" s="178" t="s">
        <v>40</v>
      </c>
      <c r="O210" s="73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1" t="s">
        <v>205</v>
      </c>
      <c r="AT210" s="181" t="s">
        <v>126</v>
      </c>
      <c r="AU210" s="181" t="s">
        <v>85</v>
      </c>
      <c r="AY210" s="15" t="s">
        <v>123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5" t="s">
        <v>83</v>
      </c>
      <c r="BK210" s="182">
        <f>ROUND(I210*H210,2)</f>
        <v>0</v>
      </c>
      <c r="BL210" s="15" t="s">
        <v>205</v>
      </c>
      <c r="BM210" s="181" t="s">
        <v>840</v>
      </c>
    </row>
    <row r="211" s="2" customFormat="1" ht="24.15" customHeight="1">
      <c r="A211" s="34"/>
      <c r="B211" s="168"/>
      <c r="C211" s="169" t="s">
        <v>608</v>
      </c>
      <c r="D211" s="169" t="s">
        <v>126</v>
      </c>
      <c r="E211" s="170" t="s">
        <v>348</v>
      </c>
      <c r="F211" s="171" t="s">
        <v>349</v>
      </c>
      <c r="G211" s="172" t="s">
        <v>341</v>
      </c>
      <c r="H211" s="173">
        <v>1656.1900000000001</v>
      </c>
      <c r="I211" s="174"/>
      <c r="J211" s="175">
        <f>ROUND(I211*H211,2)</f>
        <v>0</v>
      </c>
      <c r="K211" s="176"/>
      <c r="L211" s="35"/>
      <c r="M211" s="177" t="s">
        <v>1</v>
      </c>
      <c r="N211" s="178" t="s">
        <v>40</v>
      </c>
      <c r="O211" s="73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1" t="s">
        <v>205</v>
      </c>
      <c r="AT211" s="181" t="s">
        <v>126</v>
      </c>
      <c r="AU211" s="181" t="s">
        <v>85</v>
      </c>
      <c r="AY211" s="15" t="s">
        <v>123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5" t="s">
        <v>83</v>
      </c>
      <c r="BK211" s="182">
        <f>ROUND(I211*H211,2)</f>
        <v>0</v>
      </c>
      <c r="BL211" s="15" t="s">
        <v>205</v>
      </c>
      <c r="BM211" s="181" t="s">
        <v>841</v>
      </c>
    </row>
    <row r="212" s="2" customFormat="1" ht="24.15" customHeight="1">
      <c r="A212" s="34"/>
      <c r="B212" s="168"/>
      <c r="C212" s="169" t="s">
        <v>719</v>
      </c>
      <c r="D212" s="169" t="s">
        <v>126</v>
      </c>
      <c r="E212" s="170" t="s">
        <v>339</v>
      </c>
      <c r="F212" s="171" t="s">
        <v>340</v>
      </c>
      <c r="G212" s="172" t="s">
        <v>341</v>
      </c>
      <c r="H212" s="173">
        <v>348.17099999999999</v>
      </c>
      <c r="I212" s="174"/>
      <c r="J212" s="175">
        <f>ROUND(I212*H212,2)</f>
        <v>0</v>
      </c>
      <c r="K212" s="176"/>
      <c r="L212" s="35"/>
      <c r="M212" s="177" t="s">
        <v>1</v>
      </c>
      <c r="N212" s="178" t="s">
        <v>40</v>
      </c>
      <c r="O212" s="73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1" t="s">
        <v>205</v>
      </c>
      <c r="AT212" s="181" t="s">
        <v>126</v>
      </c>
      <c r="AU212" s="181" t="s">
        <v>85</v>
      </c>
      <c r="AY212" s="15" t="s">
        <v>123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5" t="s">
        <v>83</v>
      </c>
      <c r="BK212" s="182">
        <f>ROUND(I212*H212,2)</f>
        <v>0</v>
      </c>
      <c r="BL212" s="15" t="s">
        <v>205</v>
      </c>
      <c r="BM212" s="181" t="s">
        <v>842</v>
      </c>
    </row>
    <row r="213" s="2" customFormat="1" ht="37.8" customHeight="1">
      <c r="A213" s="34"/>
      <c r="B213" s="168"/>
      <c r="C213" s="169" t="s">
        <v>701</v>
      </c>
      <c r="D213" s="169" t="s">
        <v>126</v>
      </c>
      <c r="E213" s="170" t="s">
        <v>352</v>
      </c>
      <c r="F213" s="171" t="s">
        <v>353</v>
      </c>
      <c r="G213" s="172" t="s">
        <v>341</v>
      </c>
      <c r="H213" s="173">
        <v>35.159999999999997</v>
      </c>
      <c r="I213" s="174"/>
      <c r="J213" s="175">
        <f>ROUND(I213*H213,2)</f>
        <v>0</v>
      </c>
      <c r="K213" s="176"/>
      <c r="L213" s="35"/>
      <c r="M213" s="177" t="s">
        <v>1</v>
      </c>
      <c r="N213" s="178" t="s">
        <v>40</v>
      </c>
      <c r="O213" s="73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1" t="s">
        <v>205</v>
      </c>
      <c r="AT213" s="181" t="s">
        <v>126</v>
      </c>
      <c r="AU213" s="181" t="s">
        <v>85</v>
      </c>
      <c r="AY213" s="15" t="s">
        <v>123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5" t="s">
        <v>83</v>
      </c>
      <c r="BK213" s="182">
        <f>ROUND(I213*H213,2)</f>
        <v>0</v>
      </c>
      <c r="BL213" s="15" t="s">
        <v>205</v>
      </c>
      <c r="BM213" s="181" t="s">
        <v>843</v>
      </c>
    </row>
    <row r="214" s="2" customFormat="1" ht="44.25" customHeight="1">
      <c r="A214" s="34"/>
      <c r="B214" s="168"/>
      <c r="C214" s="169" t="s">
        <v>705</v>
      </c>
      <c r="D214" s="169" t="s">
        <v>126</v>
      </c>
      <c r="E214" s="170" t="s">
        <v>592</v>
      </c>
      <c r="F214" s="171" t="s">
        <v>357</v>
      </c>
      <c r="G214" s="172" t="s">
        <v>341</v>
      </c>
      <c r="H214" s="173">
        <v>115.37900000000001</v>
      </c>
      <c r="I214" s="174"/>
      <c r="J214" s="175">
        <f>ROUND(I214*H214,2)</f>
        <v>0</v>
      </c>
      <c r="K214" s="176"/>
      <c r="L214" s="35"/>
      <c r="M214" s="177" t="s">
        <v>1</v>
      </c>
      <c r="N214" s="178" t="s">
        <v>40</v>
      </c>
      <c r="O214" s="73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8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1" t="s">
        <v>205</v>
      </c>
      <c r="AT214" s="181" t="s">
        <v>126</v>
      </c>
      <c r="AU214" s="181" t="s">
        <v>85</v>
      </c>
      <c r="AY214" s="15" t="s">
        <v>123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5" t="s">
        <v>83</v>
      </c>
      <c r="BK214" s="182">
        <f>ROUND(I214*H214,2)</f>
        <v>0</v>
      </c>
      <c r="BL214" s="15" t="s">
        <v>205</v>
      </c>
      <c r="BM214" s="181" t="s">
        <v>844</v>
      </c>
    </row>
    <row r="215" s="2" customFormat="1" ht="44.25" customHeight="1">
      <c r="A215" s="34"/>
      <c r="B215" s="168"/>
      <c r="C215" s="169" t="s">
        <v>845</v>
      </c>
      <c r="D215" s="169" t="s">
        <v>126</v>
      </c>
      <c r="E215" s="170" t="s">
        <v>595</v>
      </c>
      <c r="F215" s="171" t="s">
        <v>596</v>
      </c>
      <c r="G215" s="172" t="s">
        <v>341</v>
      </c>
      <c r="H215" s="173">
        <v>15.08</v>
      </c>
      <c r="I215" s="174"/>
      <c r="J215" s="175">
        <f>ROUND(I215*H215,2)</f>
        <v>0</v>
      </c>
      <c r="K215" s="176"/>
      <c r="L215" s="35"/>
      <c r="M215" s="177" t="s">
        <v>1</v>
      </c>
      <c r="N215" s="178" t="s">
        <v>40</v>
      </c>
      <c r="O215" s="73"/>
      <c r="P215" s="179">
        <f>O215*H215</f>
        <v>0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1" t="s">
        <v>205</v>
      </c>
      <c r="AT215" s="181" t="s">
        <v>126</v>
      </c>
      <c r="AU215" s="181" t="s">
        <v>85</v>
      </c>
      <c r="AY215" s="15" t="s">
        <v>123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5" t="s">
        <v>83</v>
      </c>
      <c r="BK215" s="182">
        <f>ROUND(I215*H215,2)</f>
        <v>0</v>
      </c>
      <c r="BL215" s="15" t="s">
        <v>205</v>
      </c>
      <c r="BM215" s="181" t="s">
        <v>846</v>
      </c>
    </row>
    <row r="216" s="2" customFormat="1" ht="16.5" customHeight="1">
      <c r="A216" s="34"/>
      <c r="B216" s="168"/>
      <c r="C216" s="188" t="s">
        <v>847</v>
      </c>
      <c r="D216" s="188" t="s">
        <v>198</v>
      </c>
      <c r="E216" s="189" t="s">
        <v>599</v>
      </c>
      <c r="F216" s="190" t="s">
        <v>600</v>
      </c>
      <c r="G216" s="191" t="s">
        <v>341</v>
      </c>
      <c r="H216" s="192">
        <v>57.204000000000001</v>
      </c>
      <c r="I216" s="193"/>
      <c r="J216" s="194">
        <f>ROUND(I216*H216,2)</f>
        <v>0</v>
      </c>
      <c r="K216" s="195"/>
      <c r="L216" s="196"/>
      <c r="M216" s="197" t="s">
        <v>1</v>
      </c>
      <c r="N216" s="198" t="s">
        <v>40</v>
      </c>
      <c r="O216" s="73"/>
      <c r="P216" s="179">
        <f>O216*H216</f>
        <v>0</v>
      </c>
      <c r="Q216" s="179">
        <v>0.00068999999999999997</v>
      </c>
      <c r="R216" s="179">
        <f>Q216*H216</f>
        <v>0.039470760000000001</v>
      </c>
      <c r="S216" s="179">
        <v>0</v>
      </c>
      <c r="T216" s="18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1" t="s">
        <v>389</v>
      </c>
      <c r="AT216" s="181" t="s">
        <v>198</v>
      </c>
      <c r="AU216" s="181" t="s">
        <v>85</v>
      </c>
      <c r="AY216" s="15" t="s">
        <v>123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5" t="s">
        <v>83</v>
      </c>
      <c r="BK216" s="182">
        <f>ROUND(I216*H216,2)</f>
        <v>0</v>
      </c>
      <c r="BL216" s="15" t="s">
        <v>389</v>
      </c>
      <c r="BM216" s="181" t="s">
        <v>848</v>
      </c>
    </row>
    <row r="217" s="2" customFormat="1" ht="16.5" customHeight="1">
      <c r="A217" s="34"/>
      <c r="B217" s="168"/>
      <c r="C217" s="169" t="s">
        <v>849</v>
      </c>
      <c r="D217" s="169" t="s">
        <v>126</v>
      </c>
      <c r="E217" s="170" t="s">
        <v>850</v>
      </c>
      <c r="F217" s="171" t="s">
        <v>851</v>
      </c>
      <c r="G217" s="172" t="s">
        <v>129</v>
      </c>
      <c r="H217" s="173">
        <v>1</v>
      </c>
      <c r="I217" s="174"/>
      <c r="J217" s="175">
        <f>ROUND(I217*H217,2)</f>
        <v>0</v>
      </c>
      <c r="K217" s="176"/>
      <c r="L217" s="35"/>
      <c r="M217" s="177" t="s">
        <v>1</v>
      </c>
      <c r="N217" s="178" t="s">
        <v>40</v>
      </c>
      <c r="O217" s="73"/>
      <c r="P217" s="179">
        <f>O217*H217</f>
        <v>0</v>
      </c>
      <c r="Q217" s="179">
        <v>0</v>
      </c>
      <c r="R217" s="179">
        <f>Q217*H217</f>
        <v>0</v>
      </c>
      <c r="S217" s="179">
        <v>0</v>
      </c>
      <c r="T217" s="18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1" t="s">
        <v>205</v>
      </c>
      <c r="AT217" s="181" t="s">
        <v>126</v>
      </c>
      <c r="AU217" s="181" t="s">
        <v>85</v>
      </c>
      <c r="AY217" s="15" t="s">
        <v>123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5" t="s">
        <v>83</v>
      </c>
      <c r="BK217" s="182">
        <f>ROUND(I217*H217,2)</f>
        <v>0</v>
      </c>
      <c r="BL217" s="15" t="s">
        <v>205</v>
      </c>
      <c r="BM217" s="181" t="s">
        <v>852</v>
      </c>
    </row>
    <row r="218" s="2" customFormat="1" ht="21.75" customHeight="1">
      <c r="A218" s="34"/>
      <c r="B218" s="168"/>
      <c r="C218" s="169" t="s">
        <v>853</v>
      </c>
      <c r="D218" s="169" t="s">
        <v>126</v>
      </c>
      <c r="E218" s="170" t="s">
        <v>854</v>
      </c>
      <c r="F218" s="171" t="s">
        <v>855</v>
      </c>
      <c r="G218" s="172" t="s">
        <v>129</v>
      </c>
      <c r="H218" s="173">
        <v>1</v>
      </c>
      <c r="I218" s="174"/>
      <c r="J218" s="175">
        <f>ROUND(I218*H218,2)</f>
        <v>0</v>
      </c>
      <c r="K218" s="176"/>
      <c r="L218" s="35"/>
      <c r="M218" s="177" t="s">
        <v>1</v>
      </c>
      <c r="N218" s="178" t="s">
        <v>40</v>
      </c>
      <c r="O218" s="73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1" t="s">
        <v>205</v>
      </c>
      <c r="AT218" s="181" t="s">
        <v>126</v>
      </c>
      <c r="AU218" s="181" t="s">
        <v>85</v>
      </c>
      <c r="AY218" s="15" t="s">
        <v>123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5" t="s">
        <v>83</v>
      </c>
      <c r="BK218" s="182">
        <f>ROUND(I218*H218,2)</f>
        <v>0</v>
      </c>
      <c r="BL218" s="15" t="s">
        <v>205</v>
      </c>
      <c r="BM218" s="181" t="s">
        <v>856</v>
      </c>
    </row>
    <row r="219" s="12" customFormat="1" ht="22.8" customHeight="1">
      <c r="A219" s="12"/>
      <c r="B219" s="155"/>
      <c r="C219" s="12"/>
      <c r="D219" s="156" t="s">
        <v>74</v>
      </c>
      <c r="E219" s="166" t="s">
        <v>359</v>
      </c>
      <c r="F219" s="166" t="s">
        <v>360</v>
      </c>
      <c r="G219" s="12"/>
      <c r="H219" s="12"/>
      <c r="I219" s="158"/>
      <c r="J219" s="167">
        <f>BK219</f>
        <v>0</v>
      </c>
      <c r="K219" s="12"/>
      <c r="L219" s="155"/>
      <c r="M219" s="160"/>
      <c r="N219" s="161"/>
      <c r="O219" s="161"/>
      <c r="P219" s="162">
        <f>SUM(P220:P224)</f>
        <v>0</v>
      </c>
      <c r="Q219" s="161"/>
      <c r="R219" s="162">
        <f>SUM(R220:R224)</f>
        <v>0</v>
      </c>
      <c r="S219" s="161"/>
      <c r="T219" s="163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6" t="s">
        <v>135</v>
      </c>
      <c r="AT219" s="164" t="s">
        <v>74</v>
      </c>
      <c r="AU219" s="164" t="s">
        <v>83</v>
      </c>
      <c r="AY219" s="156" t="s">
        <v>123</v>
      </c>
      <c r="BK219" s="165">
        <f>SUM(BK220:BK224)</f>
        <v>0</v>
      </c>
    </row>
    <row r="220" s="2" customFormat="1" ht="24.15" customHeight="1">
      <c r="A220" s="34"/>
      <c r="B220" s="168"/>
      <c r="C220" s="169" t="s">
        <v>857</v>
      </c>
      <c r="D220" s="169" t="s">
        <v>126</v>
      </c>
      <c r="E220" s="170" t="s">
        <v>365</v>
      </c>
      <c r="F220" s="171" t="s">
        <v>366</v>
      </c>
      <c r="G220" s="172" t="s">
        <v>164</v>
      </c>
      <c r="H220" s="173">
        <v>1</v>
      </c>
      <c r="I220" s="174"/>
      <c r="J220" s="175">
        <f>ROUND(I220*H220,2)</f>
        <v>0</v>
      </c>
      <c r="K220" s="176"/>
      <c r="L220" s="35"/>
      <c r="M220" s="177" t="s">
        <v>1</v>
      </c>
      <c r="N220" s="178" t="s">
        <v>40</v>
      </c>
      <c r="O220" s="73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1" t="s">
        <v>205</v>
      </c>
      <c r="AT220" s="181" t="s">
        <v>126</v>
      </c>
      <c r="AU220" s="181" t="s">
        <v>85</v>
      </c>
      <c r="AY220" s="15" t="s">
        <v>123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5" t="s">
        <v>83</v>
      </c>
      <c r="BK220" s="182">
        <f>ROUND(I220*H220,2)</f>
        <v>0</v>
      </c>
      <c r="BL220" s="15" t="s">
        <v>205</v>
      </c>
      <c r="BM220" s="181" t="s">
        <v>858</v>
      </c>
    </row>
    <row r="221" s="2" customFormat="1" ht="24.15" customHeight="1">
      <c r="A221" s="34"/>
      <c r="B221" s="168"/>
      <c r="C221" s="169" t="s">
        <v>859</v>
      </c>
      <c r="D221" s="169" t="s">
        <v>126</v>
      </c>
      <c r="E221" s="170" t="s">
        <v>860</v>
      </c>
      <c r="F221" s="171" t="s">
        <v>861</v>
      </c>
      <c r="G221" s="172" t="s">
        <v>164</v>
      </c>
      <c r="H221" s="173">
        <v>2</v>
      </c>
      <c r="I221" s="174"/>
      <c r="J221" s="175">
        <f>ROUND(I221*H221,2)</f>
        <v>0</v>
      </c>
      <c r="K221" s="176"/>
      <c r="L221" s="35"/>
      <c r="M221" s="177" t="s">
        <v>1</v>
      </c>
      <c r="N221" s="178" t="s">
        <v>40</v>
      </c>
      <c r="O221" s="73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1" t="s">
        <v>205</v>
      </c>
      <c r="AT221" s="181" t="s">
        <v>126</v>
      </c>
      <c r="AU221" s="181" t="s">
        <v>85</v>
      </c>
      <c r="AY221" s="15" t="s">
        <v>123</v>
      </c>
      <c r="BE221" s="182">
        <f>IF(N221="základní",J221,0)</f>
        <v>0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5" t="s">
        <v>83</v>
      </c>
      <c r="BK221" s="182">
        <f>ROUND(I221*H221,2)</f>
        <v>0</v>
      </c>
      <c r="BL221" s="15" t="s">
        <v>205</v>
      </c>
      <c r="BM221" s="181" t="s">
        <v>862</v>
      </c>
    </row>
    <row r="222" s="2" customFormat="1" ht="37.8" customHeight="1">
      <c r="A222" s="34"/>
      <c r="B222" s="168"/>
      <c r="C222" s="169" t="s">
        <v>863</v>
      </c>
      <c r="D222" s="169" t="s">
        <v>126</v>
      </c>
      <c r="E222" s="170" t="s">
        <v>864</v>
      </c>
      <c r="F222" s="171" t="s">
        <v>865</v>
      </c>
      <c r="G222" s="172" t="s">
        <v>164</v>
      </c>
      <c r="H222" s="173">
        <v>1</v>
      </c>
      <c r="I222" s="174"/>
      <c r="J222" s="175">
        <f>ROUND(I222*H222,2)</f>
        <v>0</v>
      </c>
      <c r="K222" s="176"/>
      <c r="L222" s="35"/>
      <c r="M222" s="177" t="s">
        <v>1</v>
      </c>
      <c r="N222" s="178" t="s">
        <v>40</v>
      </c>
      <c r="O222" s="73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1" t="s">
        <v>205</v>
      </c>
      <c r="AT222" s="181" t="s">
        <v>126</v>
      </c>
      <c r="AU222" s="181" t="s">
        <v>85</v>
      </c>
      <c r="AY222" s="15" t="s">
        <v>123</v>
      </c>
      <c r="BE222" s="182">
        <f>IF(N222="základní",J222,0)</f>
        <v>0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15" t="s">
        <v>83</v>
      </c>
      <c r="BK222" s="182">
        <f>ROUND(I222*H222,2)</f>
        <v>0</v>
      </c>
      <c r="BL222" s="15" t="s">
        <v>205</v>
      </c>
      <c r="BM222" s="181" t="s">
        <v>866</v>
      </c>
    </row>
    <row r="223" s="2" customFormat="1" ht="24.15" customHeight="1">
      <c r="A223" s="34"/>
      <c r="B223" s="168"/>
      <c r="C223" s="169" t="s">
        <v>867</v>
      </c>
      <c r="D223" s="169" t="s">
        <v>126</v>
      </c>
      <c r="E223" s="170" t="s">
        <v>369</v>
      </c>
      <c r="F223" s="171" t="s">
        <v>370</v>
      </c>
      <c r="G223" s="172" t="s">
        <v>164</v>
      </c>
      <c r="H223" s="173">
        <v>3</v>
      </c>
      <c r="I223" s="174"/>
      <c r="J223" s="175">
        <f>ROUND(I223*H223,2)</f>
        <v>0</v>
      </c>
      <c r="K223" s="176"/>
      <c r="L223" s="35"/>
      <c r="M223" s="177" t="s">
        <v>1</v>
      </c>
      <c r="N223" s="178" t="s">
        <v>40</v>
      </c>
      <c r="O223" s="73"/>
      <c r="P223" s="179">
        <f>O223*H223</f>
        <v>0</v>
      </c>
      <c r="Q223" s="179">
        <v>0</v>
      </c>
      <c r="R223" s="179">
        <f>Q223*H223</f>
        <v>0</v>
      </c>
      <c r="S223" s="179">
        <v>0</v>
      </c>
      <c r="T223" s="18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1" t="s">
        <v>205</v>
      </c>
      <c r="AT223" s="181" t="s">
        <v>126</v>
      </c>
      <c r="AU223" s="181" t="s">
        <v>85</v>
      </c>
      <c r="AY223" s="15" t="s">
        <v>123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5" t="s">
        <v>83</v>
      </c>
      <c r="BK223" s="182">
        <f>ROUND(I223*H223,2)</f>
        <v>0</v>
      </c>
      <c r="BL223" s="15" t="s">
        <v>205</v>
      </c>
      <c r="BM223" s="181" t="s">
        <v>868</v>
      </c>
    </row>
    <row r="224" s="2" customFormat="1" ht="24.15" customHeight="1">
      <c r="A224" s="34"/>
      <c r="B224" s="168"/>
      <c r="C224" s="169" t="s">
        <v>869</v>
      </c>
      <c r="D224" s="169" t="s">
        <v>126</v>
      </c>
      <c r="E224" s="170" t="s">
        <v>373</v>
      </c>
      <c r="F224" s="171" t="s">
        <v>374</v>
      </c>
      <c r="G224" s="172" t="s">
        <v>129</v>
      </c>
      <c r="H224" s="173">
        <v>1</v>
      </c>
      <c r="I224" s="174"/>
      <c r="J224" s="175">
        <f>ROUND(I224*H224,2)</f>
        <v>0</v>
      </c>
      <c r="K224" s="176"/>
      <c r="L224" s="35"/>
      <c r="M224" s="183" t="s">
        <v>1</v>
      </c>
      <c r="N224" s="184" t="s">
        <v>40</v>
      </c>
      <c r="O224" s="185"/>
      <c r="P224" s="186">
        <f>O224*H224</f>
        <v>0</v>
      </c>
      <c r="Q224" s="186">
        <v>0</v>
      </c>
      <c r="R224" s="186">
        <f>Q224*H224</f>
        <v>0</v>
      </c>
      <c r="S224" s="186">
        <v>0</v>
      </c>
      <c r="T224" s="18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1" t="s">
        <v>205</v>
      </c>
      <c r="AT224" s="181" t="s">
        <v>126</v>
      </c>
      <c r="AU224" s="181" t="s">
        <v>85</v>
      </c>
      <c r="AY224" s="15" t="s">
        <v>123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5" t="s">
        <v>83</v>
      </c>
      <c r="BK224" s="182">
        <f>ROUND(I224*H224,2)</f>
        <v>0</v>
      </c>
      <c r="BL224" s="15" t="s">
        <v>205</v>
      </c>
      <c r="BM224" s="181" t="s">
        <v>870</v>
      </c>
    </row>
    <row r="225" s="2" customFormat="1" ht="6.96" customHeight="1">
      <c r="A225" s="34"/>
      <c r="B225" s="56"/>
      <c r="C225" s="57"/>
      <c r="D225" s="57"/>
      <c r="E225" s="57"/>
      <c r="F225" s="57"/>
      <c r="G225" s="57"/>
      <c r="H225" s="57"/>
      <c r="I225" s="57"/>
      <c r="J225" s="57"/>
      <c r="K225" s="57"/>
      <c r="L225" s="35"/>
      <c r="M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</row>
  </sheetData>
  <autoFilter ref="C121:K22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2023-09-20T07:10:14Z</dcterms:created>
  <dcterms:modified xsi:type="dcterms:W3CDTF">2023-09-20T07:10:18Z</dcterms:modified>
</cp:coreProperties>
</file>